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 INFORMATICA\ARCHIVOS_OI 2017\ESTADISTICAS 2017\Para Web Diciembre\"/>
    </mc:Choice>
  </mc:AlternateContent>
  <bookViews>
    <workbookView xWindow="0" yWindow="0" windowWidth="20490" windowHeight="7755"/>
  </bookViews>
  <sheets>
    <sheet name="Nacionales-Extranjeros" sheetId="1" r:id="rId1"/>
    <sheet name="Adulto-Medio-Escolar" sheetId="2" r:id="rId2"/>
  </sheets>
  <externalReferences>
    <externalReference r:id="rId3"/>
  </externalReferences>
  <definedNames>
    <definedName name="_xlnm.Print_Area" localSheetId="1">'Adulto-Medio-Escolar'!$A$1:$V$37</definedName>
    <definedName name="_xlnm.Print_Area" localSheetId="0">'Nacionales-Extranjeros'!$A$1:$O$37</definedName>
    <definedName name="Print_Area" localSheetId="1">'Adulto-Medio-Escolar'!$A$1:$V$37</definedName>
    <definedName name="Print_Area" localSheetId="0">'Nacionales-Extranjeros'!$A$1:$O$36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2" l="1"/>
  <c r="U33" i="2"/>
  <c r="T33" i="2"/>
  <c r="T32" i="2"/>
  <c r="V31" i="2"/>
  <c r="U31" i="2"/>
  <c r="T30" i="2" s="1"/>
  <c r="T31" i="2"/>
  <c r="V29" i="2"/>
  <c r="U29" i="2"/>
  <c r="T29" i="2"/>
  <c r="T28" i="2"/>
  <c r="V27" i="2"/>
  <c r="U27" i="2"/>
  <c r="T26" i="2" s="1"/>
  <c r="T27" i="2"/>
  <c r="V25" i="2"/>
  <c r="U25" i="2"/>
  <c r="T25" i="2"/>
  <c r="T24" i="2"/>
  <c r="V23" i="2"/>
  <c r="U23" i="2"/>
  <c r="T22" i="2" s="1"/>
  <c r="T23" i="2"/>
  <c r="V21" i="2"/>
  <c r="U21" i="2"/>
  <c r="T21" i="2"/>
  <c r="T20" i="2"/>
  <c r="V19" i="2"/>
  <c r="U19" i="2"/>
  <c r="T18" i="2" s="1"/>
  <c r="T19" i="2"/>
  <c r="V17" i="2"/>
  <c r="U17" i="2"/>
  <c r="T17" i="2"/>
  <c r="T16" i="2"/>
  <c r="V15" i="2"/>
  <c r="U15" i="2"/>
  <c r="T15" i="2"/>
  <c r="T14" i="2" s="1"/>
  <c r="V13" i="2"/>
  <c r="U13" i="2"/>
  <c r="T13" i="2"/>
  <c r="T12" i="2"/>
  <c r="V11" i="2"/>
  <c r="V35" i="2" s="1"/>
  <c r="U11" i="2"/>
  <c r="U35" i="2" s="1"/>
  <c r="T11" i="2"/>
  <c r="T35" i="2" s="1"/>
  <c r="T34" i="2" s="1"/>
  <c r="S33" i="2"/>
  <c r="R33" i="2"/>
  <c r="Q33" i="2"/>
  <c r="Q32" i="2"/>
  <c r="S31" i="2"/>
  <c r="R31" i="2"/>
  <c r="Q31" i="2"/>
  <c r="Q30" i="2" s="1"/>
  <c r="S29" i="2"/>
  <c r="R29" i="2"/>
  <c r="Q29" i="2"/>
  <c r="Q28" i="2"/>
  <c r="S27" i="2"/>
  <c r="R27" i="2"/>
  <c r="Q27" i="2"/>
  <c r="Q26" i="2" s="1"/>
  <c r="S25" i="2"/>
  <c r="R25" i="2"/>
  <c r="Q25" i="2"/>
  <c r="Q24" i="2"/>
  <c r="S23" i="2"/>
  <c r="R23" i="2"/>
  <c r="Q23" i="2"/>
  <c r="Q22" i="2" s="1"/>
  <c r="S21" i="2"/>
  <c r="R21" i="2"/>
  <c r="Q21" i="2"/>
  <c r="Q20" i="2"/>
  <c r="S19" i="2"/>
  <c r="R19" i="2"/>
  <c r="Q19" i="2"/>
  <c r="Q18" i="2" s="1"/>
  <c r="S17" i="2"/>
  <c r="R17" i="2"/>
  <c r="Q17" i="2"/>
  <c r="Q16" i="2"/>
  <c r="S15" i="2"/>
  <c r="R15" i="2"/>
  <c r="Q15" i="2"/>
  <c r="Q14" i="2" s="1"/>
  <c r="S13" i="2"/>
  <c r="R13" i="2"/>
  <c r="Q13" i="2"/>
  <c r="Q12" i="2"/>
  <c r="S11" i="2"/>
  <c r="S35" i="2" s="1"/>
  <c r="R11" i="2"/>
  <c r="R35" i="2" s="1"/>
  <c r="Q11" i="2"/>
  <c r="Q35" i="2" s="1"/>
  <c r="Q34" i="2" s="1"/>
  <c r="P33" i="2"/>
  <c r="O33" i="2"/>
  <c r="N33" i="2"/>
  <c r="N32" i="2"/>
  <c r="P31" i="2"/>
  <c r="O31" i="2"/>
  <c r="N31" i="2"/>
  <c r="N30" i="2" s="1"/>
  <c r="P29" i="2"/>
  <c r="O29" i="2"/>
  <c r="N29" i="2"/>
  <c r="N28" i="2"/>
  <c r="P27" i="2"/>
  <c r="O27" i="2"/>
  <c r="N27" i="2"/>
  <c r="N26" i="2" s="1"/>
  <c r="P25" i="2"/>
  <c r="O25" i="2"/>
  <c r="N25" i="2"/>
  <c r="N24" i="2"/>
  <c r="P23" i="2"/>
  <c r="O23" i="2"/>
  <c r="N23" i="2"/>
  <c r="N22" i="2" s="1"/>
  <c r="P21" i="2"/>
  <c r="O21" i="2"/>
  <c r="N21" i="2"/>
  <c r="N20" i="2"/>
  <c r="P19" i="2"/>
  <c r="O19" i="2"/>
  <c r="N19" i="2"/>
  <c r="N18" i="2" s="1"/>
  <c r="P17" i="2"/>
  <c r="O17" i="2"/>
  <c r="N17" i="2"/>
  <c r="N16" i="2"/>
  <c r="P15" i="2"/>
  <c r="O15" i="2"/>
  <c r="N15" i="2"/>
  <c r="N14" i="2" s="1"/>
  <c r="P13" i="2"/>
  <c r="O13" i="2"/>
  <c r="N13" i="2"/>
  <c r="N12" i="2"/>
  <c r="P11" i="2"/>
  <c r="P35" i="2" s="1"/>
  <c r="O11" i="2"/>
  <c r="O35" i="2" s="1"/>
  <c r="N11" i="2"/>
  <c r="N35" i="2" s="1"/>
  <c r="M33" i="2"/>
  <c r="L33" i="2"/>
  <c r="K33" i="2"/>
  <c r="K32" i="2"/>
  <c r="M31" i="2"/>
  <c r="L31" i="2"/>
  <c r="K31" i="2"/>
  <c r="K30" i="2" s="1"/>
  <c r="M29" i="2"/>
  <c r="L29" i="2"/>
  <c r="K29" i="2"/>
  <c r="K28" i="2"/>
  <c r="M27" i="2"/>
  <c r="L27" i="2"/>
  <c r="K27" i="2"/>
  <c r="K26" i="2" s="1"/>
  <c r="M25" i="2"/>
  <c r="L25" i="2"/>
  <c r="K25" i="2"/>
  <c r="K24" i="2"/>
  <c r="M23" i="2"/>
  <c r="L23" i="2"/>
  <c r="K23" i="2"/>
  <c r="K22" i="2" s="1"/>
  <c r="M21" i="2"/>
  <c r="L21" i="2"/>
  <c r="K21" i="2"/>
  <c r="K20" i="2"/>
  <c r="M19" i="2"/>
  <c r="L19" i="2"/>
  <c r="K19" i="2"/>
  <c r="K18" i="2" s="1"/>
  <c r="M17" i="2"/>
  <c r="L17" i="2"/>
  <c r="K17" i="2"/>
  <c r="K16" i="2"/>
  <c r="M15" i="2"/>
  <c r="L15" i="2"/>
  <c r="K15" i="2"/>
  <c r="K14" i="2" s="1"/>
  <c r="M13" i="2"/>
  <c r="L13" i="2"/>
  <c r="K13" i="2"/>
  <c r="K12" i="2"/>
  <c r="M11" i="2"/>
  <c r="M35" i="2" s="1"/>
  <c r="L11" i="2"/>
  <c r="L35" i="2" s="1"/>
  <c r="K11" i="2"/>
  <c r="K35" i="2" s="1"/>
  <c r="J33" i="2"/>
  <c r="I33" i="2"/>
  <c r="H33" i="2"/>
  <c r="H32" i="2"/>
  <c r="J31" i="2"/>
  <c r="I31" i="2"/>
  <c r="H31" i="2"/>
  <c r="H30" i="2"/>
  <c r="J29" i="2"/>
  <c r="I29" i="2"/>
  <c r="H29" i="2"/>
  <c r="H28" i="2"/>
  <c r="J27" i="2"/>
  <c r="I27" i="2"/>
  <c r="H27" i="2"/>
  <c r="H26" i="2"/>
  <c r="J25" i="2"/>
  <c r="I25" i="2"/>
  <c r="H25" i="2"/>
  <c r="H24" i="2"/>
  <c r="J23" i="2"/>
  <c r="I23" i="2"/>
  <c r="H23" i="2"/>
  <c r="H22" i="2"/>
  <c r="J21" i="2"/>
  <c r="I21" i="2"/>
  <c r="H21" i="2"/>
  <c r="H20" i="2"/>
  <c r="J19" i="2"/>
  <c r="I19" i="2"/>
  <c r="H19" i="2"/>
  <c r="H18" i="2"/>
  <c r="J17" i="2"/>
  <c r="I17" i="2"/>
  <c r="H17" i="2"/>
  <c r="H16" i="2"/>
  <c r="J15" i="2"/>
  <c r="I15" i="2"/>
  <c r="H15" i="2"/>
  <c r="H14" i="2"/>
  <c r="J13" i="2"/>
  <c r="I13" i="2"/>
  <c r="H13" i="2"/>
  <c r="H12" i="2"/>
  <c r="J11" i="2"/>
  <c r="J35" i="2" s="1"/>
  <c r="I11" i="2"/>
  <c r="I35" i="2" s="1"/>
  <c r="H11" i="2"/>
  <c r="H35" i="2" s="1"/>
  <c r="H34" i="2" s="1"/>
  <c r="H10" i="2"/>
  <c r="G33" i="2"/>
  <c r="E32" i="2" s="1"/>
  <c r="F33" i="2"/>
  <c r="E33" i="2"/>
  <c r="G31" i="2"/>
  <c r="F31" i="2"/>
  <c r="E31" i="2"/>
  <c r="E30" i="2"/>
  <c r="G29" i="2"/>
  <c r="E28" i="2" s="1"/>
  <c r="F29" i="2"/>
  <c r="E29" i="2"/>
  <c r="G27" i="2"/>
  <c r="F27" i="2"/>
  <c r="E27" i="2"/>
  <c r="E26" i="2"/>
  <c r="G25" i="2"/>
  <c r="E24" i="2" s="1"/>
  <c r="F25" i="2"/>
  <c r="E25" i="2"/>
  <c r="G23" i="2"/>
  <c r="F23" i="2"/>
  <c r="E23" i="2"/>
  <c r="E22" i="2"/>
  <c r="G21" i="2"/>
  <c r="E20" i="2" s="1"/>
  <c r="F21" i="2"/>
  <c r="E21" i="2"/>
  <c r="G19" i="2"/>
  <c r="F19" i="2"/>
  <c r="E19" i="2"/>
  <c r="E18" i="2"/>
  <c r="G17" i="2"/>
  <c r="E16" i="2" s="1"/>
  <c r="F17" i="2"/>
  <c r="E17" i="2"/>
  <c r="G15" i="2"/>
  <c r="F15" i="2"/>
  <c r="E15" i="2"/>
  <c r="E14" i="2"/>
  <c r="G13" i="2"/>
  <c r="E12" i="2" s="1"/>
  <c r="F13" i="2"/>
  <c r="E13" i="2"/>
  <c r="G11" i="2"/>
  <c r="G35" i="2" s="1"/>
  <c r="F11" i="2"/>
  <c r="F35" i="2" s="1"/>
  <c r="E11" i="2"/>
  <c r="E35" i="2" s="1"/>
  <c r="E10" i="2"/>
  <c r="D33" i="2"/>
  <c r="C33" i="2"/>
  <c r="B33" i="2"/>
  <c r="B32" i="2" s="1"/>
  <c r="D31" i="2"/>
  <c r="C31" i="2"/>
  <c r="B31" i="2"/>
  <c r="B30" i="2"/>
  <c r="D29" i="2"/>
  <c r="C29" i="2"/>
  <c r="B29" i="2"/>
  <c r="B28" i="2" s="1"/>
  <c r="D27" i="2"/>
  <c r="C27" i="2"/>
  <c r="B27" i="2"/>
  <c r="B26" i="2"/>
  <c r="D25" i="2"/>
  <c r="C25" i="2"/>
  <c r="B25" i="2"/>
  <c r="B24" i="2" s="1"/>
  <c r="D23" i="2"/>
  <c r="C23" i="2"/>
  <c r="B23" i="2"/>
  <c r="B22" i="2"/>
  <c r="D21" i="2"/>
  <c r="C21" i="2"/>
  <c r="B21" i="2"/>
  <c r="B20" i="2" s="1"/>
  <c r="D19" i="2"/>
  <c r="C19" i="2"/>
  <c r="B19" i="2"/>
  <c r="B18" i="2"/>
  <c r="D17" i="2"/>
  <c r="C17" i="2"/>
  <c r="B17" i="2"/>
  <c r="B16" i="2" s="1"/>
  <c r="D15" i="2"/>
  <c r="C15" i="2"/>
  <c r="B15" i="2"/>
  <c r="B14" i="2"/>
  <c r="D13" i="2"/>
  <c r="C13" i="2"/>
  <c r="B13" i="2"/>
  <c r="B12" i="2" s="1"/>
  <c r="D11" i="2"/>
  <c r="D35" i="2" s="1"/>
  <c r="C11" i="2"/>
  <c r="C35" i="2" s="1"/>
  <c r="B11" i="2"/>
  <c r="B35" i="2" s="1"/>
  <c r="B34" i="2" s="1"/>
  <c r="B10" i="2"/>
  <c r="M33" i="1"/>
  <c r="L33" i="1"/>
  <c r="L32" i="1"/>
  <c r="M31" i="1"/>
  <c r="L31" i="1"/>
  <c r="L30" i="1" s="1"/>
  <c r="M29" i="1"/>
  <c r="L28" i="1" s="1"/>
  <c r="L29" i="1"/>
  <c r="M27" i="1"/>
  <c r="L27" i="1"/>
  <c r="L26" i="1"/>
  <c r="M25" i="1"/>
  <c r="L24" i="1" s="1"/>
  <c r="L25" i="1"/>
  <c r="M23" i="1"/>
  <c r="L23" i="1"/>
  <c r="L22" i="1"/>
  <c r="M21" i="1"/>
  <c r="L21" i="1"/>
  <c r="L20" i="1"/>
  <c r="M19" i="1"/>
  <c r="L19" i="1"/>
  <c r="L18" i="1" s="1"/>
  <c r="M17" i="1"/>
  <c r="L17" i="1"/>
  <c r="L16" i="1"/>
  <c r="M15" i="1"/>
  <c r="L15" i="1"/>
  <c r="L14" i="1" s="1"/>
  <c r="M13" i="1"/>
  <c r="L12" i="1" s="1"/>
  <c r="L13" i="1"/>
  <c r="M11" i="1"/>
  <c r="M35" i="1" s="1"/>
  <c r="L11" i="1"/>
  <c r="L35" i="1" s="1"/>
  <c r="L34" i="1" s="1"/>
  <c r="L10" i="1"/>
  <c r="K33" i="1"/>
  <c r="J33" i="1"/>
  <c r="J32" i="1"/>
  <c r="K31" i="1"/>
  <c r="J31" i="1"/>
  <c r="J30" i="1" s="1"/>
  <c r="K29" i="1"/>
  <c r="J29" i="1"/>
  <c r="J28" i="1" s="1"/>
  <c r="K27" i="1"/>
  <c r="J27" i="1"/>
  <c r="J26" i="1"/>
  <c r="K25" i="1"/>
  <c r="J25" i="1"/>
  <c r="J24" i="1"/>
  <c r="K23" i="1"/>
  <c r="J22" i="1" s="1"/>
  <c r="J23" i="1"/>
  <c r="K21" i="1"/>
  <c r="J21" i="1"/>
  <c r="J20" i="1"/>
  <c r="K19" i="1"/>
  <c r="J19" i="1"/>
  <c r="J18" i="1"/>
  <c r="K17" i="1"/>
  <c r="J17" i="1"/>
  <c r="J16" i="1"/>
  <c r="K15" i="1"/>
  <c r="J15" i="1"/>
  <c r="J14" i="1" s="1"/>
  <c r="K13" i="1"/>
  <c r="K35" i="1" s="1"/>
  <c r="J13" i="1"/>
  <c r="J35" i="1" s="1"/>
  <c r="K11" i="1"/>
  <c r="J11" i="1"/>
  <c r="J10" i="1"/>
  <c r="I33" i="1"/>
  <c r="H33" i="1"/>
  <c r="H32" i="1"/>
  <c r="I31" i="1"/>
  <c r="H31" i="1"/>
  <c r="H30" i="1" s="1"/>
  <c r="I29" i="1"/>
  <c r="H28" i="1" s="1"/>
  <c r="H29" i="1"/>
  <c r="I27" i="1"/>
  <c r="H27" i="1"/>
  <c r="H26" i="1"/>
  <c r="I25" i="1"/>
  <c r="H25" i="1"/>
  <c r="H24" i="1"/>
  <c r="I23" i="1"/>
  <c r="H23" i="1"/>
  <c r="H22" i="1" s="1"/>
  <c r="I21" i="1"/>
  <c r="H21" i="1"/>
  <c r="H20" i="1"/>
  <c r="I19" i="1"/>
  <c r="H19" i="1"/>
  <c r="H18" i="1" s="1"/>
  <c r="I17" i="1"/>
  <c r="H17" i="1"/>
  <c r="H16" i="1"/>
  <c r="I15" i="1"/>
  <c r="H15" i="1"/>
  <c r="H14" i="1" s="1"/>
  <c r="I13" i="1"/>
  <c r="I35" i="1" s="1"/>
  <c r="H13" i="1"/>
  <c r="I11" i="1"/>
  <c r="H11" i="1"/>
  <c r="H10" i="1"/>
  <c r="G33" i="1"/>
  <c r="F33" i="1"/>
  <c r="F32" i="1"/>
  <c r="G31" i="1"/>
  <c r="F31" i="1"/>
  <c r="F30" i="1" s="1"/>
  <c r="G29" i="1"/>
  <c r="F29" i="1"/>
  <c r="F28" i="1"/>
  <c r="G27" i="1"/>
  <c r="F27" i="1"/>
  <c r="F26" i="1"/>
  <c r="G25" i="1"/>
  <c r="F24" i="1" s="1"/>
  <c r="F25" i="1"/>
  <c r="G23" i="1"/>
  <c r="F23" i="1"/>
  <c r="F22" i="1" s="1"/>
  <c r="G21" i="1"/>
  <c r="F21" i="1"/>
  <c r="F20" i="1"/>
  <c r="G19" i="1"/>
  <c r="F19" i="1"/>
  <c r="F18" i="1"/>
  <c r="G17" i="1"/>
  <c r="F17" i="1"/>
  <c r="F16" i="1"/>
  <c r="G15" i="1"/>
  <c r="F15" i="1"/>
  <c r="F14" i="1" s="1"/>
  <c r="G13" i="1"/>
  <c r="F13" i="1"/>
  <c r="F12" i="1"/>
  <c r="G11" i="1"/>
  <c r="G35" i="1" s="1"/>
  <c r="F11" i="1"/>
  <c r="F35" i="1" s="1"/>
  <c r="F34" i="1" s="1"/>
  <c r="F10" i="1"/>
  <c r="E33" i="1"/>
  <c r="D33" i="1"/>
  <c r="D32" i="1"/>
  <c r="E31" i="1"/>
  <c r="D31" i="1"/>
  <c r="D30" i="1" s="1"/>
  <c r="E29" i="1"/>
  <c r="D29" i="1"/>
  <c r="D28" i="1"/>
  <c r="E27" i="1"/>
  <c r="D27" i="1"/>
  <c r="D26" i="1"/>
  <c r="E25" i="1"/>
  <c r="D25" i="1"/>
  <c r="D24" i="1" s="1"/>
  <c r="E23" i="1"/>
  <c r="D23" i="1"/>
  <c r="D22" i="1"/>
  <c r="E21" i="1"/>
  <c r="D21" i="1"/>
  <c r="D20" i="1"/>
  <c r="E19" i="1"/>
  <c r="D19" i="1"/>
  <c r="D18" i="1"/>
  <c r="E17" i="1"/>
  <c r="D17" i="1"/>
  <c r="D16" i="1"/>
  <c r="E15" i="1"/>
  <c r="D15" i="1"/>
  <c r="D14" i="1" s="1"/>
  <c r="E13" i="1"/>
  <c r="D13" i="1"/>
  <c r="D12" i="1"/>
  <c r="E11" i="1"/>
  <c r="E35" i="1" s="1"/>
  <c r="D11" i="1"/>
  <c r="D35" i="1" s="1"/>
  <c r="D34" i="1" s="1"/>
  <c r="D10" i="1"/>
  <c r="C33" i="1"/>
  <c r="B33" i="1"/>
  <c r="B32" i="1" s="1"/>
  <c r="C31" i="1"/>
  <c r="B31" i="1"/>
  <c r="B30" i="1"/>
  <c r="C29" i="1"/>
  <c r="B29" i="1"/>
  <c r="B28" i="1"/>
  <c r="C27" i="1"/>
  <c r="B26" i="1" s="1"/>
  <c r="B27" i="1"/>
  <c r="C25" i="1"/>
  <c r="B25" i="1"/>
  <c r="B24" i="1"/>
  <c r="C23" i="1"/>
  <c r="B23" i="1"/>
  <c r="B22" i="1" s="1"/>
  <c r="C21" i="1"/>
  <c r="B21" i="1"/>
  <c r="B20" i="1"/>
  <c r="C19" i="1"/>
  <c r="B19" i="1"/>
  <c r="B18" i="1"/>
  <c r="C17" i="1"/>
  <c r="B17" i="1"/>
  <c r="B16" i="1" s="1"/>
  <c r="C15" i="1"/>
  <c r="B15" i="1"/>
  <c r="B14" i="1"/>
  <c r="C13" i="1"/>
  <c r="C35" i="1" s="1"/>
  <c r="B13" i="1"/>
  <c r="B35" i="1" s="1"/>
  <c r="B12" i="1"/>
  <c r="C11" i="1"/>
  <c r="B10" i="1" s="1"/>
  <c r="B11" i="1"/>
  <c r="N33" i="1"/>
  <c r="T10" i="2" l="1"/>
  <c r="Q10" i="2"/>
  <c r="N34" i="2"/>
  <c r="N10" i="2"/>
  <c r="K34" i="2"/>
  <c r="K10" i="2"/>
  <c r="E34" i="2"/>
  <c r="J34" i="1"/>
  <c r="J12" i="1"/>
  <c r="H12" i="1"/>
  <c r="H35" i="1"/>
  <c r="H34" i="1" s="1"/>
  <c r="O33" i="1"/>
  <c r="N32" i="1"/>
  <c r="B34" i="1"/>
  <c r="O31" i="1"/>
  <c r="D87" i="2"/>
  <c r="G87" i="2"/>
  <c r="F87" i="2"/>
  <c r="E87" i="2"/>
  <c r="C87" i="2"/>
  <c r="N29" i="1" l="1"/>
  <c r="N31" i="1"/>
  <c r="O29" i="1"/>
  <c r="O35" i="1" s="1"/>
  <c r="N30" i="1"/>
  <c r="B87" i="2"/>
  <c r="N35" i="1" l="1"/>
  <c r="N34" i="1" s="1"/>
  <c r="N28" i="1"/>
  <c r="F88" i="2"/>
  <c r="A6" i="2"/>
  <c r="C88" i="2" l="1"/>
  <c r="E88" i="2"/>
  <c r="B88" i="2"/>
  <c r="D88" i="2"/>
  <c r="G88" i="2"/>
  <c r="A6" i="1"/>
</calcChain>
</file>

<file path=xl/sharedStrings.xml><?xml version="1.0" encoding="utf-8"?>
<sst xmlns="http://schemas.openxmlformats.org/spreadsheetml/2006/main" count="97" uniqueCount="33">
  <si>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</si>
  <si>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</si>
  <si>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</si>
  <si>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</si>
  <si>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</si>
  <si>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</si>
  <si>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</si>
  <si>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</si>
  <si>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</si>
  <si>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</si>
  <si>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</si>
  <si>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</si>
  <si>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</si>
  <si>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</si>
  <si>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</si>
  <si>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</si>
  <si>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</si>
  <si>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</si>
  <si>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</si>
  <si>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</si>
  <si>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</si>
  <si>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</si>
  <si>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Adulto</t>
  </si>
  <si>
    <t>Medio</t>
  </si>
  <si>
    <t>Escolar</t>
  </si>
  <si>
    <t>Fuente: Oficina de Informática - Unidad Ejecutora 005</t>
  </si>
  <si>
    <t>TUMBAS REALES</t>
  </si>
  <si>
    <t>SICAN</t>
  </si>
  <si>
    <t>BRÜNING</t>
  </si>
  <si>
    <t>HR-SIPAN</t>
  </si>
  <si>
    <t>TUCUME</t>
  </si>
  <si>
    <t>CHOTUNA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</si>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</sst>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7"/>
      <name val="Arial"/>
      <family val="2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1" fillId="0" borderId="0" xfId="0" applyFont="1"/>
    <xf numFmtId="0" fontId="2" fillId="0" borderId="0" xfId="1"/>
    <xf numFmtId="0" fontId="4" fillId="0" borderId="0" xfId="1" applyFont="1" applyBorder="1"/>
    <xf numFmtId="0" fontId="5" fillId="0" borderId="0" xfId="1" applyFont="1" applyFill="1" applyBorder="1" applyAlignment="1">
      <alignment horizontal="center" vertical="center"/>
    </xf>
    <xf numFmtId="0" fontId="2" fillId="0" borderId="0" xfId="1" applyFill="1" applyBorder="1"/>
    <xf numFmtId="0" fontId="0" fillId="0" borderId="0" xfId="0" applyBorder="1"/>
    <xf numFmtId="0" fontId="2" fillId="0" borderId="0" xfId="2" applyBorder="1"/>
    <xf numFmtId="0" fontId="6" fillId="2" borderId="1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2" fillId="0" borderId="0" xfId="2" applyNumberFormat="1" applyBorder="1"/>
    <xf numFmtId="3" fontId="5" fillId="0" borderId="0" xfId="2" applyNumberFormat="1" applyFont="1" applyFill="1" applyBorder="1" applyAlignment="1">
      <alignment horizontal="center"/>
    </xf>
    <xf numFmtId="3" fontId="0" fillId="0" borderId="0" xfId="0" applyNumberFormat="1" applyBorder="1"/>
    <xf numFmtId="3" fontId="7" fillId="0" borderId="0" xfId="1" applyNumberFormat="1" applyFont="1" applyFill="1" applyBorder="1" applyAlignment="1"/>
    <xf numFmtId="3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3" fontId="8" fillId="2" borderId="1" xfId="3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wrapText="1"/>
    </xf>
    <xf numFmtId="0" fontId="2" fillId="0" borderId="0" xfId="1" applyFont="1"/>
    <xf numFmtId="2" fontId="2" fillId="0" borderId="0" xfId="1" applyNumberFormat="1" applyFont="1"/>
    <xf numFmtId="0" fontId="6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/>
    </xf>
    <xf numFmtId="0" fontId="11" fillId="0" borderId="0" xfId="1" applyFont="1"/>
    <xf numFmtId="43" fontId="0" fillId="0" borderId="0" xfId="0" applyNumberFormat="1"/>
    <xf numFmtId="0" fontId="12" fillId="0" borderId="0" xfId="0" applyFont="1"/>
    <xf numFmtId="0" fontId="13" fillId="3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 wrapText="1"/>
    </xf>
    <xf numFmtId="0" fontId="10" fillId="11" borderId="1" xfId="1" applyFont="1" applyFill="1" applyBorder="1" applyAlignment="1">
      <alignment horizontal="center" vertical="center"/>
    </xf>
    <xf numFmtId="3" fontId="9" fillId="11" borderId="2" xfId="1" applyNumberFormat="1" applyFont="1" applyFill="1" applyBorder="1" applyAlignment="1">
      <alignment horizontal="center" vertical="center"/>
    </xf>
    <xf numFmtId="3" fontId="9" fillId="11" borderId="1" xfId="1" applyNumberFormat="1" applyFont="1" applyFill="1" applyBorder="1" applyAlignment="1">
      <alignment horizontal="center" vertical="center"/>
    </xf>
    <xf numFmtId="0" fontId="10" fillId="12" borderId="1" xfId="1" applyFont="1" applyFill="1" applyBorder="1" applyAlignment="1">
      <alignment horizontal="center" vertical="center"/>
    </xf>
    <xf numFmtId="3" fontId="9" fillId="12" borderId="2" xfId="1" applyNumberFormat="1" applyFont="1" applyFill="1" applyBorder="1" applyAlignment="1">
      <alignment horizontal="center" vertical="center"/>
    </xf>
    <xf numFmtId="3" fontId="9" fillId="12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3" fontId="8" fillId="10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3" fontId="8" fillId="10" borderId="1" xfId="0" applyNumberFormat="1" applyFont="1" applyFill="1" applyBorder="1" applyAlignment="1">
      <alignment horizontal="center"/>
    </xf>
    <xf numFmtId="3" fontId="8" fillId="10" borderId="1" xfId="3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/>
    </xf>
    <xf numFmtId="3" fontId="8" fillId="10" borderId="1" xfId="3" applyNumberFormat="1" applyFont="1" applyFill="1" applyBorder="1" applyAlignment="1">
      <alignment horizontal="center" vertical="center"/>
    </xf>
    <xf numFmtId="3" fontId="8" fillId="2" borderId="1" xfId="3" applyNumberFormat="1" applyFont="1" applyFill="1" applyBorder="1" applyAlignment="1">
      <alignment horizontal="center" vertical="center"/>
    </xf>
    <xf numFmtId="3" fontId="8" fillId="10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0" fontId="2" fillId="0" borderId="0" xfId="2" applyFill="1" applyBorder="1"/>
    <xf numFmtId="0" fontId="2" fillId="0" borderId="0" xfId="2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2" fillId="0" borderId="0" xfId="2" applyNumberFormat="1" applyFont="1" applyFill="1" applyBorder="1" applyAlignment="1">
      <alignment horizontal="center"/>
    </xf>
    <xf numFmtId="3" fontId="0" fillId="0" borderId="0" xfId="0" applyNumberFormat="1"/>
    <xf numFmtId="3" fontId="2" fillId="0" borderId="0" xfId="2" applyNumberFormat="1" applyFill="1" applyBorder="1"/>
    <xf numFmtId="3" fontId="2" fillId="0" borderId="0" xfId="1" applyNumberFormat="1" applyFill="1" applyBorder="1"/>
    <xf numFmtId="0" fontId="0" fillId="0" borderId="0" xfId="0" applyFont="1" applyFill="1" applyBorder="1" applyAlignment="1">
      <alignment vertical="justify"/>
    </xf>
    <xf numFmtId="2" fontId="0" fillId="0" borderId="0" xfId="0" applyNumberFormat="1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latin typeface="Arial" pitchFamily="34" charset="0"/>
                <a:cs typeface="Arial" pitchFamily="34" charset="0"/>
              </a:rPr>
              <a:t>VISITANTES DURANTE EL AÑO 2017</a:t>
            </a:r>
            <a:endParaRPr lang="es-PE" sz="12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29212413406339"/>
          <c:y val="1.6496233290811565E-4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Visitantes</c:v>
          </c:tx>
          <c:explosion val="25"/>
          <c:dLbls>
            <c:dLbl>
              <c:idx val="0"/>
              <c:layout>
                <c:manualLayout>
                  <c:x val="-2.7467286327313181E-2"/>
                  <c:y val="-0.287997255929254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6435057432887404"/>
                  <c:y val="5.9661509782360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6734564223700058E-2"/>
                  <c:y val="0.166684244682175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8434444138958079E-2"/>
                  <c:y val="-0.16225705519781919"/>
                </c:manualLayout>
              </c:layout>
              <c:numFmt formatCode="0.00%" sourceLinked="0"/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717180847472232"/>
                  <c:y val="-0.102084597987485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7561833026285451"/>
                  <c:y val="-2.83066422170644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MUSEO DE SITIO HUACA RAJADA - SIPÁN
</a:t>
                    </a:r>
                    <a:r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t>15.28%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MUSEO DE SITIO TÚCUME
</a:t>
                    </a:r>
                    <a:r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t>14.48%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MUSEO DE SITIO CHOTUNA CHORNANCAP
</a:t>
                    </a:r>
                    <a:r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t>1.23%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" pitchFamily="34" charset="0"/>
                    <a:cs typeface="Arial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'[1]ACUMULADO 2017'!$B$199:$G$199</c:f>
              <c:strCache>
                <c:ptCount val="6"/>
                <c:pt idx="0">
                  <c:v>MUSEO TUMBAS REALES DE SIPÁN</c:v>
                </c:pt>
                <c:pt idx="1">
                  <c:v>MUSEO NACIONAL SICÁN</c:v>
                </c:pt>
                <c:pt idx="2">
                  <c:v>MUSEO NACIONAL ARQUEOLÓGICO BRÜNING</c:v>
                </c:pt>
                <c:pt idx="3">
                  <c:v>MUSEO DE SITIO HUACA RAJADA - SIPÁN</c:v>
                </c:pt>
                <c:pt idx="4">
                  <c:v>MUSEO DE SITIO TÚCUME</c:v>
                </c:pt>
                <c:pt idx="5">
                  <c:v>MUSEO DE SITIO CHOTUNA CHORNANCAP</c:v>
                </c:pt>
              </c:strCache>
            </c:strRef>
          </c:cat>
          <c:val>
            <c:numRef>
              <c:f>'[1]ACUMULADO 2017'!$B$201:$G$201</c:f>
              <c:numCache>
                <c:formatCode>#,##0</c:formatCode>
                <c:ptCount val="6"/>
                <c:pt idx="0">
                  <c:v>149755</c:v>
                </c:pt>
                <c:pt idx="1">
                  <c:v>28388</c:v>
                </c:pt>
                <c:pt idx="2">
                  <c:v>37055</c:v>
                </c:pt>
                <c:pt idx="3">
                  <c:v>39534</c:v>
                </c:pt>
                <c:pt idx="4">
                  <c:v>37921</c:v>
                </c:pt>
                <c:pt idx="5">
                  <c:v>3073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VISITANTES DURANTE EL MES DE DICIEMBRE 2017</a:t>
            </a:r>
            <a:endParaRPr lang="es-PE" sz="1200">
              <a:effectLst/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5529343034943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Visi</c:v>
          </c:tx>
          <c:dLbls>
            <c:dLbl>
              <c:idx val="0"/>
              <c:layout>
                <c:manualLayout>
                  <c:x val="-2.5321116678596992E-2"/>
                  <c:y val="-0.18816565686233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7114292531615364"/>
                  <c:y val="7.62494310273512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214545454545457"/>
                  <c:y val="0.187025551885472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8363636363636361E-3"/>
                  <c:y val="-0.14587317170293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305654974946312E-3"/>
                  <c:y val="-0.10499558499849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75582915771892"/>
                  <c:y val="-1.45633612093191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'[1]ACUMULADO 2017'!$B$199:$G$199</c:f>
              <c:strCache>
                <c:ptCount val="6"/>
                <c:pt idx="0">
                  <c:v>MUSEO TUMBAS REALES DE SIPÁN</c:v>
                </c:pt>
                <c:pt idx="1">
                  <c:v>MUSEO NACIONAL SICÁN</c:v>
                </c:pt>
                <c:pt idx="2">
                  <c:v>MUSEO NACIONAL ARQUEOLÓGICO BRÜNING</c:v>
                </c:pt>
                <c:pt idx="3">
                  <c:v>MUSEO DE SITIO HUACA RAJADA - SIPÁN</c:v>
                </c:pt>
                <c:pt idx="4">
                  <c:v>MUSEO DE SITIO TÚCUME</c:v>
                </c:pt>
                <c:pt idx="5">
                  <c:v>MUSEO DE SITIO CHOTUNA CHORNANCAP</c:v>
                </c:pt>
              </c:strCache>
            </c:strRef>
          </c:cat>
          <c:val>
            <c:numRef>
              <c:f>'[1]ACUMULADO 2017'!$B$200:$G$200</c:f>
              <c:numCache>
                <c:formatCode>#,##0</c:formatCode>
                <c:ptCount val="6"/>
                <c:pt idx="0">
                  <c:v>8171</c:v>
                </c:pt>
                <c:pt idx="1">
                  <c:v>1283</c:v>
                </c:pt>
                <c:pt idx="2">
                  <c:v>1714</c:v>
                </c:pt>
                <c:pt idx="3">
                  <c:v>2280</c:v>
                </c:pt>
                <c:pt idx="4">
                  <c:v>2427</c:v>
                </c:pt>
                <c:pt idx="5">
                  <c:v>387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latin typeface="Arial" pitchFamily="34" charset="0"/>
                <a:cs typeface="Arial" pitchFamily="34" charset="0"/>
              </a:rPr>
              <a:t>VISITANTES DURANTE EL AÑO 2017</a:t>
            </a:r>
            <a:endParaRPr lang="es-PE" sz="12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2920947478045"/>
          <c:y val="5.4421768707482989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mUSEOS</c:v>
          </c:tx>
          <c:dLbls>
            <c:dLbl>
              <c:idx val="0"/>
              <c:layout>
                <c:manualLayout>
                  <c:x val="-4.4624407830017601E-2"/>
                  <c:y val="0.3360507511032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966919805849944"/>
                  <c:y val="8.4810508404390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147212552977731E-3"/>
                  <c:y val="0.216704940896531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956007352066156E-2"/>
                  <c:y val="-0.110880566535675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4807056759905501E-2"/>
                  <c:y val="-4.46737511653057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5620241982506203"/>
                  <c:y val="-3.19149271598489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'[1]ACUMULADO 2017 AME'!$B$86:$G$86</c:f>
              <c:strCache>
                <c:ptCount val="6"/>
                <c:pt idx="0">
                  <c:v>MUSEO TUMBAS REALES DE SIPÁN</c:v>
                </c:pt>
                <c:pt idx="1">
                  <c:v>MUSEO NACIONAL SICÁN</c:v>
                </c:pt>
                <c:pt idx="2">
                  <c:v>MUSEO NACIONAL ARQUEOLÓGICO BRÜNING</c:v>
                </c:pt>
                <c:pt idx="3">
                  <c:v>MUSEO DE SITIO HUACA RAJADA - SIPÁN</c:v>
                </c:pt>
                <c:pt idx="4">
                  <c:v>MUSEO DE SITIO TÚCUME</c:v>
                </c:pt>
                <c:pt idx="5">
                  <c:v>MUSEO DE SITIO CHOTUNA CHORNANCAP</c:v>
                </c:pt>
              </c:strCache>
            </c:strRef>
          </c:cat>
          <c:val>
            <c:numRef>
              <c:f>'[1]ACUMULADO 2017 AME'!$B$88:$G$88</c:f>
              <c:numCache>
                <c:formatCode>#,##0</c:formatCode>
                <c:ptCount val="6"/>
                <c:pt idx="0">
                  <c:v>149755</c:v>
                </c:pt>
                <c:pt idx="1">
                  <c:v>28388</c:v>
                </c:pt>
                <c:pt idx="2">
                  <c:v>37055</c:v>
                </c:pt>
                <c:pt idx="3">
                  <c:v>39534</c:v>
                </c:pt>
                <c:pt idx="4">
                  <c:v>37921</c:v>
                </c:pt>
                <c:pt idx="5">
                  <c:v>3053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VISITANTES DURANTE EL MES DE DICIEMBRE 2017</a:t>
            </a:r>
            <a:endParaRPr lang="es-PE" sz="1200">
              <a:effectLst/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7582606031008308"/>
          <c:y val="2.980852980575592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visitantes</c:v>
          </c:tx>
          <c:dLbls>
            <c:dLbl>
              <c:idx val="0"/>
              <c:layout>
                <c:manualLayout>
                  <c:x val="-1.0786924361727511E-3"/>
                  <c:y val="-0.17098439943120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911095204008593E-2"/>
                  <c:y val="6.67869761145880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373180625148683E-3"/>
                  <c:y val="7.51879838580656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152469577666427E-3"/>
                  <c:y val="-0.112912276339288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2033290384156525"/>
                  <c:y val="-4.80526254686057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7611987592460032"/>
                  <c:y val="-1.30752642841910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'[1]ACUMULADO 2017 AME'!$B$86:$G$86</c:f>
              <c:strCache>
                <c:ptCount val="6"/>
                <c:pt idx="0">
                  <c:v>MUSEO TUMBAS REALES DE SIPÁN</c:v>
                </c:pt>
                <c:pt idx="1">
                  <c:v>MUSEO NACIONAL SICÁN</c:v>
                </c:pt>
                <c:pt idx="2">
                  <c:v>MUSEO NACIONAL ARQUEOLÓGICO BRÜNING</c:v>
                </c:pt>
                <c:pt idx="3">
                  <c:v>MUSEO DE SITIO HUACA RAJADA - SIPÁN</c:v>
                </c:pt>
                <c:pt idx="4">
                  <c:v>MUSEO DE SITIO TÚCUME</c:v>
                </c:pt>
                <c:pt idx="5">
                  <c:v>MUSEO DE SITIO CHOTUNA CHORNANCAP</c:v>
                </c:pt>
              </c:strCache>
            </c:strRef>
          </c:cat>
          <c:val>
            <c:numRef>
              <c:f>'[1]ACUMULADO 2017 AME'!$B$87:$G$87</c:f>
              <c:numCache>
                <c:formatCode>#,##0</c:formatCode>
                <c:ptCount val="6"/>
                <c:pt idx="0">
                  <c:v>12094</c:v>
                </c:pt>
                <c:pt idx="1">
                  <c:v>2459</c:v>
                </c:pt>
                <c:pt idx="2">
                  <c:v>2495</c:v>
                </c:pt>
                <c:pt idx="3">
                  <c:v>2724</c:v>
                </c:pt>
                <c:pt idx="4">
                  <c:v>2796</c:v>
                </c:pt>
                <c:pt idx="5">
                  <c:v>164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130023</xdr:colOff>
      <xdr:row>1</xdr:row>
      <xdr:rowOff>65754</xdr:rowOff>
    </xdr:from>
    <xdr:to>
      <xdr:col>7</xdr:col>
      <xdr:colOff>211667</xdr:colOff>
      <xdr:row>4</xdr:row>
      <xdr:rowOff>102477</xdr:rowOff>
    </xdr:to>
    <xdr:pic>
      <xdr:nvPicPr>
        <xdr:cNvPr id="7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23" y="256254"/>
          <a:ext cx="6495144" cy="608223"/>
        </a:xfrm>
        <a:prstGeom prst="rect">
          <a:avLst/>
        </a:prstGeom>
      </xdr:spPr>
    </xdr:pic>
    <xdr:clientData/>
  </xdr:twoCellAnchor>
  <xdr:twoCellAnchor>
    <xdr:from>
      <xdr:col>0</xdr:col>
      <xdr:colOff>244929</xdr:colOff>
      <xdr:row>43</xdr:row>
      <xdr:rowOff>122462</xdr:rowOff>
    </xdr:from>
    <xdr:to>
      <xdr:col>7</xdr:col>
      <xdr:colOff>272143</xdr:colOff>
      <xdr:row>68</xdr:row>
      <xdr:rowOff>173182</xdr:rowOff>
    </xdr:to>
    <xdr:graphicFrame macro="">
      <xdr:nvGraphicFramePr>
        <xdr:cNvPr id="6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272146</xdr:colOff>
      <xdr:row>38</xdr:row>
      <xdr:rowOff>149680</xdr:rowOff>
    </xdr:from>
    <xdr:to>
      <xdr:col>7</xdr:col>
      <xdr:colOff>367397</xdr:colOff>
      <xdr:row>41</xdr:row>
      <xdr:rowOff>186403</xdr:rowOff>
    </xdr:to>
    <xdr:pic>
      <xdr:nvPicPr>
        <xdr:cNvPr id="8" name="1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8596" y="530680"/>
          <a:ext cx="6477001" cy="608223"/>
        </a:xfrm>
        <a:prstGeom prst="rect">
          <a:avLst/>
        </a:prstGeom>
      </xdr:spPr>
    </xdr:pic>
    <xdr:clientData/>
  </xdr:twoCellAnchor>
  <xdr:twoCellAnchor>
    <xdr:from>
      <xdr:col>8</xdr:col>
      <xdr:colOff>40821</xdr:colOff>
      <xdr:row>43</xdr:row>
      <xdr:rowOff>145594</xdr:rowOff>
    </xdr:from>
    <xdr:to>
      <xdr:col>15</xdr:col>
      <xdr:colOff>176893</xdr:colOff>
      <xdr:row>68</xdr:row>
      <xdr:rowOff>163286</xdr:rowOff>
    </xdr:to>
    <xdr:graphicFrame macro="">
      <xdr:nvGraphicFramePr>
        <xdr:cNvPr id="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156103</xdr:colOff>
      <xdr:row>0</xdr:row>
      <xdr:rowOff>160072</xdr:rowOff>
    </xdr:from>
    <xdr:to>
      <xdr:col>10</xdr:col>
      <xdr:colOff>510834</xdr:colOff>
      <xdr:row>4</xdr:row>
      <xdr:rowOff>6295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03" y="160072"/>
          <a:ext cx="6503648" cy="60822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42</xdr:row>
      <xdr:rowOff>405737</xdr:rowOff>
    </xdr:from>
    <xdr:to>
      <xdr:col>8</xdr:col>
      <xdr:colOff>27214</xdr:colOff>
      <xdr:row>66</xdr:row>
      <xdr:rowOff>182858</xdr:rowOff>
    </xdr:to>
    <xdr:graphicFrame macro="">
      <xdr:nvGraphicFramePr>
        <xdr:cNvPr id="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40824</xdr:colOff>
      <xdr:row>41</xdr:row>
      <xdr:rowOff>95251</xdr:rowOff>
    </xdr:from>
    <xdr:to>
      <xdr:col>12</xdr:col>
      <xdr:colOff>336100</xdr:colOff>
      <xdr:row>44</xdr:row>
      <xdr:rowOff>131974</xdr:rowOff>
    </xdr:to>
    <xdr:pic>
      <xdr:nvPicPr>
        <xdr:cNvPr id="4" name="1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6149" y="1476376"/>
          <a:ext cx="6477001" cy="608223"/>
        </a:xfrm>
        <a:prstGeom prst="rect">
          <a:avLst/>
        </a:prstGeom>
      </xdr:spPr>
    </xdr:pic>
    <xdr:clientData/>
  </xdr:twoCellAnchor>
  <xdr:twoCellAnchor>
    <xdr:from>
      <xdr:col>8</xdr:col>
      <xdr:colOff>399142</xdr:colOff>
      <xdr:row>44</xdr:row>
      <xdr:rowOff>127244</xdr:rowOff>
    </xdr:from>
    <xdr:to>
      <xdr:col>15</xdr:col>
      <xdr:colOff>303892</xdr:colOff>
      <xdr:row>69</xdr:row>
      <xdr:rowOff>51322</xdr:rowOff>
    </xdr:to>
    <xdr:graphicFrame macro="">
      <xdr:nvGraphicFramePr>
        <xdr:cNvPr id="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INFORMATICA/ARCHIVOS_OI%202017/ESTADISTICAS%202017/Estadisticas%20-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ULADO 2017"/>
      <sheetName val="ACUMULADO 2017 AME"/>
      <sheetName val="ACU_VENTARRON"/>
      <sheetName val="MTRS"/>
      <sheetName val="MNS"/>
      <sheetName val="MNB"/>
      <sheetName val="MSHR"/>
      <sheetName val="MST"/>
      <sheetName val="MST_Detallado"/>
      <sheetName val="MSCH"/>
      <sheetName val="VENTARRON"/>
    </sheetNames>
    <sheetDataSet>
      <sheetData sheetId="0">
        <row r="199">
          <cell r="B199" t="str">
            <v>MUSEO TUMBAS REALES DE SIPÁN</v>
          </cell>
          <cell r="C199" t="str">
            <v>MUSEO NACIONAL SICÁN</v>
          </cell>
          <cell r="D199" t="str">
            <v>MUSEO NACIONAL ARQUEOLÓGICO BRÜNING</v>
          </cell>
          <cell r="E199" t="str">
            <v>MUSEO DE SITIO HUACA RAJADA - SIPÁN</v>
          </cell>
          <cell r="F199" t="str">
            <v>MUSEO DE SITIO TÚCUME</v>
          </cell>
          <cell r="G199" t="str">
            <v>MUSEO DE SITIO CHOTUNA CHORNANCAP</v>
          </cell>
        </row>
        <row r="200">
          <cell r="B200">
            <v>8171</v>
          </cell>
          <cell r="C200">
            <v>1283</v>
          </cell>
          <cell r="D200">
            <v>1714</v>
          </cell>
          <cell r="E200">
            <v>2280</v>
          </cell>
          <cell r="F200">
            <v>2427</v>
          </cell>
          <cell r="G200">
            <v>387</v>
          </cell>
        </row>
        <row r="201">
          <cell r="B201">
            <v>149755</v>
          </cell>
          <cell r="C201">
            <v>28388</v>
          </cell>
          <cell r="D201">
            <v>37055</v>
          </cell>
          <cell r="E201">
            <v>39534</v>
          </cell>
          <cell r="F201">
            <v>37921</v>
          </cell>
          <cell r="G201">
            <v>3073</v>
          </cell>
        </row>
      </sheetData>
      <sheetData sheetId="1">
        <row r="86">
          <cell r="B86" t="str">
            <v>MUSEO TUMBAS REALES DE SIPÁN</v>
          </cell>
          <cell r="C86" t="str">
            <v>MUSEO NACIONAL SICÁN</v>
          </cell>
          <cell r="D86" t="str">
            <v>MUSEO NACIONAL ARQUEOLÓGICO BRÜNING</v>
          </cell>
          <cell r="E86" t="str">
            <v>MUSEO DE SITIO HUACA RAJADA - SIPÁN</v>
          </cell>
          <cell r="F86" t="str">
            <v>MUSEO DE SITIO TÚCUME</v>
          </cell>
          <cell r="G86" t="str">
            <v>MUSEO DE SITIO CHOTUNA CHORNANCAP</v>
          </cell>
        </row>
        <row r="87">
          <cell r="B87">
            <v>12094</v>
          </cell>
          <cell r="C87">
            <v>2459</v>
          </cell>
          <cell r="D87">
            <v>2495</v>
          </cell>
          <cell r="E87">
            <v>2724</v>
          </cell>
          <cell r="F87">
            <v>2796</v>
          </cell>
          <cell r="G87">
            <v>164</v>
          </cell>
        </row>
        <row r="88">
          <cell r="B88">
            <v>149755</v>
          </cell>
          <cell r="C88">
            <v>28388</v>
          </cell>
          <cell r="D88">
            <v>37055</v>
          </cell>
          <cell r="E88">
            <v>39534</v>
          </cell>
          <cell r="F88">
            <v>37921</v>
          </cell>
          <cell r="G88">
            <v>3053</v>
          </cell>
        </row>
      </sheetData>
      <sheetData sheetId="2"/>
      <sheetData sheetId="3">
        <row r="158">
          <cell r="J158">
            <v>13919</v>
          </cell>
          <cell r="S158">
            <v>1329</v>
          </cell>
        </row>
        <row r="159">
          <cell r="A159">
            <v>9725</v>
          </cell>
          <cell r="B159">
            <v>2640</v>
          </cell>
          <cell r="C159">
            <v>2883</v>
          </cell>
        </row>
        <row r="195">
          <cell r="J195">
            <v>7549</v>
          </cell>
          <cell r="S195">
            <v>740</v>
          </cell>
        </row>
        <row r="196">
          <cell r="A196">
            <v>4989</v>
          </cell>
          <cell r="B196">
            <v>1480</v>
          </cell>
          <cell r="C196">
            <v>1820</v>
          </cell>
        </row>
        <row r="236">
          <cell r="J236">
            <v>3011</v>
          </cell>
          <cell r="S236">
            <v>549</v>
          </cell>
        </row>
        <row r="237">
          <cell r="A237">
            <v>2328</v>
          </cell>
          <cell r="B237">
            <v>609</v>
          </cell>
          <cell r="C237">
            <v>623</v>
          </cell>
        </row>
        <row r="274">
          <cell r="J274">
            <v>2848</v>
          </cell>
          <cell r="S274">
            <v>498</v>
          </cell>
        </row>
        <row r="275">
          <cell r="A275">
            <v>2348</v>
          </cell>
          <cell r="B275">
            <v>488</v>
          </cell>
          <cell r="C275">
            <v>510</v>
          </cell>
        </row>
        <row r="314">
          <cell r="J314">
            <v>12215</v>
          </cell>
          <cell r="S314">
            <v>894</v>
          </cell>
        </row>
        <row r="315">
          <cell r="A315">
            <v>6367</v>
          </cell>
          <cell r="B315">
            <v>1716</v>
          </cell>
          <cell r="C315">
            <v>5026</v>
          </cell>
        </row>
        <row r="352">
          <cell r="J352">
            <v>7157</v>
          </cell>
          <cell r="S352">
            <v>956</v>
          </cell>
        </row>
        <row r="353">
          <cell r="A353">
            <v>4436</v>
          </cell>
          <cell r="B353">
            <v>1862</v>
          </cell>
          <cell r="C353">
            <v>1815</v>
          </cell>
        </row>
        <row r="392">
          <cell r="J392">
            <v>17941</v>
          </cell>
          <cell r="S392">
            <v>1287</v>
          </cell>
        </row>
        <row r="393">
          <cell r="A393">
            <v>10929</v>
          </cell>
          <cell r="B393">
            <v>3200</v>
          </cell>
          <cell r="C393">
            <v>5099</v>
          </cell>
        </row>
        <row r="431">
          <cell r="J431">
            <v>17208</v>
          </cell>
          <cell r="S431">
            <v>1665</v>
          </cell>
        </row>
        <row r="432">
          <cell r="A432">
            <v>9617</v>
          </cell>
          <cell r="B432">
            <v>4567</v>
          </cell>
          <cell r="C432">
            <v>4689</v>
          </cell>
        </row>
        <row r="469">
          <cell r="J469">
            <v>12110</v>
          </cell>
          <cell r="S469">
            <v>1184</v>
          </cell>
        </row>
        <row r="470">
          <cell r="A470">
            <v>6523</v>
          </cell>
          <cell r="B470">
            <v>2183</v>
          </cell>
          <cell r="C470">
            <v>4588</v>
          </cell>
        </row>
        <row r="509">
          <cell r="J509">
            <v>14895</v>
          </cell>
          <cell r="S509">
            <v>1144</v>
          </cell>
        </row>
        <row r="510">
          <cell r="A510">
            <v>7130</v>
          </cell>
          <cell r="B510">
            <v>3247</v>
          </cell>
          <cell r="C510">
            <v>5662</v>
          </cell>
        </row>
        <row r="547">
          <cell r="J547">
            <v>17486</v>
          </cell>
          <cell r="S547">
            <v>1076</v>
          </cell>
        </row>
        <row r="548">
          <cell r="A548">
            <v>7878</v>
          </cell>
          <cell r="B548">
            <v>2867</v>
          </cell>
          <cell r="C548">
            <v>7817</v>
          </cell>
        </row>
        <row r="587">
          <cell r="J587">
            <v>11166</v>
          </cell>
          <cell r="S587">
            <v>928</v>
          </cell>
        </row>
        <row r="588">
          <cell r="A588">
            <v>6308</v>
          </cell>
          <cell r="B588">
            <v>2063</v>
          </cell>
          <cell r="C588">
            <v>3723</v>
          </cell>
        </row>
      </sheetData>
      <sheetData sheetId="4">
        <row r="143">
          <cell r="J143">
            <v>1904</v>
          </cell>
          <cell r="S143">
            <v>204</v>
          </cell>
        </row>
        <row r="144">
          <cell r="A144">
            <v>1105</v>
          </cell>
          <cell r="B144">
            <v>501</v>
          </cell>
          <cell r="C144">
            <v>502</v>
          </cell>
        </row>
        <row r="180">
          <cell r="J180">
            <v>169</v>
          </cell>
          <cell r="S180">
            <v>18</v>
          </cell>
        </row>
        <row r="181">
          <cell r="A181">
            <v>114</v>
          </cell>
          <cell r="B181">
            <v>39</v>
          </cell>
          <cell r="C181">
            <v>34</v>
          </cell>
        </row>
        <row r="221">
          <cell r="J221">
            <v>262</v>
          </cell>
          <cell r="S221">
            <v>56</v>
          </cell>
        </row>
        <row r="222">
          <cell r="A222">
            <v>223</v>
          </cell>
          <cell r="B222">
            <v>51</v>
          </cell>
          <cell r="C222">
            <v>44</v>
          </cell>
        </row>
        <row r="259">
          <cell r="J259">
            <v>313</v>
          </cell>
          <cell r="S259">
            <v>73</v>
          </cell>
        </row>
        <row r="260">
          <cell r="A260">
            <v>256</v>
          </cell>
          <cell r="B260">
            <v>110</v>
          </cell>
          <cell r="C260">
            <v>20</v>
          </cell>
        </row>
        <row r="299">
          <cell r="J299">
            <v>5018</v>
          </cell>
          <cell r="S299">
            <v>116</v>
          </cell>
        </row>
        <row r="300">
          <cell r="A300">
            <v>2775</v>
          </cell>
          <cell r="B300">
            <v>551</v>
          </cell>
          <cell r="C300">
            <v>1808</v>
          </cell>
        </row>
        <row r="337">
          <cell r="J337">
            <v>997</v>
          </cell>
          <cell r="S337">
            <v>180</v>
          </cell>
        </row>
        <row r="338">
          <cell r="A338">
            <v>454</v>
          </cell>
          <cell r="B338">
            <v>246</v>
          </cell>
          <cell r="C338">
            <v>477</v>
          </cell>
        </row>
        <row r="377">
          <cell r="J377">
            <v>3239</v>
          </cell>
          <cell r="S377">
            <v>209</v>
          </cell>
        </row>
        <row r="378">
          <cell r="A378">
            <v>1326</v>
          </cell>
          <cell r="B378">
            <v>1142</v>
          </cell>
          <cell r="C378">
            <v>980</v>
          </cell>
        </row>
        <row r="416">
          <cell r="J416">
            <v>4322</v>
          </cell>
          <cell r="S416">
            <v>260</v>
          </cell>
        </row>
        <row r="417">
          <cell r="A417">
            <v>2121</v>
          </cell>
          <cell r="B417">
            <v>1107</v>
          </cell>
          <cell r="C417">
            <v>1354</v>
          </cell>
        </row>
        <row r="454">
          <cell r="J454">
            <v>2472</v>
          </cell>
          <cell r="S454">
            <v>230</v>
          </cell>
        </row>
        <row r="455">
          <cell r="A455">
            <v>974</v>
          </cell>
          <cell r="B455">
            <v>704</v>
          </cell>
          <cell r="C455">
            <v>1024</v>
          </cell>
        </row>
        <row r="494">
          <cell r="J494">
            <v>3167</v>
          </cell>
          <cell r="S494">
            <v>243</v>
          </cell>
        </row>
        <row r="495">
          <cell r="A495">
            <v>1400</v>
          </cell>
          <cell r="B495">
            <v>882</v>
          </cell>
          <cell r="C495">
            <v>1128</v>
          </cell>
        </row>
        <row r="532">
          <cell r="J532">
            <v>2302</v>
          </cell>
          <cell r="S532">
            <v>175</v>
          </cell>
        </row>
        <row r="533">
          <cell r="A533">
            <v>877</v>
          </cell>
          <cell r="B533">
            <v>754</v>
          </cell>
          <cell r="C533">
            <v>846</v>
          </cell>
        </row>
        <row r="572">
          <cell r="J572">
            <v>2322</v>
          </cell>
          <cell r="S572">
            <v>137</v>
          </cell>
        </row>
        <row r="573">
          <cell r="A573">
            <v>1065</v>
          </cell>
          <cell r="B573">
            <v>649</v>
          </cell>
          <cell r="C573">
            <v>745</v>
          </cell>
        </row>
      </sheetData>
      <sheetData sheetId="5">
        <row r="146">
          <cell r="J146">
            <v>3347</v>
          </cell>
          <cell r="S146">
            <v>326</v>
          </cell>
        </row>
        <row r="147">
          <cell r="A147">
            <v>2228</v>
          </cell>
          <cell r="B147">
            <v>896</v>
          </cell>
          <cell r="C147">
            <v>549</v>
          </cell>
        </row>
        <row r="183">
          <cell r="J183">
            <v>1999</v>
          </cell>
          <cell r="S183">
            <v>321</v>
          </cell>
        </row>
        <row r="184">
          <cell r="A184">
            <v>1487</v>
          </cell>
          <cell r="B184">
            <v>509</v>
          </cell>
          <cell r="C184">
            <v>324</v>
          </cell>
        </row>
        <row r="224">
          <cell r="J224">
            <v>655</v>
          </cell>
          <cell r="S224">
            <v>125</v>
          </cell>
        </row>
        <row r="225">
          <cell r="A225">
            <v>506</v>
          </cell>
          <cell r="B225">
            <v>183</v>
          </cell>
          <cell r="C225">
            <v>91</v>
          </cell>
        </row>
        <row r="264">
          <cell r="J264">
            <v>853</v>
          </cell>
          <cell r="S264">
            <v>101</v>
          </cell>
        </row>
        <row r="265">
          <cell r="A265">
            <v>464</v>
          </cell>
          <cell r="B265">
            <v>225</v>
          </cell>
          <cell r="C265">
            <v>265</v>
          </cell>
        </row>
        <row r="305">
          <cell r="J305">
            <v>4271</v>
          </cell>
          <cell r="S305">
            <v>183</v>
          </cell>
        </row>
        <row r="306">
          <cell r="A306">
            <v>1261</v>
          </cell>
          <cell r="B306">
            <v>1485</v>
          </cell>
          <cell r="C306">
            <v>1708</v>
          </cell>
        </row>
        <row r="344">
          <cell r="J344">
            <v>1216</v>
          </cell>
          <cell r="S344">
            <v>178</v>
          </cell>
        </row>
        <row r="345">
          <cell r="A345">
            <v>854</v>
          </cell>
          <cell r="B345">
            <v>327</v>
          </cell>
          <cell r="C345">
            <v>213</v>
          </cell>
        </row>
        <row r="384">
          <cell r="J384">
            <v>4818</v>
          </cell>
          <cell r="S384">
            <v>385</v>
          </cell>
        </row>
        <row r="385">
          <cell r="A385">
            <v>2645</v>
          </cell>
          <cell r="B385">
            <v>1166</v>
          </cell>
          <cell r="C385">
            <v>1392</v>
          </cell>
        </row>
        <row r="423">
          <cell r="J423">
            <v>5056</v>
          </cell>
          <cell r="S423">
            <v>356</v>
          </cell>
        </row>
        <row r="424">
          <cell r="A424">
            <v>2968</v>
          </cell>
          <cell r="B424">
            <v>1222</v>
          </cell>
          <cell r="C424">
            <v>1222</v>
          </cell>
        </row>
        <row r="461">
          <cell r="J461">
            <v>4345</v>
          </cell>
          <cell r="S461">
            <v>243</v>
          </cell>
        </row>
        <row r="462">
          <cell r="A462">
            <v>1647</v>
          </cell>
          <cell r="B462">
            <v>1732</v>
          </cell>
          <cell r="C462">
            <v>1209</v>
          </cell>
        </row>
        <row r="501">
          <cell r="J501">
            <v>2670</v>
          </cell>
          <cell r="S501">
            <v>212</v>
          </cell>
        </row>
        <row r="502">
          <cell r="A502">
            <v>1373</v>
          </cell>
          <cell r="B502">
            <v>638</v>
          </cell>
          <cell r="C502">
            <v>871</v>
          </cell>
        </row>
        <row r="539">
          <cell r="J539">
            <v>2660</v>
          </cell>
          <cell r="S539">
            <v>240</v>
          </cell>
        </row>
        <row r="540">
          <cell r="A540">
            <v>1272</v>
          </cell>
          <cell r="B540">
            <v>601</v>
          </cell>
          <cell r="C540">
            <v>1027</v>
          </cell>
        </row>
        <row r="579">
          <cell r="J579">
            <v>2309</v>
          </cell>
          <cell r="S579">
            <v>186</v>
          </cell>
        </row>
        <row r="580">
          <cell r="A580">
            <v>1192</v>
          </cell>
          <cell r="B580">
            <v>558</v>
          </cell>
          <cell r="C580">
            <v>745</v>
          </cell>
        </row>
      </sheetData>
      <sheetData sheetId="6">
        <row r="147">
          <cell r="J147">
            <v>4343</v>
          </cell>
          <cell r="S147">
            <v>360</v>
          </cell>
        </row>
        <row r="148">
          <cell r="A148">
            <v>2734</v>
          </cell>
          <cell r="B148">
            <v>1283</v>
          </cell>
          <cell r="C148">
            <v>686</v>
          </cell>
        </row>
        <row r="184">
          <cell r="J184">
            <v>2665</v>
          </cell>
          <cell r="S184">
            <v>223</v>
          </cell>
        </row>
        <row r="185">
          <cell r="A185">
            <v>1596</v>
          </cell>
          <cell r="B185">
            <v>688</v>
          </cell>
          <cell r="C185">
            <v>604</v>
          </cell>
        </row>
        <row r="225">
          <cell r="J225">
            <v>816</v>
          </cell>
          <cell r="S225">
            <v>121</v>
          </cell>
        </row>
        <row r="226">
          <cell r="A226">
            <v>610</v>
          </cell>
          <cell r="B226">
            <v>207</v>
          </cell>
          <cell r="C226">
            <v>120</v>
          </cell>
        </row>
        <row r="263">
          <cell r="J263">
            <v>1236</v>
          </cell>
          <cell r="S263">
            <v>243</v>
          </cell>
        </row>
        <row r="264">
          <cell r="A264">
            <v>880</v>
          </cell>
          <cell r="B264">
            <v>430</v>
          </cell>
          <cell r="C264">
            <v>169</v>
          </cell>
        </row>
        <row r="303">
          <cell r="J303">
            <v>1490</v>
          </cell>
          <cell r="S303">
            <v>340</v>
          </cell>
        </row>
        <row r="304">
          <cell r="A304">
            <v>1127</v>
          </cell>
          <cell r="B304">
            <v>287</v>
          </cell>
          <cell r="C304">
            <v>416</v>
          </cell>
        </row>
        <row r="342">
          <cell r="J342">
            <v>1952</v>
          </cell>
          <cell r="S342">
            <v>280</v>
          </cell>
        </row>
        <row r="343">
          <cell r="A343">
            <v>1229</v>
          </cell>
          <cell r="B343">
            <v>512</v>
          </cell>
          <cell r="C343">
            <v>491</v>
          </cell>
        </row>
        <row r="381">
          <cell r="J381">
            <v>5142</v>
          </cell>
          <cell r="S381">
            <v>397</v>
          </cell>
        </row>
        <row r="382">
          <cell r="A382">
            <v>2909</v>
          </cell>
          <cell r="B382">
            <v>1091</v>
          </cell>
          <cell r="C382">
            <v>1539</v>
          </cell>
        </row>
        <row r="420">
          <cell r="J420">
            <v>5157</v>
          </cell>
          <cell r="S420">
            <v>518</v>
          </cell>
        </row>
        <row r="421">
          <cell r="A421">
            <v>2810</v>
          </cell>
          <cell r="B421">
            <v>1471</v>
          </cell>
          <cell r="C421">
            <v>1394</v>
          </cell>
        </row>
        <row r="458">
          <cell r="J458">
            <v>3184</v>
          </cell>
          <cell r="S458">
            <v>420</v>
          </cell>
        </row>
        <row r="459">
          <cell r="A459">
            <v>1939</v>
          </cell>
          <cell r="B459">
            <v>657</v>
          </cell>
          <cell r="C459">
            <v>1008</v>
          </cell>
        </row>
        <row r="498">
          <cell r="J498">
            <v>3500</v>
          </cell>
          <cell r="S498">
            <v>474</v>
          </cell>
        </row>
        <row r="499">
          <cell r="A499">
            <v>1851</v>
          </cell>
          <cell r="B499">
            <v>749</v>
          </cell>
          <cell r="C499">
            <v>1374</v>
          </cell>
        </row>
        <row r="536">
          <cell r="J536">
            <v>3462</v>
          </cell>
          <cell r="S536">
            <v>487</v>
          </cell>
        </row>
        <row r="537">
          <cell r="A537">
            <v>1623</v>
          </cell>
          <cell r="B537">
            <v>818</v>
          </cell>
          <cell r="C537">
            <v>1508</v>
          </cell>
        </row>
        <row r="576">
          <cell r="J576">
            <v>2455</v>
          </cell>
          <cell r="S576">
            <v>269</v>
          </cell>
        </row>
        <row r="577">
          <cell r="A577">
            <v>1235</v>
          </cell>
          <cell r="B577">
            <v>743</v>
          </cell>
          <cell r="C577">
            <v>746</v>
          </cell>
        </row>
      </sheetData>
      <sheetData sheetId="7">
        <row r="142">
          <cell r="J142">
            <v>3028</v>
          </cell>
          <cell r="S142">
            <v>453</v>
          </cell>
        </row>
        <row r="143">
          <cell r="A143">
            <v>1640</v>
          </cell>
          <cell r="B143">
            <v>1022</v>
          </cell>
          <cell r="C143">
            <v>819</v>
          </cell>
        </row>
        <row r="180">
          <cell r="J180">
            <v>203</v>
          </cell>
          <cell r="S180">
            <v>32</v>
          </cell>
        </row>
        <row r="181">
          <cell r="A181">
            <v>98</v>
          </cell>
          <cell r="B181">
            <v>75</v>
          </cell>
          <cell r="C181">
            <v>62</v>
          </cell>
        </row>
        <row r="221">
          <cell r="J221">
            <v>475</v>
          </cell>
          <cell r="S221">
            <v>102</v>
          </cell>
        </row>
        <row r="222">
          <cell r="A222">
            <v>252</v>
          </cell>
          <cell r="B222">
            <v>189</v>
          </cell>
          <cell r="C222">
            <v>136</v>
          </cell>
        </row>
        <row r="260">
          <cell r="J260">
            <v>1103</v>
          </cell>
          <cell r="S260">
            <v>194</v>
          </cell>
        </row>
        <row r="261">
          <cell r="A261">
            <v>544</v>
          </cell>
          <cell r="B261">
            <v>469</v>
          </cell>
          <cell r="C261">
            <v>284</v>
          </cell>
        </row>
        <row r="299">
          <cell r="J299">
            <v>3092</v>
          </cell>
          <cell r="S299">
            <v>493</v>
          </cell>
        </row>
        <row r="300">
          <cell r="A300">
            <v>780</v>
          </cell>
          <cell r="B300">
            <v>801</v>
          </cell>
          <cell r="C300">
            <v>2004</v>
          </cell>
        </row>
        <row r="338">
          <cell r="J338">
            <v>1964</v>
          </cell>
          <cell r="S338">
            <v>500</v>
          </cell>
        </row>
        <row r="339">
          <cell r="A339">
            <v>773</v>
          </cell>
          <cell r="B339">
            <v>796</v>
          </cell>
          <cell r="C339">
            <v>895</v>
          </cell>
        </row>
        <row r="377">
          <cell r="J377">
            <v>4529</v>
          </cell>
          <cell r="S377">
            <v>540</v>
          </cell>
        </row>
        <row r="378">
          <cell r="A378">
            <v>1837</v>
          </cell>
          <cell r="B378">
            <v>1546</v>
          </cell>
          <cell r="C378">
            <v>1686</v>
          </cell>
        </row>
        <row r="416">
          <cell r="J416">
            <v>4739</v>
          </cell>
          <cell r="S416">
            <v>542</v>
          </cell>
        </row>
        <row r="417">
          <cell r="A417">
            <v>2404</v>
          </cell>
          <cell r="B417">
            <v>1498</v>
          </cell>
          <cell r="C417">
            <v>1379</v>
          </cell>
        </row>
        <row r="455">
          <cell r="J455">
            <v>3758</v>
          </cell>
          <cell r="S455">
            <v>480</v>
          </cell>
        </row>
        <row r="456">
          <cell r="A456">
            <v>1762</v>
          </cell>
          <cell r="B456">
            <v>764</v>
          </cell>
          <cell r="C456">
            <v>1712</v>
          </cell>
        </row>
        <row r="495">
          <cell r="J495">
            <v>3882</v>
          </cell>
          <cell r="S495">
            <v>667</v>
          </cell>
        </row>
        <row r="496">
          <cell r="A496">
            <v>2009</v>
          </cell>
          <cell r="B496">
            <v>881</v>
          </cell>
          <cell r="C496">
            <v>1659</v>
          </cell>
        </row>
        <row r="533">
          <cell r="J533">
            <v>3741</v>
          </cell>
          <cell r="S533">
            <v>608</v>
          </cell>
        </row>
        <row r="534">
          <cell r="A534">
            <v>1900</v>
          </cell>
          <cell r="B534">
            <v>968</v>
          </cell>
          <cell r="C534">
            <v>1481</v>
          </cell>
        </row>
        <row r="573">
          <cell r="J573">
            <v>2441</v>
          </cell>
          <cell r="S573">
            <v>355</v>
          </cell>
        </row>
        <row r="574">
          <cell r="A574">
            <v>1216</v>
          </cell>
          <cell r="B574">
            <v>740</v>
          </cell>
          <cell r="C574">
            <v>840</v>
          </cell>
        </row>
      </sheetData>
      <sheetData sheetId="8"/>
      <sheetData sheetId="9">
        <row r="138">
          <cell r="J138">
            <v>111</v>
          </cell>
          <cell r="S138">
            <v>19</v>
          </cell>
        </row>
        <row r="139">
          <cell r="A139">
            <v>56</v>
          </cell>
          <cell r="B139">
            <v>64</v>
          </cell>
          <cell r="C139">
            <v>10</v>
          </cell>
        </row>
        <row r="176">
          <cell r="J176">
            <v>32</v>
          </cell>
          <cell r="S176">
            <v>0</v>
          </cell>
        </row>
        <row r="177">
          <cell r="A177">
            <v>21</v>
          </cell>
          <cell r="B177">
            <v>2</v>
          </cell>
          <cell r="C177">
            <v>9</v>
          </cell>
        </row>
        <row r="217">
          <cell r="J217">
            <v>25</v>
          </cell>
          <cell r="S217">
            <v>2</v>
          </cell>
        </row>
        <row r="218">
          <cell r="A218">
            <v>4</v>
          </cell>
          <cell r="B218">
            <v>0</v>
          </cell>
          <cell r="C218">
            <v>3</v>
          </cell>
        </row>
        <row r="256">
          <cell r="J256">
            <v>64</v>
          </cell>
          <cell r="S256">
            <v>4</v>
          </cell>
        </row>
        <row r="257">
          <cell r="A257">
            <v>27</v>
          </cell>
          <cell r="B257">
            <v>24</v>
          </cell>
          <cell r="C257">
            <v>17</v>
          </cell>
        </row>
        <row r="295">
          <cell r="J295">
            <v>438</v>
          </cell>
          <cell r="S295">
            <v>6</v>
          </cell>
        </row>
        <row r="296">
          <cell r="A296">
            <v>45</v>
          </cell>
          <cell r="B296">
            <v>124</v>
          </cell>
          <cell r="C296">
            <v>275</v>
          </cell>
        </row>
        <row r="334">
          <cell r="J334">
            <v>391</v>
          </cell>
          <cell r="S334">
            <v>7</v>
          </cell>
        </row>
        <row r="335">
          <cell r="A335">
            <v>49</v>
          </cell>
          <cell r="B335">
            <v>93</v>
          </cell>
          <cell r="C335">
            <v>256</v>
          </cell>
        </row>
        <row r="373">
          <cell r="J373">
            <v>371</v>
          </cell>
          <cell r="S373">
            <v>20</v>
          </cell>
        </row>
        <row r="374">
          <cell r="A374">
            <v>162</v>
          </cell>
          <cell r="B374">
            <v>47</v>
          </cell>
          <cell r="C374">
            <v>182</v>
          </cell>
        </row>
        <row r="412">
          <cell r="J412">
            <v>452</v>
          </cell>
          <cell r="S412">
            <v>13</v>
          </cell>
        </row>
        <row r="413">
          <cell r="A413">
            <v>201</v>
          </cell>
          <cell r="B413">
            <v>80</v>
          </cell>
          <cell r="C413">
            <v>184</v>
          </cell>
        </row>
        <row r="450">
          <cell r="J450">
            <v>329</v>
          </cell>
          <cell r="S450">
            <v>11</v>
          </cell>
        </row>
        <row r="451">
          <cell r="A451">
            <v>94</v>
          </cell>
          <cell r="B451">
            <v>50</v>
          </cell>
          <cell r="C451">
            <v>196</v>
          </cell>
        </row>
        <row r="490">
          <cell r="J490">
            <v>332</v>
          </cell>
          <cell r="S490">
            <v>3</v>
          </cell>
        </row>
        <row r="491">
          <cell r="A491">
            <v>71</v>
          </cell>
          <cell r="B491">
            <v>77</v>
          </cell>
          <cell r="C491">
            <v>187</v>
          </cell>
        </row>
        <row r="528">
          <cell r="J528">
            <v>263</v>
          </cell>
          <cell r="S528">
            <v>16</v>
          </cell>
        </row>
        <row r="529">
          <cell r="A529">
            <v>107</v>
          </cell>
          <cell r="B529">
            <v>65</v>
          </cell>
          <cell r="C529">
            <v>107</v>
          </cell>
        </row>
        <row r="568">
          <cell r="J568">
            <v>162</v>
          </cell>
          <cell r="S568">
            <v>2</v>
          </cell>
        </row>
        <row r="569">
          <cell r="A569">
            <v>43</v>
          </cell>
          <cell r="B569">
            <v>39</v>
          </cell>
          <cell r="C569">
            <v>82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P71"/>
  <sheetViews>
    <sheetView tabSelected="1" zoomScale="90" zoomScaleNormal="90" zoomScaleSheetLayoutView="55" zoomScalePageLayoutView="70" workbookViewId="0">
      <selection activeCell="J40" sqref="J40"/>
    </sheetView>
  </sheetViews>
  <sheetFormatPr baseColWidth="10" defaultRowHeight="15" x14ac:dyDescent="0.25"/>
  <cols>
    <col min="1" max="1" width="14.7109375" customWidth="1"/>
    <col min="2" max="2" width="13.42578125" bestFit="1" customWidth="1"/>
    <col min="3" max="3" width="13.5703125" bestFit="1" customWidth="1"/>
    <col min="4" max="4" width="13.42578125" bestFit="1" customWidth="1"/>
    <col min="5" max="5" width="13.5703125" bestFit="1" customWidth="1"/>
    <col min="6" max="6" width="13.42578125" bestFit="1" customWidth="1"/>
    <col min="7" max="7" width="13.5703125" bestFit="1" customWidth="1"/>
    <col min="8" max="8" width="13.42578125" bestFit="1" customWidth="1"/>
    <col min="9" max="9" width="13.5703125" bestFit="1" customWidth="1"/>
    <col min="10" max="10" width="13.42578125" bestFit="1" customWidth="1"/>
    <col min="11" max="11" width="13.5703125" bestFit="1" customWidth="1"/>
    <col min="12" max="12" width="13.42578125" bestFit="1" customWidth="1"/>
    <col min="13" max="13" width="13.5703125" bestFit="1" customWidth="1"/>
    <col min="14" max="14" width="13.42578125" bestFit="1" customWidth="1"/>
    <col min="15" max="15" width="13.5703125" bestFit="1" customWidth="1"/>
    <col min="230" max="230" width="14.7109375" customWidth="1"/>
    <col min="232" max="232" width="13.28515625" customWidth="1"/>
    <col min="235" max="235" width="12.140625" customWidth="1"/>
    <col min="241" max="241" width="12.42578125" customWidth="1"/>
    <col min="243" max="243" width="11.85546875" customWidth="1"/>
    <col min="244" max="244" width="15.28515625" customWidth="1"/>
    <col min="486" max="486" width="14.7109375" customWidth="1"/>
    <col min="488" max="488" width="13.28515625" customWidth="1"/>
    <col min="491" max="491" width="12.140625" customWidth="1"/>
    <col min="497" max="497" width="12.42578125" customWidth="1"/>
    <col min="499" max="499" width="11.85546875" customWidth="1"/>
    <col min="500" max="500" width="15.28515625" customWidth="1"/>
    <col min="742" max="742" width="14.7109375" customWidth="1"/>
    <col min="744" max="744" width="13.28515625" customWidth="1"/>
    <col min="747" max="747" width="12.140625" customWidth="1"/>
    <col min="753" max="753" width="12.42578125" customWidth="1"/>
    <col min="755" max="755" width="11.85546875" customWidth="1"/>
    <col min="756" max="756" width="15.28515625" customWidth="1"/>
    <col min="998" max="998" width="14.7109375" customWidth="1"/>
    <col min="1000" max="1000" width="13.28515625" customWidth="1"/>
    <col min="1003" max="1003" width="12.140625" customWidth="1"/>
    <col min="1009" max="1009" width="12.42578125" customWidth="1"/>
    <col min="1011" max="1011" width="11.85546875" customWidth="1"/>
    <col min="1012" max="1012" width="15.28515625" customWidth="1"/>
    <col min="1254" max="1254" width="14.7109375" customWidth="1"/>
    <col min="1256" max="1256" width="13.28515625" customWidth="1"/>
    <col min="1259" max="1259" width="12.140625" customWidth="1"/>
    <col min="1265" max="1265" width="12.42578125" customWidth="1"/>
    <col min="1267" max="1267" width="11.85546875" customWidth="1"/>
    <col min="1268" max="1268" width="15.28515625" customWidth="1"/>
    <col min="1510" max="1510" width="14.7109375" customWidth="1"/>
    <col min="1512" max="1512" width="13.28515625" customWidth="1"/>
    <col min="1515" max="1515" width="12.140625" customWidth="1"/>
    <col min="1521" max="1521" width="12.42578125" customWidth="1"/>
    <col min="1523" max="1523" width="11.85546875" customWidth="1"/>
    <col min="1524" max="1524" width="15.28515625" customWidth="1"/>
    <col min="1766" max="1766" width="14.7109375" customWidth="1"/>
    <col min="1768" max="1768" width="13.28515625" customWidth="1"/>
    <col min="1771" max="1771" width="12.140625" customWidth="1"/>
    <col min="1777" max="1777" width="12.42578125" customWidth="1"/>
    <col min="1779" max="1779" width="11.85546875" customWidth="1"/>
    <col min="1780" max="1780" width="15.28515625" customWidth="1"/>
    <col min="2022" max="2022" width="14.7109375" customWidth="1"/>
    <col min="2024" max="2024" width="13.28515625" customWidth="1"/>
    <col min="2027" max="2027" width="12.140625" customWidth="1"/>
    <col min="2033" max="2033" width="12.42578125" customWidth="1"/>
    <col min="2035" max="2035" width="11.85546875" customWidth="1"/>
    <col min="2036" max="2036" width="15.28515625" customWidth="1"/>
    <col min="2278" max="2278" width="14.7109375" customWidth="1"/>
    <col min="2280" max="2280" width="13.28515625" customWidth="1"/>
    <col min="2283" max="2283" width="12.140625" customWidth="1"/>
    <col min="2289" max="2289" width="12.42578125" customWidth="1"/>
    <col min="2291" max="2291" width="11.85546875" customWidth="1"/>
    <col min="2292" max="2292" width="15.28515625" customWidth="1"/>
    <col min="2534" max="2534" width="14.7109375" customWidth="1"/>
    <col min="2536" max="2536" width="13.28515625" customWidth="1"/>
    <col min="2539" max="2539" width="12.140625" customWidth="1"/>
    <col min="2545" max="2545" width="12.42578125" customWidth="1"/>
    <col min="2547" max="2547" width="11.85546875" customWidth="1"/>
    <col min="2548" max="2548" width="15.28515625" customWidth="1"/>
    <col min="2790" max="2790" width="14.7109375" customWidth="1"/>
    <col min="2792" max="2792" width="13.28515625" customWidth="1"/>
    <col min="2795" max="2795" width="12.140625" customWidth="1"/>
    <col min="2801" max="2801" width="12.42578125" customWidth="1"/>
    <col min="2803" max="2803" width="11.85546875" customWidth="1"/>
    <col min="2804" max="2804" width="15.28515625" customWidth="1"/>
    <col min="3046" max="3046" width="14.7109375" customWidth="1"/>
    <col min="3048" max="3048" width="13.28515625" customWidth="1"/>
    <col min="3051" max="3051" width="12.140625" customWidth="1"/>
    <col min="3057" max="3057" width="12.42578125" customWidth="1"/>
    <col min="3059" max="3059" width="11.85546875" customWidth="1"/>
    <col min="3060" max="3060" width="15.28515625" customWidth="1"/>
    <col min="3302" max="3302" width="14.7109375" customWidth="1"/>
    <col min="3304" max="3304" width="13.28515625" customWidth="1"/>
    <col min="3307" max="3307" width="12.140625" customWidth="1"/>
    <col min="3313" max="3313" width="12.42578125" customWidth="1"/>
    <col min="3315" max="3315" width="11.85546875" customWidth="1"/>
    <col min="3316" max="3316" width="15.28515625" customWidth="1"/>
    <col min="3558" max="3558" width="14.7109375" customWidth="1"/>
    <col min="3560" max="3560" width="13.28515625" customWidth="1"/>
    <col min="3563" max="3563" width="12.140625" customWidth="1"/>
    <col min="3569" max="3569" width="12.42578125" customWidth="1"/>
    <col min="3571" max="3571" width="11.85546875" customWidth="1"/>
    <col min="3572" max="3572" width="15.28515625" customWidth="1"/>
    <col min="3814" max="3814" width="14.7109375" customWidth="1"/>
    <col min="3816" max="3816" width="13.28515625" customWidth="1"/>
    <col min="3819" max="3819" width="12.140625" customWidth="1"/>
    <col min="3825" max="3825" width="12.42578125" customWidth="1"/>
    <col min="3827" max="3827" width="11.85546875" customWidth="1"/>
    <col min="3828" max="3828" width="15.28515625" customWidth="1"/>
    <col min="4070" max="4070" width="14.7109375" customWidth="1"/>
    <col min="4072" max="4072" width="13.28515625" customWidth="1"/>
    <col min="4075" max="4075" width="12.140625" customWidth="1"/>
    <col min="4081" max="4081" width="12.42578125" customWidth="1"/>
    <col min="4083" max="4083" width="11.85546875" customWidth="1"/>
    <col min="4084" max="4084" width="15.28515625" customWidth="1"/>
    <col min="4326" max="4326" width="14.7109375" customWidth="1"/>
    <col min="4328" max="4328" width="13.28515625" customWidth="1"/>
    <col min="4331" max="4331" width="12.140625" customWidth="1"/>
    <col min="4337" max="4337" width="12.42578125" customWidth="1"/>
    <col min="4339" max="4339" width="11.85546875" customWidth="1"/>
    <col min="4340" max="4340" width="15.28515625" customWidth="1"/>
    <col min="4582" max="4582" width="14.7109375" customWidth="1"/>
    <col min="4584" max="4584" width="13.28515625" customWidth="1"/>
    <col min="4587" max="4587" width="12.140625" customWidth="1"/>
    <col min="4593" max="4593" width="12.42578125" customWidth="1"/>
    <col min="4595" max="4595" width="11.85546875" customWidth="1"/>
    <col min="4596" max="4596" width="15.28515625" customWidth="1"/>
    <col min="4838" max="4838" width="14.7109375" customWidth="1"/>
    <col min="4840" max="4840" width="13.28515625" customWidth="1"/>
    <col min="4843" max="4843" width="12.140625" customWidth="1"/>
    <col min="4849" max="4849" width="12.42578125" customWidth="1"/>
    <col min="4851" max="4851" width="11.85546875" customWidth="1"/>
    <col min="4852" max="4852" width="15.28515625" customWidth="1"/>
    <col min="5094" max="5094" width="14.7109375" customWidth="1"/>
    <col min="5096" max="5096" width="13.28515625" customWidth="1"/>
    <col min="5099" max="5099" width="12.140625" customWidth="1"/>
    <col min="5105" max="5105" width="12.42578125" customWidth="1"/>
    <col min="5107" max="5107" width="11.85546875" customWidth="1"/>
    <col min="5108" max="5108" width="15.28515625" customWidth="1"/>
    <col min="5350" max="5350" width="14.7109375" customWidth="1"/>
    <col min="5352" max="5352" width="13.28515625" customWidth="1"/>
    <col min="5355" max="5355" width="12.140625" customWidth="1"/>
    <col min="5361" max="5361" width="12.42578125" customWidth="1"/>
    <col min="5363" max="5363" width="11.85546875" customWidth="1"/>
    <col min="5364" max="5364" width="15.28515625" customWidth="1"/>
    <col min="5606" max="5606" width="14.7109375" customWidth="1"/>
    <col min="5608" max="5608" width="13.28515625" customWidth="1"/>
    <col min="5611" max="5611" width="12.140625" customWidth="1"/>
    <col min="5617" max="5617" width="12.42578125" customWidth="1"/>
    <col min="5619" max="5619" width="11.85546875" customWidth="1"/>
    <col min="5620" max="5620" width="15.28515625" customWidth="1"/>
    <col min="5862" max="5862" width="14.7109375" customWidth="1"/>
    <col min="5864" max="5864" width="13.28515625" customWidth="1"/>
    <col min="5867" max="5867" width="12.140625" customWidth="1"/>
    <col min="5873" max="5873" width="12.42578125" customWidth="1"/>
    <col min="5875" max="5875" width="11.85546875" customWidth="1"/>
    <col min="5876" max="5876" width="15.28515625" customWidth="1"/>
    <col min="6118" max="6118" width="14.7109375" customWidth="1"/>
    <col min="6120" max="6120" width="13.28515625" customWidth="1"/>
    <col min="6123" max="6123" width="12.140625" customWidth="1"/>
    <col min="6129" max="6129" width="12.42578125" customWidth="1"/>
    <col min="6131" max="6131" width="11.85546875" customWidth="1"/>
    <col min="6132" max="6132" width="15.28515625" customWidth="1"/>
    <col min="6374" max="6374" width="14.7109375" customWidth="1"/>
    <col min="6376" max="6376" width="13.28515625" customWidth="1"/>
    <col min="6379" max="6379" width="12.140625" customWidth="1"/>
    <col min="6385" max="6385" width="12.42578125" customWidth="1"/>
    <col min="6387" max="6387" width="11.85546875" customWidth="1"/>
    <col min="6388" max="6388" width="15.28515625" customWidth="1"/>
    <col min="6630" max="6630" width="14.7109375" customWidth="1"/>
    <col min="6632" max="6632" width="13.28515625" customWidth="1"/>
    <col min="6635" max="6635" width="12.140625" customWidth="1"/>
    <col min="6641" max="6641" width="12.42578125" customWidth="1"/>
    <col min="6643" max="6643" width="11.85546875" customWidth="1"/>
    <col min="6644" max="6644" width="15.28515625" customWidth="1"/>
    <col min="6886" max="6886" width="14.7109375" customWidth="1"/>
    <col min="6888" max="6888" width="13.28515625" customWidth="1"/>
    <col min="6891" max="6891" width="12.140625" customWidth="1"/>
    <col min="6897" max="6897" width="12.42578125" customWidth="1"/>
    <col min="6899" max="6899" width="11.85546875" customWidth="1"/>
    <col min="6900" max="6900" width="15.28515625" customWidth="1"/>
    <col min="7142" max="7142" width="14.7109375" customWidth="1"/>
    <col min="7144" max="7144" width="13.28515625" customWidth="1"/>
    <col min="7147" max="7147" width="12.140625" customWidth="1"/>
    <col min="7153" max="7153" width="12.42578125" customWidth="1"/>
    <col min="7155" max="7155" width="11.85546875" customWidth="1"/>
    <col min="7156" max="7156" width="15.28515625" customWidth="1"/>
    <col min="7398" max="7398" width="14.7109375" customWidth="1"/>
    <col min="7400" max="7400" width="13.28515625" customWidth="1"/>
    <col min="7403" max="7403" width="12.140625" customWidth="1"/>
    <col min="7409" max="7409" width="12.42578125" customWidth="1"/>
    <col min="7411" max="7411" width="11.85546875" customWidth="1"/>
    <col min="7412" max="7412" width="15.28515625" customWidth="1"/>
    <col min="7654" max="7654" width="14.7109375" customWidth="1"/>
    <col min="7656" max="7656" width="13.28515625" customWidth="1"/>
    <col min="7659" max="7659" width="12.140625" customWidth="1"/>
    <col min="7665" max="7665" width="12.42578125" customWidth="1"/>
    <col min="7667" max="7667" width="11.85546875" customWidth="1"/>
    <col min="7668" max="7668" width="15.28515625" customWidth="1"/>
    <col min="7910" max="7910" width="14.7109375" customWidth="1"/>
    <col min="7912" max="7912" width="13.28515625" customWidth="1"/>
    <col min="7915" max="7915" width="12.140625" customWidth="1"/>
    <col min="7921" max="7921" width="12.42578125" customWidth="1"/>
    <col min="7923" max="7923" width="11.85546875" customWidth="1"/>
    <col min="7924" max="7924" width="15.28515625" customWidth="1"/>
    <col min="8166" max="8166" width="14.7109375" customWidth="1"/>
    <col min="8168" max="8168" width="13.28515625" customWidth="1"/>
    <col min="8171" max="8171" width="12.140625" customWidth="1"/>
    <col min="8177" max="8177" width="12.42578125" customWidth="1"/>
    <col min="8179" max="8179" width="11.85546875" customWidth="1"/>
    <col min="8180" max="8180" width="15.28515625" customWidth="1"/>
    <col min="8422" max="8422" width="14.7109375" customWidth="1"/>
    <col min="8424" max="8424" width="13.28515625" customWidth="1"/>
    <col min="8427" max="8427" width="12.140625" customWidth="1"/>
    <col min="8433" max="8433" width="12.42578125" customWidth="1"/>
    <col min="8435" max="8435" width="11.85546875" customWidth="1"/>
    <col min="8436" max="8436" width="15.28515625" customWidth="1"/>
    <col min="8678" max="8678" width="14.7109375" customWidth="1"/>
    <col min="8680" max="8680" width="13.28515625" customWidth="1"/>
    <col min="8683" max="8683" width="12.140625" customWidth="1"/>
    <col min="8689" max="8689" width="12.42578125" customWidth="1"/>
    <col min="8691" max="8691" width="11.85546875" customWidth="1"/>
    <col min="8692" max="8692" width="15.28515625" customWidth="1"/>
    <col min="8934" max="8934" width="14.7109375" customWidth="1"/>
    <col min="8936" max="8936" width="13.28515625" customWidth="1"/>
    <col min="8939" max="8939" width="12.140625" customWidth="1"/>
    <col min="8945" max="8945" width="12.42578125" customWidth="1"/>
    <col min="8947" max="8947" width="11.85546875" customWidth="1"/>
    <col min="8948" max="8948" width="15.28515625" customWidth="1"/>
    <col min="9190" max="9190" width="14.7109375" customWidth="1"/>
    <col min="9192" max="9192" width="13.28515625" customWidth="1"/>
    <col min="9195" max="9195" width="12.140625" customWidth="1"/>
    <col min="9201" max="9201" width="12.42578125" customWidth="1"/>
    <col min="9203" max="9203" width="11.85546875" customWidth="1"/>
    <col min="9204" max="9204" width="15.28515625" customWidth="1"/>
    <col min="9446" max="9446" width="14.7109375" customWidth="1"/>
    <col min="9448" max="9448" width="13.28515625" customWidth="1"/>
    <col min="9451" max="9451" width="12.140625" customWidth="1"/>
    <col min="9457" max="9457" width="12.42578125" customWidth="1"/>
    <col min="9459" max="9459" width="11.85546875" customWidth="1"/>
    <col min="9460" max="9460" width="15.28515625" customWidth="1"/>
    <col min="9702" max="9702" width="14.7109375" customWidth="1"/>
    <col min="9704" max="9704" width="13.28515625" customWidth="1"/>
    <col min="9707" max="9707" width="12.140625" customWidth="1"/>
    <col min="9713" max="9713" width="12.42578125" customWidth="1"/>
    <col min="9715" max="9715" width="11.85546875" customWidth="1"/>
    <col min="9716" max="9716" width="15.28515625" customWidth="1"/>
    <col min="9958" max="9958" width="14.7109375" customWidth="1"/>
    <col min="9960" max="9960" width="13.28515625" customWidth="1"/>
    <col min="9963" max="9963" width="12.140625" customWidth="1"/>
    <col min="9969" max="9969" width="12.42578125" customWidth="1"/>
    <col min="9971" max="9971" width="11.85546875" customWidth="1"/>
    <col min="9972" max="9972" width="15.28515625" customWidth="1"/>
    <col min="10214" max="10214" width="14.7109375" customWidth="1"/>
    <col min="10216" max="10216" width="13.28515625" customWidth="1"/>
    <col min="10219" max="10219" width="12.140625" customWidth="1"/>
    <col min="10225" max="10225" width="12.42578125" customWidth="1"/>
    <col min="10227" max="10227" width="11.85546875" customWidth="1"/>
    <col min="10228" max="10228" width="15.28515625" customWidth="1"/>
    <col min="10470" max="10470" width="14.7109375" customWidth="1"/>
    <col min="10472" max="10472" width="13.28515625" customWidth="1"/>
    <col min="10475" max="10475" width="12.140625" customWidth="1"/>
    <col min="10481" max="10481" width="12.42578125" customWidth="1"/>
    <col min="10483" max="10483" width="11.85546875" customWidth="1"/>
    <col min="10484" max="10484" width="15.28515625" customWidth="1"/>
    <col min="10726" max="10726" width="14.7109375" customWidth="1"/>
    <col min="10728" max="10728" width="13.28515625" customWidth="1"/>
    <col min="10731" max="10731" width="12.140625" customWidth="1"/>
    <col min="10737" max="10737" width="12.42578125" customWidth="1"/>
    <col min="10739" max="10739" width="11.85546875" customWidth="1"/>
    <col min="10740" max="10740" width="15.28515625" customWidth="1"/>
    <col min="10982" max="10982" width="14.7109375" customWidth="1"/>
    <col min="10984" max="10984" width="13.28515625" customWidth="1"/>
    <col min="10987" max="10987" width="12.140625" customWidth="1"/>
    <col min="10993" max="10993" width="12.42578125" customWidth="1"/>
    <col min="10995" max="10995" width="11.85546875" customWidth="1"/>
    <col min="10996" max="10996" width="15.28515625" customWidth="1"/>
    <col min="11238" max="11238" width="14.7109375" customWidth="1"/>
    <col min="11240" max="11240" width="13.28515625" customWidth="1"/>
    <col min="11243" max="11243" width="12.140625" customWidth="1"/>
    <col min="11249" max="11249" width="12.42578125" customWidth="1"/>
    <col min="11251" max="11251" width="11.85546875" customWidth="1"/>
    <col min="11252" max="11252" width="15.28515625" customWidth="1"/>
    <col min="11494" max="11494" width="14.7109375" customWidth="1"/>
    <col min="11496" max="11496" width="13.28515625" customWidth="1"/>
    <col min="11499" max="11499" width="12.140625" customWidth="1"/>
    <col min="11505" max="11505" width="12.42578125" customWidth="1"/>
    <col min="11507" max="11507" width="11.85546875" customWidth="1"/>
    <col min="11508" max="11508" width="15.28515625" customWidth="1"/>
    <col min="11750" max="11750" width="14.7109375" customWidth="1"/>
    <col min="11752" max="11752" width="13.28515625" customWidth="1"/>
    <col min="11755" max="11755" width="12.140625" customWidth="1"/>
    <col min="11761" max="11761" width="12.42578125" customWidth="1"/>
    <col min="11763" max="11763" width="11.85546875" customWidth="1"/>
    <col min="11764" max="11764" width="15.28515625" customWidth="1"/>
    <col min="12006" max="12006" width="14.7109375" customWidth="1"/>
    <col min="12008" max="12008" width="13.28515625" customWidth="1"/>
    <col min="12011" max="12011" width="12.140625" customWidth="1"/>
    <col min="12017" max="12017" width="12.42578125" customWidth="1"/>
    <col min="12019" max="12019" width="11.85546875" customWidth="1"/>
    <col min="12020" max="12020" width="15.28515625" customWidth="1"/>
    <col min="12262" max="12262" width="14.7109375" customWidth="1"/>
    <col min="12264" max="12264" width="13.28515625" customWidth="1"/>
    <col min="12267" max="12267" width="12.140625" customWidth="1"/>
    <col min="12273" max="12273" width="12.42578125" customWidth="1"/>
    <col min="12275" max="12275" width="11.85546875" customWidth="1"/>
    <col min="12276" max="12276" width="15.28515625" customWidth="1"/>
    <col min="12518" max="12518" width="14.7109375" customWidth="1"/>
    <col min="12520" max="12520" width="13.28515625" customWidth="1"/>
    <col min="12523" max="12523" width="12.140625" customWidth="1"/>
    <col min="12529" max="12529" width="12.42578125" customWidth="1"/>
    <col min="12531" max="12531" width="11.85546875" customWidth="1"/>
    <col min="12532" max="12532" width="15.28515625" customWidth="1"/>
    <col min="12774" max="12774" width="14.7109375" customWidth="1"/>
    <col min="12776" max="12776" width="13.28515625" customWidth="1"/>
    <col min="12779" max="12779" width="12.140625" customWidth="1"/>
    <col min="12785" max="12785" width="12.42578125" customWidth="1"/>
    <col min="12787" max="12787" width="11.85546875" customWidth="1"/>
    <col min="12788" max="12788" width="15.28515625" customWidth="1"/>
    <col min="13030" max="13030" width="14.7109375" customWidth="1"/>
    <col min="13032" max="13032" width="13.28515625" customWidth="1"/>
    <col min="13035" max="13035" width="12.140625" customWidth="1"/>
    <col min="13041" max="13041" width="12.42578125" customWidth="1"/>
    <col min="13043" max="13043" width="11.85546875" customWidth="1"/>
    <col min="13044" max="13044" width="15.28515625" customWidth="1"/>
    <col min="13286" max="13286" width="14.7109375" customWidth="1"/>
    <col min="13288" max="13288" width="13.28515625" customWidth="1"/>
    <col min="13291" max="13291" width="12.140625" customWidth="1"/>
    <col min="13297" max="13297" width="12.42578125" customWidth="1"/>
    <col min="13299" max="13299" width="11.85546875" customWidth="1"/>
    <col min="13300" max="13300" width="15.28515625" customWidth="1"/>
    <col min="13542" max="13542" width="14.7109375" customWidth="1"/>
    <col min="13544" max="13544" width="13.28515625" customWidth="1"/>
    <col min="13547" max="13547" width="12.140625" customWidth="1"/>
    <col min="13553" max="13553" width="12.42578125" customWidth="1"/>
    <col min="13555" max="13555" width="11.85546875" customWidth="1"/>
    <col min="13556" max="13556" width="15.28515625" customWidth="1"/>
    <col min="13798" max="13798" width="14.7109375" customWidth="1"/>
    <col min="13800" max="13800" width="13.28515625" customWidth="1"/>
    <col min="13803" max="13803" width="12.140625" customWidth="1"/>
    <col min="13809" max="13809" width="12.42578125" customWidth="1"/>
    <col min="13811" max="13811" width="11.85546875" customWidth="1"/>
    <col min="13812" max="13812" width="15.28515625" customWidth="1"/>
    <col min="14054" max="14054" width="14.7109375" customWidth="1"/>
    <col min="14056" max="14056" width="13.28515625" customWidth="1"/>
    <col min="14059" max="14059" width="12.140625" customWidth="1"/>
    <col min="14065" max="14065" width="12.42578125" customWidth="1"/>
    <col min="14067" max="14067" width="11.85546875" customWidth="1"/>
    <col min="14068" max="14068" width="15.28515625" customWidth="1"/>
    <col min="14310" max="14310" width="14.7109375" customWidth="1"/>
    <col min="14312" max="14312" width="13.28515625" customWidth="1"/>
    <col min="14315" max="14315" width="12.140625" customWidth="1"/>
    <col min="14321" max="14321" width="12.42578125" customWidth="1"/>
    <col min="14323" max="14323" width="11.85546875" customWidth="1"/>
    <col min="14324" max="14324" width="15.28515625" customWidth="1"/>
    <col min="14566" max="14566" width="14.7109375" customWidth="1"/>
    <col min="14568" max="14568" width="13.28515625" customWidth="1"/>
    <col min="14571" max="14571" width="12.140625" customWidth="1"/>
    <col min="14577" max="14577" width="12.42578125" customWidth="1"/>
    <col min="14579" max="14579" width="11.85546875" customWidth="1"/>
    <col min="14580" max="14580" width="15.28515625" customWidth="1"/>
    <col min="14822" max="14822" width="14.7109375" customWidth="1"/>
    <col min="14824" max="14824" width="13.28515625" customWidth="1"/>
    <col min="14827" max="14827" width="12.140625" customWidth="1"/>
    <col min="14833" max="14833" width="12.42578125" customWidth="1"/>
    <col min="14835" max="14835" width="11.85546875" customWidth="1"/>
    <col min="14836" max="14836" width="15.28515625" customWidth="1"/>
    <col min="15078" max="15078" width="14.7109375" customWidth="1"/>
    <col min="15080" max="15080" width="13.28515625" customWidth="1"/>
    <col min="15083" max="15083" width="12.140625" customWidth="1"/>
    <col min="15089" max="15089" width="12.42578125" customWidth="1"/>
    <col min="15091" max="15091" width="11.85546875" customWidth="1"/>
    <col min="15092" max="15092" width="15.28515625" customWidth="1"/>
    <col min="15334" max="15334" width="14.7109375" customWidth="1"/>
    <col min="15336" max="15336" width="13.28515625" customWidth="1"/>
    <col min="15339" max="15339" width="12.140625" customWidth="1"/>
    <col min="15345" max="15345" width="12.42578125" customWidth="1"/>
    <col min="15347" max="15347" width="11.85546875" customWidth="1"/>
    <col min="15348" max="15348" width="15.28515625" customWidth="1"/>
    <col min="15590" max="15590" width="14.7109375" customWidth="1"/>
    <col min="15592" max="15592" width="13.28515625" customWidth="1"/>
    <col min="15595" max="15595" width="12.140625" customWidth="1"/>
    <col min="15601" max="15601" width="12.42578125" customWidth="1"/>
    <col min="15603" max="15603" width="11.85546875" customWidth="1"/>
    <col min="15604" max="15604" width="15.28515625" customWidth="1"/>
    <col min="15846" max="15846" width="14.7109375" customWidth="1"/>
    <col min="15848" max="15848" width="13.28515625" customWidth="1"/>
    <col min="15851" max="15851" width="12.140625" customWidth="1"/>
    <col min="15857" max="15857" width="12.42578125" customWidth="1"/>
    <col min="15859" max="15859" width="11.85546875" customWidth="1"/>
    <col min="15860" max="15860" width="15.28515625" customWidth="1"/>
    <col min="16102" max="16102" width="14.7109375" customWidth="1"/>
    <col min="16104" max="16104" width="13.28515625" customWidth="1"/>
    <col min="16107" max="16107" width="12.140625" customWidth="1"/>
    <col min="16113" max="16113" width="12.42578125" customWidth="1"/>
    <col min="16115" max="16115" width="11.85546875" customWidth="1"/>
    <col min="16116" max="16116" width="15.28515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18" x14ac:dyDescent="0.25">
      <c r="A6" s="44" t="str">
        <f>UPPER("Registro de visitantes  a los museos de Lambayeque 2017")</f>
        <v>REGISTRO DE VISITANTES  A LOS MUSEOS DE LAMBAYEQUE 2017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2"/>
    </row>
    <row r="7" spans="1:16" ht="15.75" x14ac:dyDescent="0.25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</row>
    <row r="8" spans="1:16" ht="45" customHeight="1" x14ac:dyDescent="0.25">
      <c r="A8" s="45" t="s">
        <v>0</v>
      </c>
      <c r="B8" s="46" t="s">
        <v>1</v>
      </c>
      <c r="C8" s="47"/>
      <c r="D8" s="48" t="s">
        <v>2</v>
      </c>
      <c r="E8" s="49"/>
      <c r="F8" s="50" t="s">
        <v>3</v>
      </c>
      <c r="G8" s="51"/>
      <c r="H8" s="52" t="s">
        <v>4</v>
      </c>
      <c r="I8" s="53"/>
      <c r="J8" s="54" t="s">
        <v>5</v>
      </c>
      <c r="K8" s="55"/>
      <c r="L8" s="56" t="s">
        <v>6</v>
      </c>
      <c r="M8" s="57"/>
      <c r="N8" s="58" t="s">
        <v>7</v>
      </c>
      <c r="O8" s="59"/>
      <c r="P8" s="7"/>
    </row>
    <row r="9" spans="1:16" ht="18" customHeight="1" x14ac:dyDescent="0.25">
      <c r="A9" s="45"/>
      <c r="B9" s="8" t="s">
        <v>8</v>
      </c>
      <c r="C9" s="8" t="s">
        <v>9</v>
      </c>
      <c r="D9" s="8" t="s">
        <v>8</v>
      </c>
      <c r="E9" s="8" t="s">
        <v>9</v>
      </c>
      <c r="F9" s="8" t="s">
        <v>8</v>
      </c>
      <c r="G9" s="8" t="s">
        <v>9</v>
      </c>
      <c r="H9" s="8" t="s">
        <v>8</v>
      </c>
      <c r="I9" s="8" t="s">
        <v>9</v>
      </c>
      <c r="J9" s="8" t="s">
        <v>8</v>
      </c>
      <c r="K9" s="8" t="s">
        <v>9</v>
      </c>
      <c r="L9" s="8" t="s">
        <v>8</v>
      </c>
      <c r="M9" s="8" t="s">
        <v>9</v>
      </c>
      <c r="N9" s="8" t="s">
        <v>8</v>
      </c>
      <c r="O9" s="8" t="s">
        <v>9</v>
      </c>
      <c r="P9" s="7"/>
    </row>
    <row r="10" spans="1:16" x14ac:dyDescent="0.25">
      <c r="A10" s="45" t="s">
        <v>10</v>
      </c>
      <c r="B10" s="60">
        <f>(B11+C11)</f>
        <v>15248</v>
      </c>
      <c r="C10" s="60"/>
      <c r="D10" s="60">
        <f>(D11+E11)</f>
        <v>2108</v>
      </c>
      <c r="E10" s="60"/>
      <c r="F10" s="60">
        <f>(F11+G11)</f>
        <v>3673</v>
      </c>
      <c r="G10" s="60"/>
      <c r="H10" s="63">
        <f>(H11+I11)</f>
        <v>4703</v>
      </c>
      <c r="I10" s="63"/>
      <c r="J10" s="60">
        <f>(J11+K11)</f>
        <v>3481</v>
      </c>
      <c r="K10" s="60"/>
      <c r="L10" s="60">
        <f>(L11+M11)</f>
        <v>130</v>
      </c>
      <c r="M10" s="60"/>
      <c r="N10" s="61">
        <v>29343</v>
      </c>
      <c r="O10" s="61"/>
      <c r="P10" s="7"/>
    </row>
    <row r="11" spans="1:16" x14ac:dyDescent="0.25">
      <c r="A11" s="45"/>
      <c r="B11" s="9">
        <f>[1]MTRS!J158</f>
        <v>13919</v>
      </c>
      <c r="C11" s="9">
        <f>[1]MTRS!S158</f>
        <v>1329</v>
      </c>
      <c r="D11" s="9">
        <f>[1]MNS!J143</f>
        <v>1904</v>
      </c>
      <c r="E11" s="9">
        <f>[1]MNS!S143</f>
        <v>204</v>
      </c>
      <c r="F11" s="9">
        <f>[1]MNB!J146</f>
        <v>3347</v>
      </c>
      <c r="G11" s="9">
        <f>[1]MNB!S146</f>
        <v>326</v>
      </c>
      <c r="H11" s="10">
        <f>[1]MSHR!J147</f>
        <v>4343</v>
      </c>
      <c r="I11" s="10">
        <f>[1]MSHR!S147</f>
        <v>360</v>
      </c>
      <c r="J11" s="11">
        <f>[1]MST!J142</f>
        <v>3028</v>
      </c>
      <c r="K11" s="11">
        <f>[1]MST!S142</f>
        <v>453</v>
      </c>
      <c r="L11" s="11">
        <f>[1]MSCH!$J$138</f>
        <v>111</v>
      </c>
      <c r="M11" s="11">
        <f>[1]MSCH!$S$138</f>
        <v>19</v>
      </c>
      <c r="N11" s="12">
        <v>26652</v>
      </c>
      <c r="O11" s="12">
        <v>2691</v>
      </c>
      <c r="P11" s="13"/>
    </row>
    <row r="12" spans="1:16" x14ac:dyDescent="0.25">
      <c r="A12" s="62" t="s">
        <v>11</v>
      </c>
      <c r="B12" s="60">
        <f>(B13+C13)</f>
        <v>8289</v>
      </c>
      <c r="C12" s="60"/>
      <c r="D12" s="60">
        <f>(D13+E13)</f>
        <v>187</v>
      </c>
      <c r="E12" s="60"/>
      <c r="F12" s="60">
        <f>(F13+G13)</f>
        <v>2320</v>
      </c>
      <c r="G12" s="60"/>
      <c r="H12" s="60">
        <f>(H13+I13)</f>
        <v>2888</v>
      </c>
      <c r="I12" s="60"/>
      <c r="J12" s="60">
        <f>(J13+K13)</f>
        <v>235</v>
      </c>
      <c r="K12" s="60"/>
      <c r="L12" s="60">
        <f>(L13+M13)</f>
        <v>32</v>
      </c>
      <c r="M12" s="60"/>
      <c r="N12" s="61">
        <v>13951</v>
      </c>
      <c r="O12" s="61"/>
      <c r="P12" s="7"/>
    </row>
    <row r="13" spans="1:16" ht="15.75" x14ac:dyDescent="0.25">
      <c r="A13" s="62"/>
      <c r="B13" s="9">
        <f>[1]MTRS!J195</f>
        <v>7549</v>
      </c>
      <c r="C13" s="9">
        <f>[1]MTRS!S195</f>
        <v>740</v>
      </c>
      <c r="D13" s="9">
        <f>[1]MNS!J180</f>
        <v>169</v>
      </c>
      <c r="E13" s="9">
        <f>[1]MNS!S180</f>
        <v>18</v>
      </c>
      <c r="F13" s="9">
        <f>[1]MNB!J183</f>
        <v>1999</v>
      </c>
      <c r="G13" s="9">
        <f>[1]MNB!S183</f>
        <v>321</v>
      </c>
      <c r="H13" s="10">
        <f>[1]MSHR!J184</f>
        <v>2665</v>
      </c>
      <c r="I13" s="10">
        <f>[1]MSHR!S184</f>
        <v>223</v>
      </c>
      <c r="J13" s="9">
        <f>[1]MST!J180</f>
        <v>203</v>
      </c>
      <c r="K13" s="9">
        <f>[1]MST!S180</f>
        <v>32</v>
      </c>
      <c r="L13" s="9">
        <f>[1]MSCH!J176</f>
        <v>32</v>
      </c>
      <c r="M13" s="9">
        <f>[1]MSCH!S176</f>
        <v>0</v>
      </c>
      <c r="N13" s="12">
        <v>12617</v>
      </c>
      <c r="O13" s="12">
        <v>1334</v>
      </c>
      <c r="P13" s="14"/>
    </row>
    <row r="14" spans="1:16" x14ac:dyDescent="0.25">
      <c r="A14" s="45" t="s">
        <v>12</v>
      </c>
      <c r="B14" s="60">
        <f>(B15+C15)</f>
        <v>3560</v>
      </c>
      <c r="C14" s="60"/>
      <c r="D14" s="60">
        <f>(D15+E15)</f>
        <v>318</v>
      </c>
      <c r="E14" s="60"/>
      <c r="F14" s="60">
        <f>(F15+G15)</f>
        <v>780</v>
      </c>
      <c r="G14" s="60"/>
      <c r="H14" s="60">
        <f>(H15+I15)</f>
        <v>937</v>
      </c>
      <c r="I14" s="60"/>
      <c r="J14" s="60">
        <f>(J15+K15)</f>
        <v>577</v>
      </c>
      <c r="K14" s="60"/>
      <c r="L14" s="60">
        <f>(L15+M15)</f>
        <v>27</v>
      </c>
      <c r="M14" s="60"/>
      <c r="N14" s="61">
        <v>6199</v>
      </c>
      <c r="O14" s="61"/>
      <c r="P14" s="13"/>
    </row>
    <row r="15" spans="1:16" x14ac:dyDescent="0.25">
      <c r="A15" s="45"/>
      <c r="B15" s="9">
        <f>[1]MTRS!J236</f>
        <v>3011</v>
      </c>
      <c r="C15" s="9">
        <f>[1]MTRS!S236</f>
        <v>549</v>
      </c>
      <c r="D15" s="9">
        <f>[1]MNS!J221</f>
        <v>262</v>
      </c>
      <c r="E15" s="9">
        <f>[1]MNS!S221</f>
        <v>56</v>
      </c>
      <c r="F15" s="9">
        <f>[1]MNB!J224</f>
        <v>655</v>
      </c>
      <c r="G15" s="9">
        <f>[1]MNB!S224</f>
        <v>125</v>
      </c>
      <c r="H15" s="10">
        <f>[1]MSHR!J225</f>
        <v>816</v>
      </c>
      <c r="I15" s="10">
        <f>[1]MSHR!S225</f>
        <v>121</v>
      </c>
      <c r="J15" s="9">
        <f>[1]MST!J221</f>
        <v>475</v>
      </c>
      <c r="K15" s="9">
        <f>[1]MST!S221</f>
        <v>102</v>
      </c>
      <c r="L15" s="9">
        <f>[1]MSCH!J217</f>
        <v>25</v>
      </c>
      <c r="M15" s="9">
        <f>[1]MSCH!S217</f>
        <v>2</v>
      </c>
      <c r="N15" s="12">
        <v>5244</v>
      </c>
      <c r="O15" s="12">
        <v>955</v>
      </c>
      <c r="P15" s="13"/>
    </row>
    <row r="16" spans="1:16" x14ac:dyDescent="0.25">
      <c r="A16" s="45" t="s">
        <v>13</v>
      </c>
      <c r="B16" s="60">
        <f>(B17+C17)</f>
        <v>3346</v>
      </c>
      <c r="C16" s="60"/>
      <c r="D16" s="60">
        <f>(D17+E17)</f>
        <v>386</v>
      </c>
      <c r="E16" s="60"/>
      <c r="F16" s="60">
        <f>(F17+G17)</f>
        <v>954</v>
      </c>
      <c r="G16" s="60"/>
      <c r="H16" s="60">
        <f>(H17+I17)</f>
        <v>1479</v>
      </c>
      <c r="I16" s="60"/>
      <c r="J16" s="60">
        <f>(J17+K17)</f>
        <v>1297</v>
      </c>
      <c r="K16" s="60"/>
      <c r="L16" s="60">
        <f>(L17+M17)</f>
        <v>68</v>
      </c>
      <c r="M16" s="60"/>
      <c r="N16" s="61">
        <v>7530</v>
      </c>
      <c r="O16" s="61"/>
      <c r="P16" s="13"/>
    </row>
    <row r="17" spans="1:16" ht="15.75" x14ac:dyDescent="0.25">
      <c r="A17" s="45"/>
      <c r="B17" s="9">
        <f>[1]MTRS!J274</f>
        <v>2848</v>
      </c>
      <c r="C17" s="9">
        <f>[1]MTRS!S274</f>
        <v>498</v>
      </c>
      <c r="D17" s="9">
        <f>[1]MNS!J259</f>
        <v>313</v>
      </c>
      <c r="E17" s="9">
        <f>[1]MNS!S259</f>
        <v>73</v>
      </c>
      <c r="F17" s="9">
        <f>[1]MNB!J264</f>
        <v>853</v>
      </c>
      <c r="G17" s="9">
        <f>[1]MNB!S264</f>
        <v>101</v>
      </c>
      <c r="H17" s="9">
        <f>[1]MSHR!J263</f>
        <v>1236</v>
      </c>
      <c r="I17" s="9">
        <f>[1]MSHR!S263</f>
        <v>243</v>
      </c>
      <c r="J17" s="9">
        <f>[1]MST!J260</f>
        <v>1103</v>
      </c>
      <c r="K17" s="9">
        <f>[1]MST!S260</f>
        <v>194</v>
      </c>
      <c r="L17" s="9">
        <f>[1]MSCH!J256</f>
        <v>64</v>
      </c>
      <c r="M17" s="9">
        <f>[1]MSCH!S256</f>
        <v>4</v>
      </c>
      <c r="N17" s="12">
        <v>6417</v>
      </c>
      <c r="O17" s="12">
        <v>1113</v>
      </c>
      <c r="P17" s="16"/>
    </row>
    <row r="18" spans="1:16" x14ac:dyDescent="0.25">
      <c r="A18" s="45" t="s">
        <v>14</v>
      </c>
      <c r="B18" s="60">
        <f>(B19+C19)</f>
        <v>13109</v>
      </c>
      <c r="C18" s="60"/>
      <c r="D18" s="60">
        <f>(D19+E19)</f>
        <v>5134</v>
      </c>
      <c r="E18" s="60"/>
      <c r="F18" s="60">
        <f>(F19+G19)</f>
        <v>4454</v>
      </c>
      <c r="G18" s="60"/>
      <c r="H18" s="63">
        <f>(H19+I19)</f>
        <v>1830</v>
      </c>
      <c r="I18" s="63"/>
      <c r="J18" s="60">
        <f>(J19+K19)</f>
        <v>3585</v>
      </c>
      <c r="K18" s="60"/>
      <c r="L18" s="60">
        <f>(L19+M19)</f>
        <v>444</v>
      </c>
      <c r="M18" s="60"/>
      <c r="N18" s="61">
        <v>28556</v>
      </c>
      <c r="O18" s="61"/>
      <c r="P18" s="15"/>
    </row>
    <row r="19" spans="1:16" x14ac:dyDescent="0.25">
      <c r="A19" s="45"/>
      <c r="B19" s="9">
        <f>[1]MTRS!J314</f>
        <v>12215</v>
      </c>
      <c r="C19" s="9">
        <f>[1]MTRS!S314</f>
        <v>894</v>
      </c>
      <c r="D19" s="9">
        <f>[1]MNS!J299</f>
        <v>5018</v>
      </c>
      <c r="E19" s="9">
        <f>[1]MNS!S299</f>
        <v>116</v>
      </c>
      <c r="F19" s="9">
        <f>[1]MNB!J305</f>
        <v>4271</v>
      </c>
      <c r="G19" s="9">
        <f>[1]MNB!S305</f>
        <v>183</v>
      </c>
      <c r="H19" s="10">
        <f>[1]MSHR!J303</f>
        <v>1490</v>
      </c>
      <c r="I19" s="10">
        <f>[1]MSHR!S303</f>
        <v>340</v>
      </c>
      <c r="J19" s="9">
        <f>[1]MST!J299</f>
        <v>3092</v>
      </c>
      <c r="K19" s="9">
        <f>[1]MST!S299</f>
        <v>493</v>
      </c>
      <c r="L19" s="9">
        <f>[1]MSCH!J295</f>
        <v>438</v>
      </c>
      <c r="M19" s="9">
        <f>[1]MSCH!S295</f>
        <v>6</v>
      </c>
      <c r="N19" s="12">
        <v>26524</v>
      </c>
      <c r="O19" s="12">
        <v>2032</v>
      </c>
      <c r="P19" s="15"/>
    </row>
    <row r="20" spans="1:16" x14ac:dyDescent="0.25">
      <c r="A20" s="45" t="s">
        <v>15</v>
      </c>
      <c r="B20" s="64">
        <f>(B21+C21)</f>
        <v>8113</v>
      </c>
      <c r="C20" s="64"/>
      <c r="D20" s="64">
        <f>(D21+E21)</f>
        <v>1177</v>
      </c>
      <c r="E20" s="64"/>
      <c r="F20" s="64">
        <f>(F21+G21)</f>
        <v>1394</v>
      </c>
      <c r="G20" s="64"/>
      <c r="H20" s="64">
        <f>(H21+I21)</f>
        <v>2232</v>
      </c>
      <c r="I20" s="64"/>
      <c r="J20" s="64">
        <f>(J21+K21)</f>
        <v>2464</v>
      </c>
      <c r="K20" s="64"/>
      <c r="L20" s="60">
        <f>(L21+M21)</f>
        <v>398</v>
      </c>
      <c r="M20" s="60"/>
      <c r="N20" s="61">
        <v>15778</v>
      </c>
      <c r="O20" s="61"/>
      <c r="P20" s="17"/>
    </row>
    <row r="21" spans="1:16" x14ac:dyDescent="0.25">
      <c r="A21" s="45"/>
      <c r="B21" s="20">
        <f>[1]MTRS!J352</f>
        <v>7157</v>
      </c>
      <c r="C21" s="20">
        <f>[1]MTRS!S352</f>
        <v>956</v>
      </c>
      <c r="D21" s="20">
        <f>[1]MNS!J337</f>
        <v>997</v>
      </c>
      <c r="E21" s="20">
        <f>[1]MNS!S337</f>
        <v>180</v>
      </c>
      <c r="F21" s="20">
        <f>[1]MNB!J344</f>
        <v>1216</v>
      </c>
      <c r="G21" s="20">
        <f>[1]MNB!S344</f>
        <v>178</v>
      </c>
      <c r="H21" s="20">
        <f>[1]MSHR!J342</f>
        <v>1952</v>
      </c>
      <c r="I21" s="20">
        <f>[1]MSHR!S342</f>
        <v>280</v>
      </c>
      <c r="J21" s="20">
        <f>[1]MST!J338</f>
        <v>1964</v>
      </c>
      <c r="K21" s="20">
        <f>[1]MST!S338</f>
        <v>500</v>
      </c>
      <c r="L21" s="20">
        <f>[1]MSCH!$J$334</f>
        <v>391</v>
      </c>
      <c r="M21" s="20">
        <f>[1]MSCH!$S$334</f>
        <v>7</v>
      </c>
      <c r="N21" s="12">
        <v>13677</v>
      </c>
      <c r="O21" s="12">
        <v>2101</v>
      </c>
      <c r="P21" s="19"/>
    </row>
    <row r="22" spans="1:16" x14ac:dyDescent="0.25">
      <c r="A22" s="45" t="s">
        <v>16</v>
      </c>
      <c r="B22" s="73">
        <f>(B23+C23)</f>
        <v>19228</v>
      </c>
      <c r="C22" s="73"/>
      <c r="D22" s="73">
        <f>(D23+E23)</f>
        <v>3448</v>
      </c>
      <c r="E22" s="73"/>
      <c r="F22" s="73">
        <f>(F23+G23)</f>
        <v>5203</v>
      </c>
      <c r="G22" s="73"/>
      <c r="H22" s="73">
        <f>(H23+I23)</f>
        <v>5539</v>
      </c>
      <c r="I22" s="73"/>
      <c r="J22" s="73">
        <f>(J23+K23)</f>
        <v>5069</v>
      </c>
      <c r="K22" s="73"/>
      <c r="L22" s="75">
        <f>(L23+M23)</f>
        <v>391</v>
      </c>
      <c r="M22" s="75"/>
      <c r="N22" s="61">
        <v>38878</v>
      </c>
      <c r="O22" s="61"/>
      <c r="P22" s="19"/>
    </row>
    <row r="23" spans="1:16" x14ac:dyDescent="0.25">
      <c r="A23" s="45"/>
      <c r="B23" s="74">
        <f>[1]MTRS!J392</f>
        <v>17941</v>
      </c>
      <c r="C23" s="74">
        <f>[1]MTRS!S392</f>
        <v>1287</v>
      </c>
      <c r="D23" s="74">
        <f>[1]MNS!J377</f>
        <v>3239</v>
      </c>
      <c r="E23" s="74">
        <f>[1]MNS!S377</f>
        <v>209</v>
      </c>
      <c r="F23" s="74">
        <f>[1]MNB!J384</f>
        <v>4818</v>
      </c>
      <c r="G23" s="74">
        <f>[1]MNB!S384</f>
        <v>385</v>
      </c>
      <c r="H23" s="74">
        <f>[1]MSHR!J381</f>
        <v>5142</v>
      </c>
      <c r="I23" s="74">
        <f>[1]MSHR!S381</f>
        <v>397</v>
      </c>
      <c r="J23" s="74">
        <f>[1]MST!J377</f>
        <v>4529</v>
      </c>
      <c r="K23" s="74">
        <f>[1]MST!S377</f>
        <v>540</v>
      </c>
      <c r="L23" s="74">
        <f>[1]MSCH!$J$373</f>
        <v>371</v>
      </c>
      <c r="M23" s="74">
        <f>[1]MSCH!$S$373</f>
        <v>20</v>
      </c>
      <c r="N23" s="12">
        <v>36040</v>
      </c>
      <c r="O23" s="12">
        <v>2838</v>
      </c>
      <c r="P23" s="21"/>
    </row>
    <row r="24" spans="1:16" x14ac:dyDescent="0.25">
      <c r="A24" s="45" t="s">
        <v>17</v>
      </c>
      <c r="B24" s="75">
        <f>(B25+C25)</f>
        <v>18873</v>
      </c>
      <c r="C24" s="75"/>
      <c r="D24" s="75">
        <f>(D25+E25)</f>
        <v>4582</v>
      </c>
      <c r="E24" s="75"/>
      <c r="F24" s="75">
        <f>(F25+G25)</f>
        <v>5412</v>
      </c>
      <c r="G24" s="75"/>
      <c r="H24" s="75">
        <f>(H25+I25)</f>
        <v>5675</v>
      </c>
      <c r="I24" s="75"/>
      <c r="J24" s="75">
        <f>(J25+K25)</f>
        <v>5281</v>
      </c>
      <c r="K24" s="75"/>
      <c r="L24" s="75">
        <f>(L25+M25)</f>
        <v>465</v>
      </c>
      <c r="M24" s="75"/>
      <c r="N24" s="61">
        <v>40288</v>
      </c>
      <c r="O24" s="61"/>
      <c r="P24" s="21"/>
    </row>
    <row r="25" spans="1:16" x14ac:dyDescent="0.25">
      <c r="A25" s="45"/>
      <c r="B25" s="76">
        <f>[1]MTRS!J431</f>
        <v>17208</v>
      </c>
      <c r="C25" s="76">
        <f>[1]MTRS!S431</f>
        <v>1665</v>
      </c>
      <c r="D25" s="76">
        <f>[1]MNS!J416</f>
        <v>4322</v>
      </c>
      <c r="E25" s="76">
        <f>[1]MNS!S416</f>
        <v>260</v>
      </c>
      <c r="F25" s="76">
        <f>[1]MNB!J423</f>
        <v>5056</v>
      </c>
      <c r="G25" s="76">
        <f>[1]MNB!S423</f>
        <v>356</v>
      </c>
      <c r="H25" s="76">
        <f>[1]MSHR!J420</f>
        <v>5157</v>
      </c>
      <c r="I25" s="76">
        <f>[1]MSHR!S420</f>
        <v>518</v>
      </c>
      <c r="J25" s="76">
        <f>[1]MST!J416</f>
        <v>4739</v>
      </c>
      <c r="K25" s="76">
        <f>[1]MST!S416</f>
        <v>542</v>
      </c>
      <c r="L25" s="76">
        <f>[1]MSCH!J412</f>
        <v>452</v>
      </c>
      <c r="M25" s="76">
        <f>[1]MSCH!S412</f>
        <v>13</v>
      </c>
      <c r="N25" s="12">
        <v>36934</v>
      </c>
      <c r="O25" s="12">
        <v>3354</v>
      </c>
      <c r="P25" s="21"/>
    </row>
    <row r="26" spans="1:16" x14ac:dyDescent="0.25">
      <c r="A26" s="45" t="s">
        <v>18</v>
      </c>
      <c r="B26" s="75">
        <f>(B27+C27)</f>
        <v>13294</v>
      </c>
      <c r="C26" s="75"/>
      <c r="D26" s="75">
        <f>(D27+E27)</f>
        <v>2702</v>
      </c>
      <c r="E26" s="75"/>
      <c r="F26" s="75">
        <f>(F27+G27)</f>
        <v>4588</v>
      </c>
      <c r="G26" s="75"/>
      <c r="H26" s="75">
        <f>(H27+I27)</f>
        <v>3604</v>
      </c>
      <c r="I26" s="75"/>
      <c r="J26" s="75">
        <f>(J27+K27)</f>
        <v>4238</v>
      </c>
      <c r="K26" s="75"/>
      <c r="L26" s="75">
        <f>(L27+M27)</f>
        <v>340</v>
      </c>
      <c r="M26" s="75"/>
      <c r="N26" s="61">
        <v>28766</v>
      </c>
      <c r="O26" s="61"/>
      <c r="P26" s="18"/>
    </row>
    <row r="27" spans="1:16" x14ac:dyDescent="0.25">
      <c r="A27" s="45"/>
      <c r="B27" s="76">
        <f>[1]MTRS!J469</f>
        <v>12110</v>
      </c>
      <c r="C27" s="76">
        <f>[1]MTRS!S469</f>
        <v>1184</v>
      </c>
      <c r="D27" s="76">
        <f>[1]MNS!J454</f>
        <v>2472</v>
      </c>
      <c r="E27" s="76">
        <f>[1]MNS!S454</f>
        <v>230</v>
      </c>
      <c r="F27" s="76">
        <f>[1]MNB!J461</f>
        <v>4345</v>
      </c>
      <c r="G27" s="76">
        <f>[1]MNB!S461</f>
        <v>243</v>
      </c>
      <c r="H27" s="76">
        <f>[1]MSHR!J458</f>
        <v>3184</v>
      </c>
      <c r="I27" s="76">
        <f>[1]MSHR!S458</f>
        <v>420</v>
      </c>
      <c r="J27" s="76">
        <f>[1]MST!J455</f>
        <v>3758</v>
      </c>
      <c r="K27" s="76">
        <f>[1]MST!S455</f>
        <v>480</v>
      </c>
      <c r="L27" s="76">
        <f>[1]MSCH!J450</f>
        <v>329</v>
      </c>
      <c r="M27" s="76">
        <f>[1]MSCH!S450</f>
        <v>11</v>
      </c>
      <c r="N27" s="12">
        <v>26198</v>
      </c>
      <c r="O27" s="12">
        <v>2568</v>
      </c>
      <c r="P27" s="19"/>
    </row>
    <row r="28" spans="1:16" x14ac:dyDescent="0.25">
      <c r="A28" s="45" t="s">
        <v>19</v>
      </c>
      <c r="B28" s="60">
        <f>(B29+C29)</f>
        <v>16039</v>
      </c>
      <c r="C28" s="60"/>
      <c r="D28" s="60">
        <f>(D29+E29)</f>
        <v>3410</v>
      </c>
      <c r="E28" s="60"/>
      <c r="F28" s="60">
        <f>(F29+G29)</f>
        <v>2882</v>
      </c>
      <c r="G28" s="60"/>
      <c r="H28" s="60">
        <f>(H29+I29)</f>
        <v>3974</v>
      </c>
      <c r="I28" s="60"/>
      <c r="J28" s="60">
        <f>(J29+K29)</f>
        <v>4549</v>
      </c>
      <c r="K28" s="60"/>
      <c r="L28" s="60">
        <f>(L29+M29)</f>
        <v>335</v>
      </c>
      <c r="M28" s="60"/>
      <c r="N28" s="61">
        <f>(B28+D28+F28+H28+J28+L28)</f>
        <v>31189</v>
      </c>
      <c r="O28" s="61"/>
      <c r="P28" s="19"/>
    </row>
    <row r="29" spans="1:16" x14ac:dyDescent="0.25">
      <c r="A29" s="45"/>
      <c r="B29" s="9">
        <f>[1]MTRS!J509</f>
        <v>14895</v>
      </c>
      <c r="C29" s="9">
        <f>[1]MTRS!S509</f>
        <v>1144</v>
      </c>
      <c r="D29" s="9">
        <f>[1]MNS!$J$494</f>
        <v>3167</v>
      </c>
      <c r="E29" s="9">
        <f>[1]MNS!$S$494</f>
        <v>243</v>
      </c>
      <c r="F29" s="9">
        <f>[1]MNB!$J$501</f>
        <v>2670</v>
      </c>
      <c r="G29" s="9">
        <f>[1]MNB!$S$501</f>
        <v>212</v>
      </c>
      <c r="H29" s="9">
        <f>[1]MSHR!J498</f>
        <v>3500</v>
      </c>
      <c r="I29" s="9">
        <f>[1]MSHR!S498</f>
        <v>474</v>
      </c>
      <c r="J29" s="9">
        <f>[1]MST!J495</f>
        <v>3882</v>
      </c>
      <c r="K29" s="9">
        <f>[1]MST!S495</f>
        <v>667</v>
      </c>
      <c r="L29" s="9">
        <f>[1]MSCH!J490</f>
        <v>332</v>
      </c>
      <c r="M29" s="9">
        <f>[1]MSCH!S490</f>
        <v>3</v>
      </c>
      <c r="N29" s="42">
        <f t="shared" ref="N29:N30" si="0">(B29+D29+F29+H29+J29+L29)</f>
        <v>28446</v>
      </c>
      <c r="O29" s="42">
        <f>(C29+E29+G29+I29+K29+M29)</f>
        <v>2743</v>
      </c>
      <c r="P29" s="19"/>
    </row>
    <row r="30" spans="1:16" x14ac:dyDescent="0.25">
      <c r="A30" s="45" t="s">
        <v>20</v>
      </c>
      <c r="B30" s="60">
        <f>(B31+C31)</f>
        <v>18562</v>
      </c>
      <c r="C30" s="60"/>
      <c r="D30" s="60">
        <f>(D31+E31)</f>
        <v>2477</v>
      </c>
      <c r="E30" s="60"/>
      <c r="F30" s="60">
        <f>(F31+G31)</f>
        <v>2900</v>
      </c>
      <c r="G30" s="60"/>
      <c r="H30" s="60">
        <f>(H31+I31)</f>
        <v>3949</v>
      </c>
      <c r="I30" s="60"/>
      <c r="J30" s="60">
        <f>(J31+K31)</f>
        <v>4349</v>
      </c>
      <c r="K30" s="60"/>
      <c r="L30" s="60">
        <f>(L31+M31)</f>
        <v>279</v>
      </c>
      <c r="M30" s="60"/>
      <c r="N30" s="61">
        <f t="shared" si="0"/>
        <v>32516</v>
      </c>
      <c r="O30" s="61"/>
      <c r="P30" s="19"/>
    </row>
    <row r="31" spans="1:16" x14ac:dyDescent="0.25">
      <c r="A31" s="45"/>
      <c r="B31" s="22">
        <f>[1]MTRS!J547</f>
        <v>17486</v>
      </c>
      <c r="C31" s="9">
        <f>[1]MTRS!S547</f>
        <v>1076</v>
      </c>
      <c r="D31" s="9">
        <f>[1]MNS!J532</f>
        <v>2302</v>
      </c>
      <c r="E31" s="9">
        <f>[1]MNS!S532</f>
        <v>175</v>
      </c>
      <c r="F31" s="9">
        <f>[1]MNB!J539</f>
        <v>2660</v>
      </c>
      <c r="G31" s="9">
        <f>[1]MNB!S539</f>
        <v>240</v>
      </c>
      <c r="H31" s="9">
        <f>[1]MSHR!J536</f>
        <v>3462</v>
      </c>
      <c r="I31" s="9">
        <f>[1]MSHR!S536</f>
        <v>487</v>
      </c>
      <c r="J31" s="9">
        <f>[1]MST!J533</f>
        <v>3741</v>
      </c>
      <c r="K31" s="9">
        <f>[1]MST!S533</f>
        <v>608</v>
      </c>
      <c r="L31" s="9">
        <f>[1]MSCH!J528</f>
        <v>263</v>
      </c>
      <c r="M31" s="9">
        <f>[1]MSCH!S528</f>
        <v>16</v>
      </c>
      <c r="N31" s="42">
        <f t="shared" ref="N31:N32" si="1">(B31+D31+F31+H31+J31+L31)</f>
        <v>29914</v>
      </c>
      <c r="O31" s="42">
        <f>(C31+E31+G31+I31+K31+M31)</f>
        <v>2602</v>
      </c>
      <c r="P31" s="21"/>
    </row>
    <row r="32" spans="1:16" x14ac:dyDescent="0.25">
      <c r="A32" s="45" t="s">
        <v>21</v>
      </c>
      <c r="B32" s="60">
        <f>(B33+C33)</f>
        <v>12094</v>
      </c>
      <c r="C32" s="60"/>
      <c r="D32" s="60">
        <f>(D33+E33)</f>
        <v>2459</v>
      </c>
      <c r="E32" s="60"/>
      <c r="F32" s="60">
        <f>(F33+G33)</f>
        <v>2495</v>
      </c>
      <c r="G32" s="60"/>
      <c r="H32" s="60">
        <f>(H33+I33)</f>
        <v>2724</v>
      </c>
      <c r="I32" s="60"/>
      <c r="J32" s="60">
        <f>(J33+K33)</f>
        <v>2796</v>
      </c>
      <c r="K32" s="60"/>
      <c r="L32" s="60">
        <f>(L33+M33)</f>
        <v>164</v>
      </c>
      <c r="M32" s="60"/>
      <c r="N32" s="61">
        <f t="shared" si="1"/>
        <v>22732</v>
      </c>
      <c r="O32" s="61"/>
      <c r="P32" s="21"/>
    </row>
    <row r="33" spans="1:16" x14ac:dyDescent="0.25">
      <c r="A33" s="45"/>
      <c r="B33" s="9">
        <f>[1]MTRS!J587</f>
        <v>11166</v>
      </c>
      <c r="C33" s="9">
        <f>[1]MTRS!S587</f>
        <v>928</v>
      </c>
      <c r="D33" s="9">
        <f>[1]MNS!J572</f>
        <v>2322</v>
      </c>
      <c r="E33" s="9">
        <f>[1]MNS!S572</f>
        <v>137</v>
      </c>
      <c r="F33" s="9">
        <f>[1]MNB!J579</f>
        <v>2309</v>
      </c>
      <c r="G33" s="9">
        <f>[1]MNB!S579</f>
        <v>186</v>
      </c>
      <c r="H33" s="9">
        <f>[1]MSHR!J576</f>
        <v>2455</v>
      </c>
      <c r="I33" s="9">
        <f>[1]MSHR!S576</f>
        <v>269</v>
      </c>
      <c r="J33" s="9">
        <f>[1]MST!J573</f>
        <v>2441</v>
      </c>
      <c r="K33" s="9">
        <f>[1]MST!S573</f>
        <v>355</v>
      </c>
      <c r="L33" s="9">
        <f>[1]MSCH!J568</f>
        <v>162</v>
      </c>
      <c r="M33" s="9">
        <f>[1]MSCH!S568</f>
        <v>2</v>
      </c>
      <c r="N33" s="43">
        <f t="shared" ref="N33" si="2">(B33+D33+F33+H33+J33+L33)</f>
        <v>20855</v>
      </c>
      <c r="O33" s="43">
        <f>(C33+E33+G33+I33+K33+M33)</f>
        <v>1877</v>
      </c>
      <c r="P33" s="21"/>
    </row>
    <row r="34" spans="1:16" x14ac:dyDescent="0.25">
      <c r="A34" s="65" t="s">
        <v>7</v>
      </c>
      <c r="B34" s="61">
        <f>(B35+C35)</f>
        <v>149755</v>
      </c>
      <c r="C34" s="61"/>
      <c r="D34" s="61">
        <f>(D35+E35)</f>
        <v>28388</v>
      </c>
      <c r="E34" s="61"/>
      <c r="F34" s="61">
        <f>(F35+G35)</f>
        <v>37055</v>
      </c>
      <c r="G34" s="61"/>
      <c r="H34" s="61">
        <f>(H35+I35)</f>
        <v>39534</v>
      </c>
      <c r="I34" s="61"/>
      <c r="J34" s="61">
        <f>(J35+K35)</f>
        <v>37921</v>
      </c>
      <c r="K34" s="61"/>
      <c r="L34" s="61">
        <f>(L35+M35)</f>
        <v>3073</v>
      </c>
      <c r="M34" s="61"/>
      <c r="N34" s="61">
        <f>(N35+O35)</f>
        <v>295726</v>
      </c>
      <c r="O34" s="61"/>
      <c r="P34" s="18"/>
    </row>
    <row r="35" spans="1:16" ht="16.5" customHeight="1" x14ac:dyDescent="0.25">
      <c r="A35" s="65"/>
      <c r="B35" s="43">
        <f t="shared" ref="B35:M35" si="3">SUM(B11,B13,B15,B17,B19,B21,B23,B25,B27,B29,B31,B33)</f>
        <v>137505</v>
      </c>
      <c r="C35" s="43">
        <f t="shared" si="3"/>
        <v>12250</v>
      </c>
      <c r="D35" s="43">
        <f t="shared" si="3"/>
        <v>26487</v>
      </c>
      <c r="E35" s="43">
        <f t="shared" si="3"/>
        <v>1901</v>
      </c>
      <c r="F35" s="43">
        <f t="shared" si="3"/>
        <v>34199</v>
      </c>
      <c r="G35" s="43">
        <f t="shared" si="3"/>
        <v>2856</v>
      </c>
      <c r="H35" s="43">
        <f t="shared" si="3"/>
        <v>35402</v>
      </c>
      <c r="I35" s="43">
        <f t="shared" si="3"/>
        <v>4132</v>
      </c>
      <c r="J35" s="43">
        <f t="shared" si="3"/>
        <v>32955</v>
      </c>
      <c r="K35" s="43">
        <f t="shared" si="3"/>
        <v>4966</v>
      </c>
      <c r="L35" s="43">
        <f t="shared" si="3"/>
        <v>2970</v>
      </c>
      <c r="M35" s="43">
        <f t="shared" si="3"/>
        <v>103</v>
      </c>
      <c r="N35" s="43">
        <f>(N11+N13+N15+N17+N19+N21+N23+N25+N27+N29+N31+N33)</f>
        <v>269518</v>
      </c>
      <c r="O35" s="43">
        <f>(O11+O13+O15+O17+O19+O21+O23+O25+O27+O29+O31+O33)</f>
        <v>26208</v>
      </c>
      <c r="P35" s="6"/>
    </row>
    <row r="36" spans="1:16" x14ac:dyDescent="0.2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3"/>
      <c r="O36" s="23"/>
      <c r="P36" s="6"/>
    </row>
    <row r="37" spans="1:16" x14ac:dyDescent="0.25">
      <c r="A37" s="27" t="s">
        <v>25</v>
      </c>
    </row>
    <row r="42" spans="1:16" x14ac:dyDescent="0.25">
      <c r="A42" s="2"/>
    </row>
    <row r="43" spans="1:16" x14ac:dyDescent="0.25">
      <c r="A43" s="5"/>
      <c r="B43" s="6"/>
      <c r="C43" s="6"/>
      <c r="D43" s="6"/>
    </row>
    <row r="44" spans="1:16" x14ac:dyDescent="0.25">
      <c r="A44" s="77"/>
      <c r="B44" s="6"/>
      <c r="C44" s="6"/>
      <c r="D44" s="6"/>
    </row>
    <row r="45" spans="1:16" x14ac:dyDescent="0.25">
      <c r="B45" s="78"/>
      <c r="C45" s="79"/>
      <c r="D45" s="78"/>
    </row>
    <row r="46" spans="1:16" x14ac:dyDescent="0.25">
      <c r="B46" s="79"/>
      <c r="C46" s="80"/>
      <c r="D46" s="81"/>
    </row>
    <row r="47" spans="1:16" x14ac:dyDescent="0.25">
      <c r="B47" s="79"/>
      <c r="C47" s="79"/>
      <c r="D47" s="78"/>
    </row>
    <row r="48" spans="1:16" x14ac:dyDescent="0.25">
      <c r="B48" s="79"/>
      <c r="C48" s="80"/>
      <c r="D48" s="81"/>
    </row>
    <row r="49" spans="1:12" x14ac:dyDescent="0.25">
      <c r="B49" s="79"/>
      <c r="C49" s="80"/>
      <c r="D49" s="81"/>
    </row>
    <row r="50" spans="1:12" x14ac:dyDescent="0.25">
      <c r="A50" s="82"/>
      <c r="B50" s="79"/>
      <c r="C50" s="80"/>
      <c r="D50" s="81"/>
    </row>
    <row r="51" spans="1:12" x14ac:dyDescent="0.25">
      <c r="A51" s="82"/>
      <c r="B51" s="6"/>
      <c r="C51" s="15"/>
      <c r="D51" s="83"/>
    </row>
    <row r="52" spans="1:12" x14ac:dyDescent="0.25">
      <c r="A52" s="82"/>
      <c r="B52" s="6"/>
      <c r="C52" s="6"/>
      <c r="D52" s="83"/>
    </row>
    <row r="53" spans="1:12" x14ac:dyDescent="0.25">
      <c r="A53" s="84"/>
      <c r="B53" s="6"/>
      <c r="C53" s="6"/>
      <c r="D53" s="6"/>
      <c r="E53" s="6"/>
      <c r="F53" s="6"/>
    </row>
    <row r="54" spans="1:12" x14ac:dyDescent="0.25">
      <c r="A54" s="15"/>
      <c r="B54" s="6"/>
      <c r="C54" s="6"/>
      <c r="D54" s="6"/>
      <c r="E54" s="6"/>
      <c r="F54" s="6"/>
    </row>
    <row r="55" spans="1:12" x14ac:dyDescent="0.25">
      <c r="A55" s="15"/>
      <c r="B55" s="15"/>
      <c r="C55" s="6"/>
      <c r="D55" s="6"/>
      <c r="E55" s="6"/>
      <c r="F55" s="6"/>
    </row>
    <row r="56" spans="1:12" x14ac:dyDescent="0.25">
      <c r="A56" s="18"/>
      <c r="B56" s="18"/>
      <c r="C56" s="18"/>
      <c r="D56" s="19"/>
      <c r="E56" s="19"/>
      <c r="F56" s="19"/>
      <c r="G56" s="19"/>
      <c r="H56" s="18"/>
      <c r="I56" s="18"/>
      <c r="J56" s="18"/>
      <c r="K56" s="18"/>
      <c r="L56" s="18"/>
    </row>
    <row r="57" spans="1:12" x14ac:dyDescent="0.25">
      <c r="A57" s="19"/>
      <c r="B57" s="19"/>
      <c r="C57" s="18"/>
      <c r="D57" s="19"/>
      <c r="E57" s="19"/>
      <c r="F57" s="19"/>
      <c r="G57" s="19"/>
      <c r="H57" s="18"/>
      <c r="I57" s="18"/>
      <c r="J57" s="19"/>
      <c r="K57" s="19"/>
      <c r="L57" s="19"/>
    </row>
    <row r="58" spans="1:12" x14ac:dyDescent="0.25">
      <c r="A58" s="19"/>
      <c r="B58" s="19"/>
      <c r="C58" s="18"/>
      <c r="D58" s="85"/>
      <c r="E58" s="19"/>
      <c r="F58" s="19"/>
      <c r="G58" s="19"/>
      <c r="H58" s="18"/>
      <c r="I58" s="85"/>
      <c r="J58" s="19"/>
      <c r="K58" s="19"/>
      <c r="L58" s="19"/>
    </row>
    <row r="59" spans="1:12" x14ac:dyDescent="0.25">
      <c r="A59" s="21"/>
      <c r="B59" s="21"/>
      <c r="C59" s="18"/>
      <c r="D59" s="85"/>
      <c r="E59" s="21"/>
      <c r="F59" s="21"/>
      <c r="G59" s="21"/>
      <c r="H59" s="18"/>
      <c r="I59" s="85"/>
      <c r="J59" s="21"/>
      <c r="K59" s="21"/>
      <c r="L59" s="21"/>
    </row>
    <row r="60" spans="1:12" x14ac:dyDescent="0.25">
      <c r="A60" s="21"/>
      <c r="B60" s="21"/>
      <c r="C60" s="18"/>
      <c r="D60" s="85"/>
      <c r="E60" s="21"/>
      <c r="F60" s="21"/>
      <c r="G60" s="21"/>
      <c r="H60" s="18"/>
      <c r="I60" s="85"/>
      <c r="J60" s="21"/>
      <c r="K60" s="21"/>
      <c r="L60" s="21"/>
    </row>
    <row r="61" spans="1:12" x14ac:dyDescent="0.25">
      <c r="A61" s="21"/>
      <c r="B61" s="21"/>
      <c r="C61" s="18"/>
      <c r="D61" s="85"/>
      <c r="E61" s="21"/>
      <c r="F61" s="21"/>
      <c r="G61" s="21"/>
      <c r="H61" s="18"/>
      <c r="I61" s="85"/>
      <c r="J61" s="21"/>
      <c r="K61" s="21"/>
      <c r="L61" s="21"/>
    </row>
    <row r="62" spans="1:12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 x14ac:dyDescent="0.25">
      <c r="A63" s="19"/>
      <c r="B63" s="19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 x14ac:dyDescent="0.25">
      <c r="A64" s="19"/>
      <c r="B64" s="19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5" x14ac:dyDescent="0.25">
      <c r="A65" s="19"/>
      <c r="B65" s="19"/>
      <c r="C65" s="18"/>
      <c r="D65" s="18"/>
      <c r="E65" s="18"/>
      <c r="F65" s="18"/>
      <c r="G65" s="18"/>
      <c r="H65" s="18"/>
      <c r="I65" s="18"/>
      <c r="J65" s="18"/>
      <c r="K65" s="18"/>
      <c r="L65" s="18"/>
    </row>
    <row r="66" spans="1:15" x14ac:dyDescent="0.25">
      <c r="A66" s="19"/>
      <c r="B66" s="19"/>
      <c r="C66" s="18"/>
      <c r="D66" s="18"/>
      <c r="E66" s="18"/>
      <c r="F66" s="18"/>
      <c r="G66" s="18"/>
      <c r="H66" s="18"/>
      <c r="I66" s="18"/>
      <c r="J66" s="18"/>
      <c r="K66" s="18"/>
      <c r="L66" s="18"/>
    </row>
    <row r="67" spans="1:15" x14ac:dyDescent="0.25">
      <c r="A67" s="21"/>
      <c r="B67" s="21"/>
      <c r="C67" s="18"/>
      <c r="D67" s="18"/>
      <c r="E67" s="18"/>
      <c r="F67" s="18"/>
      <c r="G67" s="18"/>
      <c r="H67" s="18"/>
      <c r="I67" s="19"/>
      <c r="J67" s="19"/>
      <c r="K67" s="19"/>
      <c r="L67" s="19"/>
    </row>
    <row r="68" spans="1:15" x14ac:dyDescent="0.25">
      <c r="A68" s="21"/>
      <c r="B68" s="21"/>
      <c r="C68" s="18"/>
      <c r="D68" s="18"/>
      <c r="E68" s="18"/>
      <c r="F68" s="18"/>
      <c r="G68" s="18"/>
      <c r="H68" s="18"/>
      <c r="I68" s="19"/>
      <c r="J68" s="19"/>
      <c r="K68" s="19"/>
      <c r="L68" s="19"/>
    </row>
    <row r="69" spans="1:15" x14ac:dyDescent="0.25">
      <c r="B69" s="21"/>
      <c r="C69" s="18"/>
      <c r="D69" s="18"/>
      <c r="E69" s="18"/>
      <c r="F69" s="18"/>
      <c r="G69" s="18"/>
      <c r="H69" s="18"/>
      <c r="I69" s="85"/>
      <c r="J69" s="86"/>
      <c r="K69" s="86"/>
      <c r="L69" s="86"/>
      <c r="M69" s="86"/>
      <c r="N69" s="86"/>
      <c r="O69" s="86"/>
    </row>
    <row r="70" spans="1:15" x14ac:dyDescent="0.25">
      <c r="A70" s="18"/>
      <c r="B70" s="18"/>
      <c r="C70" s="18"/>
      <c r="D70" s="18"/>
      <c r="E70" s="18"/>
      <c r="F70" s="18"/>
      <c r="G70" s="18"/>
      <c r="H70" s="18"/>
      <c r="I70" s="85"/>
      <c r="J70" s="21"/>
      <c r="K70" s="21"/>
      <c r="L70" s="21"/>
    </row>
    <row r="71" spans="1:15" x14ac:dyDescent="0.25">
      <c r="A71" s="27" t="s">
        <v>25</v>
      </c>
      <c r="B71" s="6"/>
      <c r="C71" s="6"/>
      <c r="D71" s="19"/>
      <c r="E71" s="19"/>
      <c r="F71" s="19"/>
      <c r="G71" s="19"/>
      <c r="H71" s="18"/>
      <c r="I71" s="85"/>
      <c r="J71" s="21"/>
      <c r="K71" s="21"/>
      <c r="L71" s="21"/>
    </row>
  </sheetData>
  <mergeCells count="113"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A6:O6"/>
    <mergeCell ref="A8:A9"/>
    <mergeCell ref="B8:C8"/>
    <mergeCell ref="D8:E8"/>
    <mergeCell ref="F8:G8"/>
    <mergeCell ref="H8:I8"/>
    <mergeCell ref="J8:K8"/>
    <mergeCell ref="L8:M8"/>
    <mergeCell ref="N8:O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 fitToPage="1"/>
  </sheetPr>
  <dimension ref="A6:V88"/>
  <sheetViews>
    <sheetView topLeftCell="A88" zoomScale="90" zoomScaleNormal="90" zoomScaleSheetLayoutView="55" zoomScalePageLayoutView="80" workbookViewId="0">
      <selection activeCell="Q88" sqref="Q88"/>
    </sheetView>
  </sheetViews>
  <sheetFormatPr baseColWidth="10" defaultRowHeight="15" x14ac:dyDescent="0.25"/>
  <cols>
    <col min="1" max="1" width="16.5703125" customWidth="1"/>
    <col min="2" max="22" width="8.42578125" customWidth="1"/>
    <col min="111" max="111" width="14.7109375" customWidth="1"/>
    <col min="113" max="113" width="13.28515625" customWidth="1"/>
    <col min="116" max="116" width="12.140625" customWidth="1"/>
    <col min="122" max="122" width="12.42578125" customWidth="1"/>
    <col min="124" max="124" width="11.85546875" customWidth="1"/>
    <col min="125" max="125" width="15.28515625" customWidth="1"/>
    <col min="367" max="367" width="14.7109375" customWidth="1"/>
    <col min="369" max="369" width="13.28515625" customWidth="1"/>
    <col min="372" max="372" width="12.140625" customWidth="1"/>
    <col min="378" max="378" width="12.42578125" customWidth="1"/>
    <col min="380" max="380" width="11.85546875" customWidth="1"/>
    <col min="381" max="381" width="15.28515625" customWidth="1"/>
    <col min="623" max="623" width="14.7109375" customWidth="1"/>
    <col min="625" max="625" width="13.28515625" customWidth="1"/>
    <col min="628" max="628" width="12.140625" customWidth="1"/>
    <col min="634" max="634" width="12.42578125" customWidth="1"/>
    <col min="636" max="636" width="11.85546875" customWidth="1"/>
    <col min="637" max="637" width="15.28515625" customWidth="1"/>
    <col min="879" max="879" width="14.7109375" customWidth="1"/>
    <col min="881" max="881" width="13.28515625" customWidth="1"/>
    <col min="884" max="884" width="12.140625" customWidth="1"/>
    <col min="890" max="890" width="12.42578125" customWidth="1"/>
    <col min="892" max="892" width="11.85546875" customWidth="1"/>
    <col min="893" max="893" width="15.28515625" customWidth="1"/>
    <col min="1135" max="1135" width="14.7109375" customWidth="1"/>
    <col min="1137" max="1137" width="13.28515625" customWidth="1"/>
    <col min="1140" max="1140" width="12.140625" customWidth="1"/>
    <col min="1146" max="1146" width="12.42578125" customWidth="1"/>
    <col min="1148" max="1148" width="11.85546875" customWidth="1"/>
    <col min="1149" max="1149" width="15.28515625" customWidth="1"/>
    <col min="1391" max="1391" width="14.7109375" customWidth="1"/>
    <col min="1393" max="1393" width="13.28515625" customWidth="1"/>
    <col min="1396" max="1396" width="12.140625" customWidth="1"/>
    <col min="1402" max="1402" width="12.42578125" customWidth="1"/>
    <col min="1404" max="1404" width="11.85546875" customWidth="1"/>
    <col min="1405" max="1405" width="15.28515625" customWidth="1"/>
    <col min="1647" max="1647" width="14.7109375" customWidth="1"/>
    <col min="1649" max="1649" width="13.28515625" customWidth="1"/>
    <col min="1652" max="1652" width="12.140625" customWidth="1"/>
    <col min="1658" max="1658" width="12.42578125" customWidth="1"/>
    <col min="1660" max="1660" width="11.85546875" customWidth="1"/>
    <col min="1661" max="1661" width="15.28515625" customWidth="1"/>
    <col min="1903" max="1903" width="14.7109375" customWidth="1"/>
    <col min="1905" max="1905" width="13.28515625" customWidth="1"/>
    <col min="1908" max="1908" width="12.140625" customWidth="1"/>
    <col min="1914" max="1914" width="12.42578125" customWidth="1"/>
    <col min="1916" max="1916" width="11.85546875" customWidth="1"/>
    <col min="1917" max="1917" width="15.28515625" customWidth="1"/>
    <col min="2159" max="2159" width="14.7109375" customWidth="1"/>
    <col min="2161" max="2161" width="13.28515625" customWidth="1"/>
    <col min="2164" max="2164" width="12.140625" customWidth="1"/>
    <col min="2170" max="2170" width="12.42578125" customWidth="1"/>
    <col min="2172" max="2172" width="11.85546875" customWidth="1"/>
    <col min="2173" max="2173" width="15.28515625" customWidth="1"/>
    <col min="2415" max="2415" width="14.7109375" customWidth="1"/>
    <col min="2417" max="2417" width="13.28515625" customWidth="1"/>
    <col min="2420" max="2420" width="12.140625" customWidth="1"/>
    <col min="2426" max="2426" width="12.42578125" customWidth="1"/>
    <col min="2428" max="2428" width="11.85546875" customWidth="1"/>
    <col min="2429" max="2429" width="15.28515625" customWidth="1"/>
    <col min="2671" max="2671" width="14.7109375" customWidth="1"/>
    <col min="2673" max="2673" width="13.28515625" customWidth="1"/>
    <col min="2676" max="2676" width="12.140625" customWidth="1"/>
    <col min="2682" max="2682" width="12.42578125" customWidth="1"/>
    <col min="2684" max="2684" width="11.85546875" customWidth="1"/>
    <col min="2685" max="2685" width="15.28515625" customWidth="1"/>
    <col min="2927" max="2927" width="14.7109375" customWidth="1"/>
    <col min="2929" max="2929" width="13.28515625" customWidth="1"/>
    <col min="2932" max="2932" width="12.140625" customWidth="1"/>
    <col min="2938" max="2938" width="12.42578125" customWidth="1"/>
    <col min="2940" max="2940" width="11.85546875" customWidth="1"/>
    <col min="2941" max="2941" width="15.28515625" customWidth="1"/>
    <col min="3183" max="3183" width="14.7109375" customWidth="1"/>
    <col min="3185" max="3185" width="13.28515625" customWidth="1"/>
    <col min="3188" max="3188" width="12.140625" customWidth="1"/>
    <col min="3194" max="3194" width="12.42578125" customWidth="1"/>
    <col min="3196" max="3196" width="11.85546875" customWidth="1"/>
    <col min="3197" max="3197" width="15.28515625" customWidth="1"/>
    <col min="3439" max="3439" width="14.7109375" customWidth="1"/>
    <col min="3441" max="3441" width="13.28515625" customWidth="1"/>
    <col min="3444" max="3444" width="12.140625" customWidth="1"/>
    <col min="3450" max="3450" width="12.42578125" customWidth="1"/>
    <col min="3452" max="3452" width="11.85546875" customWidth="1"/>
    <col min="3453" max="3453" width="15.28515625" customWidth="1"/>
    <col min="3695" max="3695" width="14.7109375" customWidth="1"/>
    <col min="3697" max="3697" width="13.28515625" customWidth="1"/>
    <col min="3700" max="3700" width="12.140625" customWidth="1"/>
    <col min="3706" max="3706" width="12.42578125" customWidth="1"/>
    <col min="3708" max="3708" width="11.85546875" customWidth="1"/>
    <col min="3709" max="3709" width="15.28515625" customWidth="1"/>
    <col min="3951" max="3951" width="14.7109375" customWidth="1"/>
    <col min="3953" max="3953" width="13.28515625" customWidth="1"/>
    <col min="3956" max="3956" width="12.140625" customWidth="1"/>
    <col min="3962" max="3962" width="12.42578125" customWidth="1"/>
    <col min="3964" max="3964" width="11.85546875" customWidth="1"/>
    <col min="3965" max="3965" width="15.28515625" customWidth="1"/>
    <col min="4207" max="4207" width="14.7109375" customWidth="1"/>
    <col min="4209" max="4209" width="13.28515625" customWidth="1"/>
    <col min="4212" max="4212" width="12.140625" customWidth="1"/>
    <col min="4218" max="4218" width="12.42578125" customWidth="1"/>
    <col min="4220" max="4220" width="11.85546875" customWidth="1"/>
    <col min="4221" max="4221" width="15.28515625" customWidth="1"/>
    <col min="4463" max="4463" width="14.7109375" customWidth="1"/>
    <col min="4465" max="4465" width="13.28515625" customWidth="1"/>
    <col min="4468" max="4468" width="12.140625" customWidth="1"/>
    <col min="4474" max="4474" width="12.42578125" customWidth="1"/>
    <col min="4476" max="4476" width="11.85546875" customWidth="1"/>
    <col min="4477" max="4477" width="15.28515625" customWidth="1"/>
    <col min="4719" max="4719" width="14.7109375" customWidth="1"/>
    <col min="4721" max="4721" width="13.28515625" customWidth="1"/>
    <col min="4724" max="4724" width="12.140625" customWidth="1"/>
    <col min="4730" max="4730" width="12.42578125" customWidth="1"/>
    <col min="4732" max="4732" width="11.85546875" customWidth="1"/>
    <col min="4733" max="4733" width="15.28515625" customWidth="1"/>
    <col min="4975" max="4975" width="14.7109375" customWidth="1"/>
    <col min="4977" max="4977" width="13.28515625" customWidth="1"/>
    <col min="4980" max="4980" width="12.140625" customWidth="1"/>
    <col min="4986" max="4986" width="12.42578125" customWidth="1"/>
    <col min="4988" max="4988" width="11.85546875" customWidth="1"/>
    <col min="4989" max="4989" width="15.28515625" customWidth="1"/>
    <col min="5231" max="5231" width="14.7109375" customWidth="1"/>
    <col min="5233" max="5233" width="13.28515625" customWidth="1"/>
    <col min="5236" max="5236" width="12.140625" customWidth="1"/>
    <col min="5242" max="5242" width="12.42578125" customWidth="1"/>
    <col min="5244" max="5244" width="11.85546875" customWidth="1"/>
    <col min="5245" max="5245" width="15.28515625" customWidth="1"/>
    <col min="5487" max="5487" width="14.7109375" customWidth="1"/>
    <col min="5489" max="5489" width="13.28515625" customWidth="1"/>
    <col min="5492" max="5492" width="12.140625" customWidth="1"/>
    <col min="5498" max="5498" width="12.42578125" customWidth="1"/>
    <col min="5500" max="5500" width="11.85546875" customWidth="1"/>
    <col min="5501" max="5501" width="15.28515625" customWidth="1"/>
    <col min="5743" max="5743" width="14.7109375" customWidth="1"/>
    <col min="5745" max="5745" width="13.28515625" customWidth="1"/>
    <col min="5748" max="5748" width="12.140625" customWidth="1"/>
    <col min="5754" max="5754" width="12.42578125" customWidth="1"/>
    <col min="5756" max="5756" width="11.85546875" customWidth="1"/>
    <col min="5757" max="5757" width="15.28515625" customWidth="1"/>
    <col min="5999" max="5999" width="14.7109375" customWidth="1"/>
    <col min="6001" max="6001" width="13.28515625" customWidth="1"/>
    <col min="6004" max="6004" width="12.140625" customWidth="1"/>
    <col min="6010" max="6010" width="12.42578125" customWidth="1"/>
    <col min="6012" max="6012" width="11.85546875" customWidth="1"/>
    <col min="6013" max="6013" width="15.28515625" customWidth="1"/>
    <col min="6255" max="6255" width="14.7109375" customWidth="1"/>
    <col min="6257" max="6257" width="13.28515625" customWidth="1"/>
    <col min="6260" max="6260" width="12.140625" customWidth="1"/>
    <col min="6266" max="6266" width="12.42578125" customWidth="1"/>
    <col min="6268" max="6268" width="11.85546875" customWidth="1"/>
    <col min="6269" max="6269" width="15.28515625" customWidth="1"/>
    <col min="6511" max="6511" width="14.7109375" customWidth="1"/>
    <col min="6513" max="6513" width="13.28515625" customWidth="1"/>
    <col min="6516" max="6516" width="12.140625" customWidth="1"/>
    <col min="6522" max="6522" width="12.42578125" customWidth="1"/>
    <col min="6524" max="6524" width="11.85546875" customWidth="1"/>
    <col min="6525" max="6525" width="15.28515625" customWidth="1"/>
    <col min="6767" max="6767" width="14.7109375" customWidth="1"/>
    <col min="6769" max="6769" width="13.28515625" customWidth="1"/>
    <col min="6772" max="6772" width="12.140625" customWidth="1"/>
    <col min="6778" max="6778" width="12.42578125" customWidth="1"/>
    <col min="6780" max="6780" width="11.85546875" customWidth="1"/>
    <col min="6781" max="6781" width="15.28515625" customWidth="1"/>
    <col min="7023" max="7023" width="14.7109375" customWidth="1"/>
    <col min="7025" max="7025" width="13.28515625" customWidth="1"/>
    <col min="7028" max="7028" width="12.140625" customWidth="1"/>
    <col min="7034" max="7034" width="12.42578125" customWidth="1"/>
    <col min="7036" max="7036" width="11.85546875" customWidth="1"/>
    <col min="7037" max="7037" width="15.28515625" customWidth="1"/>
    <col min="7279" max="7279" width="14.7109375" customWidth="1"/>
    <col min="7281" max="7281" width="13.28515625" customWidth="1"/>
    <col min="7284" max="7284" width="12.140625" customWidth="1"/>
    <col min="7290" max="7290" width="12.42578125" customWidth="1"/>
    <col min="7292" max="7292" width="11.85546875" customWidth="1"/>
    <col min="7293" max="7293" width="15.28515625" customWidth="1"/>
    <col min="7535" max="7535" width="14.7109375" customWidth="1"/>
    <col min="7537" max="7537" width="13.28515625" customWidth="1"/>
    <col min="7540" max="7540" width="12.140625" customWidth="1"/>
    <col min="7546" max="7546" width="12.42578125" customWidth="1"/>
    <col min="7548" max="7548" width="11.85546875" customWidth="1"/>
    <col min="7549" max="7549" width="15.28515625" customWidth="1"/>
    <col min="7791" max="7791" width="14.7109375" customWidth="1"/>
    <col min="7793" max="7793" width="13.28515625" customWidth="1"/>
    <col min="7796" max="7796" width="12.140625" customWidth="1"/>
    <col min="7802" max="7802" width="12.42578125" customWidth="1"/>
    <col min="7804" max="7804" width="11.85546875" customWidth="1"/>
    <col min="7805" max="7805" width="15.28515625" customWidth="1"/>
    <col min="8047" max="8047" width="14.7109375" customWidth="1"/>
    <col min="8049" max="8049" width="13.28515625" customWidth="1"/>
    <col min="8052" max="8052" width="12.140625" customWidth="1"/>
    <col min="8058" max="8058" width="12.42578125" customWidth="1"/>
    <col min="8060" max="8060" width="11.85546875" customWidth="1"/>
    <col min="8061" max="8061" width="15.28515625" customWidth="1"/>
    <col min="8303" max="8303" width="14.7109375" customWidth="1"/>
    <col min="8305" max="8305" width="13.28515625" customWidth="1"/>
    <col min="8308" max="8308" width="12.140625" customWidth="1"/>
    <col min="8314" max="8314" width="12.42578125" customWidth="1"/>
    <col min="8316" max="8316" width="11.85546875" customWidth="1"/>
    <col min="8317" max="8317" width="15.28515625" customWidth="1"/>
    <col min="8559" max="8559" width="14.7109375" customWidth="1"/>
    <col min="8561" max="8561" width="13.28515625" customWidth="1"/>
    <col min="8564" max="8564" width="12.140625" customWidth="1"/>
    <col min="8570" max="8570" width="12.42578125" customWidth="1"/>
    <col min="8572" max="8572" width="11.85546875" customWidth="1"/>
    <col min="8573" max="8573" width="15.28515625" customWidth="1"/>
    <col min="8815" max="8815" width="14.7109375" customWidth="1"/>
    <col min="8817" max="8817" width="13.28515625" customWidth="1"/>
    <col min="8820" max="8820" width="12.140625" customWidth="1"/>
    <col min="8826" max="8826" width="12.42578125" customWidth="1"/>
    <col min="8828" max="8828" width="11.85546875" customWidth="1"/>
    <col min="8829" max="8829" width="15.28515625" customWidth="1"/>
    <col min="9071" max="9071" width="14.7109375" customWidth="1"/>
    <col min="9073" max="9073" width="13.28515625" customWidth="1"/>
    <col min="9076" max="9076" width="12.140625" customWidth="1"/>
    <col min="9082" max="9082" width="12.42578125" customWidth="1"/>
    <col min="9084" max="9084" width="11.85546875" customWidth="1"/>
    <col min="9085" max="9085" width="15.28515625" customWidth="1"/>
    <col min="9327" max="9327" width="14.7109375" customWidth="1"/>
    <col min="9329" max="9329" width="13.28515625" customWidth="1"/>
    <col min="9332" max="9332" width="12.140625" customWidth="1"/>
    <col min="9338" max="9338" width="12.42578125" customWidth="1"/>
    <col min="9340" max="9340" width="11.85546875" customWidth="1"/>
    <col min="9341" max="9341" width="15.28515625" customWidth="1"/>
    <col min="9583" max="9583" width="14.7109375" customWidth="1"/>
    <col min="9585" max="9585" width="13.28515625" customWidth="1"/>
    <col min="9588" max="9588" width="12.140625" customWidth="1"/>
    <col min="9594" max="9594" width="12.42578125" customWidth="1"/>
    <col min="9596" max="9596" width="11.85546875" customWidth="1"/>
    <col min="9597" max="9597" width="15.28515625" customWidth="1"/>
    <col min="9839" max="9839" width="14.7109375" customWidth="1"/>
    <col min="9841" max="9841" width="13.28515625" customWidth="1"/>
    <col min="9844" max="9844" width="12.140625" customWidth="1"/>
    <col min="9850" max="9850" width="12.42578125" customWidth="1"/>
    <col min="9852" max="9852" width="11.85546875" customWidth="1"/>
    <col min="9853" max="9853" width="15.28515625" customWidth="1"/>
    <col min="10095" max="10095" width="14.7109375" customWidth="1"/>
    <col min="10097" max="10097" width="13.28515625" customWidth="1"/>
    <col min="10100" max="10100" width="12.140625" customWidth="1"/>
    <col min="10106" max="10106" width="12.42578125" customWidth="1"/>
    <col min="10108" max="10108" width="11.85546875" customWidth="1"/>
    <col min="10109" max="10109" width="15.28515625" customWidth="1"/>
    <col min="10351" max="10351" width="14.7109375" customWidth="1"/>
    <col min="10353" max="10353" width="13.28515625" customWidth="1"/>
    <col min="10356" max="10356" width="12.140625" customWidth="1"/>
    <col min="10362" max="10362" width="12.42578125" customWidth="1"/>
    <col min="10364" max="10364" width="11.85546875" customWidth="1"/>
    <col min="10365" max="10365" width="15.28515625" customWidth="1"/>
    <col min="10607" max="10607" width="14.7109375" customWidth="1"/>
    <col min="10609" max="10609" width="13.28515625" customWidth="1"/>
    <col min="10612" max="10612" width="12.140625" customWidth="1"/>
    <col min="10618" max="10618" width="12.42578125" customWidth="1"/>
    <col min="10620" max="10620" width="11.85546875" customWidth="1"/>
    <col min="10621" max="10621" width="15.28515625" customWidth="1"/>
    <col min="10863" max="10863" width="14.7109375" customWidth="1"/>
    <col min="10865" max="10865" width="13.28515625" customWidth="1"/>
    <col min="10868" max="10868" width="12.140625" customWidth="1"/>
    <col min="10874" max="10874" width="12.42578125" customWidth="1"/>
    <col min="10876" max="10876" width="11.85546875" customWidth="1"/>
    <col min="10877" max="10877" width="15.28515625" customWidth="1"/>
    <col min="11119" max="11119" width="14.7109375" customWidth="1"/>
    <col min="11121" max="11121" width="13.28515625" customWidth="1"/>
    <col min="11124" max="11124" width="12.140625" customWidth="1"/>
    <col min="11130" max="11130" width="12.42578125" customWidth="1"/>
    <col min="11132" max="11132" width="11.85546875" customWidth="1"/>
    <col min="11133" max="11133" width="15.28515625" customWidth="1"/>
    <col min="11375" max="11375" width="14.7109375" customWidth="1"/>
    <col min="11377" max="11377" width="13.28515625" customWidth="1"/>
    <col min="11380" max="11380" width="12.140625" customWidth="1"/>
    <col min="11386" max="11386" width="12.42578125" customWidth="1"/>
    <col min="11388" max="11388" width="11.85546875" customWidth="1"/>
    <col min="11389" max="11389" width="15.28515625" customWidth="1"/>
    <col min="11631" max="11631" width="14.7109375" customWidth="1"/>
    <col min="11633" max="11633" width="13.28515625" customWidth="1"/>
    <col min="11636" max="11636" width="12.140625" customWidth="1"/>
    <col min="11642" max="11642" width="12.42578125" customWidth="1"/>
    <col min="11644" max="11644" width="11.85546875" customWidth="1"/>
    <col min="11645" max="11645" width="15.28515625" customWidth="1"/>
    <col min="11887" max="11887" width="14.7109375" customWidth="1"/>
    <col min="11889" max="11889" width="13.28515625" customWidth="1"/>
    <col min="11892" max="11892" width="12.140625" customWidth="1"/>
    <col min="11898" max="11898" width="12.42578125" customWidth="1"/>
    <col min="11900" max="11900" width="11.85546875" customWidth="1"/>
    <col min="11901" max="11901" width="15.28515625" customWidth="1"/>
    <col min="12143" max="12143" width="14.7109375" customWidth="1"/>
    <col min="12145" max="12145" width="13.28515625" customWidth="1"/>
    <col min="12148" max="12148" width="12.140625" customWidth="1"/>
    <col min="12154" max="12154" width="12.42578125" customWidth="1"/>
    <col min="12156" max="12156" width="11.85546875" customWidth="1"/>
    <col min="12157" max="12157" width="15.28515625" customWidth="1"/>
    <col min="12399" max="12399" width="14.7109375" customWidth="1"/>
    <col min="12401" max="12401" width="13.28515625" customWidth="1"/>
    <col min="12404" max="12404" width="12.140625" customWidth="1"/>
    <col min="12410" max="12410" width="12.42578125" customWidth="1"/>
    <col min="12412" max="12412" width="11.85546875" customWidth="1"/>
    <col min="12413" max="12413" width="15.28515625" customWidth="1"/>
    <col min="12655" max="12655" width="14.7109375" customWidth="1"/>
    <col min="12657" max="12657" width="13.28515625" customWidth="1"/>
    <col min="12660" max="12660" width="12.140625" customWidth="1"/>
    <col min="12666" max="12666" width="12.42578125" customWidth="1"/>
    <col min="12668" max="12668" width="11.85546875" customWidth="1"/>
    <col min="12669" max="12669" width="15.28515625" customWidth="1"/>
    <col min="12911" max="12911" width="14.7109375" customWidth="1"/>
    <col min="12913" max="12913" width="13.28515625" customWidth="1"/>
    <col min="12916" max="12916" width="12.140625" customWidth="1"/>
    <col min="12922" max="12922" width="12.42578125" customWidth="1"/>
    <col min="12924" max="12924" width="11.85546875" customWidth="1"/>
    <col min="12925" max="12925" width="15.28515625" customWidth="1"/>
    <col min="13167" max="13167" width="14.7109375" customWidth="1"/>
    <col min="13169" max="13169" width="13.28515625" customWidth="1"/>
    <col min="13172" max="13172" width="12.140625" customWidth="1"/>
    <col min="13178" max="13178" width="12.42578125" customWidth="1"/>
    <col min="13180" max="13180" width="11.85546875" customWidth="1"/>
    <col min="13181" max="13181" width="15.28515625" customWidth="1"/>
    <col min="13423" max="13423" width="14.7109375" customWidth="1"/>
    <col min="13425" max="13425" width="13.28515625" customWidth="1"/>
    <col min="13428" max="13428" width="12.140625" customWidth="1"/>
    <col min="13434" max="13434" width="12.42578125" customWidth="1"/>
    <col min="13436" max="13436" width="11.85546875" customWidth="1"/>
    <col min="13437" max="13437" width="15.28515625" customWidth="1"/>
    <col min="13679" max="13679" width="14.7109375" customWidth="1"/>
    <col min="13681" max="13681" width="13.28515625" customWidth="1"/>
    <col min="13684" max="13684" width="12.140625" customWidth="1"/>
    <col min="13690" max="13690" width="12.42578125" customWidth="1"/>
    <col min="13692" max="13692" width="11.85546875" customWidth="1"/>
    <col min="13693" max="13693" width="15.28515625" customWidth="1"/>
    <col min="13935" max="13935" width="14.7109375" customWidth="1"/>
    <col min="13937" max="13937" width="13.28515625" customWidth="1"/>
    <col min="13940" max="13940" width="12.140625" customWidth="1"/>
    <col min="13946" max="13946" width="12.42578125" customWidth="1"/>
    <col min="13948" max="13948" width="11.85546875" customWidth="1"/>
    <col min="13949" max="13949" width="15.28515625" customWidth="1"/>
    <col min="14191" max="14191" width="14.7109375" customWidth="1"/>
    <col min="14193" max="14193" width="13.28515625" customWidth="1"/>
    <col min="14196" max="14196" width="12.140625" customWidth="1"/>
    <col min="14202" max="14202" width="12.42578125" customWidth="1"/>
    <col min="14204" max="14204" width="11.85546875" customWidth="1"/>
    <col min="14205" max="14205" width="15.28515625" customWidth="1"/>
    <col min="14447" max="14447" width="14.7109375" customWidth="1"/>
    <col min="14449" max="14449" width="13.28515625" customWidth="1"/>
    <col min="14452" max="14452" width="12.140625" customWidth="1"/>
    <col min="14458" max="14458" width="12.42578125" customWidth="1"/>
    <col min="14460" max="14460" width="11.85546875" customWidth="1"/>
    <col min="14461" max="14461" width="15.28515625" customWidth="1"/>
    <col min="14703" max="14703" width="14.7109375" customWidth="1"/>
    <col min="14705" max="14705" width="13.28515625" customWidth="1"/>
    <col min="14708" max="14708" width="12.140625" customWidth="1"/>
    <col min="14714" max="14714" width="12.42578125" customWidth="1"/>
    <col min="14716" max="14716" width="11.85546875" customWidth="1"/>
    <col min="14717" max="14717" width="15.28515625" customWidth="1"/>
    <col min="14959" max="14959" width="14.7109375" customWidth="1"/>
    <col min="14961" max="14961" width="13.28515625" customWidth="1"/>
    <col min="14964" max="14964" width="12.140625" customWidth="1"/>
    <col min="14970" max="14970" width="12.42578125" customWidth="1"/>
    <col min="14972" max="14972" width="11.85546875" customWidth="1"/>
    <col min="14973" max="14973" width="15.28515625" customWidth="1"/>
    <col min="15215" max="15215" width="14.7109375" customWidth="1"/>
    <col min="15217" max="15217" width="13.28515625" customWidth="1"/>
    <col min="15220" max="15220" width="12.140625" customWidth="1"/>
    <col min="15226" max="15226" width="12.42578125" customWidth="1"/>
    <col min="15228" max="15228" width="11.85546875" customWidth="1"/>
    <col min="15229" max="15229" width="15.28515625" customWidth="1"/>
    <col min="15471" max="15471" width="14.7109375" customWidth="1"/>
    <col min="15473" max="15473" width="13.28515625" customWidth="1"/>
    <col min="15476" max="15476" width="12.140625" customWidth="1"/>
    <col min="15482" max="15482" width="12.42578125" customWidth="1"/>
    <col min="15484" max="15484" width="11.85546875" customWidth="1"/>
    <col min="15485" max="15485" width="15.28515625" customWidth="1"/>
    <col min="15727" max="15727" width="14.7109375" customWidth="1"/>
    <col min="15729" max="15729" width="13.28515625" customWidth="1"/>
    <col min="15732" max="15732" width="12.140625" customWidth="1"/>
    <col min="15738" max="15738" width="12.42578125" customWidth="1"/>
    <col min="15740" max="15740" width="11.85546875" customWidth="1"/>
    <col min="15741" max="15741" width="15.28515625" customWidth="1"/>
    <col min="15983" max="15983" width="14.7109375" customWidth="1"/>
    <col min="15985" max="15985" width="13.28515625" customWidth="1"/>
    <col min="15988" max="15988" width="12.140625" customWidth="1"/>
    <col min="15994" max="15994" width="12.42578125" customWidth="1"/>
    <col min="15996" max="15996" width="11.85546875" customWidth="1"/>
    <col min="15997" max="15997" width="15.28515625" customWidth="1"/>
  </cols>
  <sheetData>
    <row r="6" spans="1:22" ht="18" x14ac:dyDescent="0.25">
      <c r="A6" s="44" t="str">
        <f>UPPER("Registro de visitantes  a los museos de Lambayeque 2017")</f>
        <v>REGISTRO DE VISITANTES  A LOS MUSEOS DE LAMBAYEQUE 2017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15.75" x14ac:dyDescent="0.25">
      <c r="A7" s="3"/>
      <c r="B7" s="3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45" customHeight="1" x14ac:dyDescent="0.25">
      <c r="A8" s="45" t="s">
        <v>0</v>
      </c>
      <c r="B8" s="46" t="s">
        <v>1</v>
      </c>
      <c r="C8" s="66"/>
      <c r="D8" s="47"/>
      <c r="E8" s="48" t="s">
        <v>2</v>
      </c>
      <c r="F8" s="67"/>
      <c r="G8" s="49"/>
      <c r="H8" s="50" t="s">
        <v>3</v>
      </c>
      <c r="I8" s="68"/>
      <c r="J8" s="51"/>
      <c r="K8" s="52" t="s">
        <v>4</v>
      </c>
      <c r="L8" s="69"/>
      <c r="M8" s="53"/>
      <c r="N8" s="54" t="s">
        <v>5</v>
      </c>
      <c r="O8" s="70"/>
      <c r="P8" s="55"/>
      <c r="Q8" s="56" t="s">
        <v>6</v>
      </c>
      <c r="R8" s="71"/>
      <c r="S8" s="57"/>
      <c r="T8" s="58" t="s">
        <v>7</v>
      </c>
      <c r="U8" s="72"/>
      <c r="V8" s="59"/>
    </row>
    <row r="9" spans="1:22" ht="47.25" customHeight="1" x14ac:dyDescent="0.25">
      <c r="A9" s="45"/>
      <c r="B9" s="25" t="s">
        <v>22</v>
      </c>
      <c r="C9" s="25" t="s">
        <v>23</v>
      </c>
      <c r="D9" s="25" t="s">
        <v>24</v>
      </c>
      <c r="E9" s="25" t="s">
        <v>22</v>
      </c>
      <c r="F9" s="25" t="s">
        <v>23</v>
      </c>
      <c r="G9" s="25" t="s">
        <v>24</v>
      </c>
      <c r="H9" s="25" t="s">
        <v>22</v>
      </c>
      <c r="I9" s="25" t="s">
        <v>23</v>
      </c>
      <c r="J9" s="25" t="s">
        <v>24</v>
      </c>
      <c r="K9" s="25" t="s">
        <v>22</v>
      </c>
      <c r="L9" s="25" t="s">
        <v>23</v>
      </c>
      <c r="M9" s="25" t="s">
        <v>24</v>
      </c>
      <c r="N9" s="25" t="s">
        <v>22</v>
      </c>
      <c r="O9" s="25" t="s">
        <v>23</v>
      </c>
      <c r="P9" s="25" t="s">
        <v>24</v>
      </c>
      <c r="Q9" s="25" t="s">
        <v>22</v>
      </c>
      <c r="R9" s="25" t="s">
        <v>23</v>
      </c>
      <c r="S9" s="25" t="s">
        <v>24</v>
      </c>
      <c r="T9" s="25" t="s">
        <v>22</v>
      </c>
      <c r="U9" s="25" t="s">
        <v>23</v>
      </c>
      <c r="V9" s="25" t="s">
        <v>24</v>
      </c>
    </row>
    <row r="10" spans="1:22" x14ac:dyDescent="0.25">
      <c r="A10" s="45" t="s">
        <v>10</v>
      </c>
      <c r="B10" s="60">
        <f>B11+C11+D11</f>
        <v>15248</v>
      </c>
      <c r="C10" s="60"/>
      <c r="D10" s="60"/>
      <c r="E10" s="60">
        <f>E11+F11+G11</f>
        <v>2108</v>
      </c>
      <c r="F10" s="60"/>
      <c r="G10" s="60"/>
      <c r="H10" s="60">
        <f>H11+I11+J11</f>
        <v>3673</v>
      </c>
      <c r="I10" s="60"/>
      <c r="J10" s="60"/>
      <c r="K10" s="60">
        <f>K11+L11+M11</f>
        <v>4703</v>
      </c>
      <c r="L10" s="60"/>
      <c r="M10" s="60"/>
      <c r="N10" s="60">
        <f>N11+O11+P11</f>
        <v>3481</v>
      </c>
      <c r="O10" s="60"/>
      <c r="P10" s="60"/>
      <c r="Q10" s="60">
        <f>Q11+R11+S11</f>
        <v>130</v>
      </c>
      <c r="R10" s="60"/>
      <c r="S10" s="60"/>
      <c r="T10" s="61">
        <f>T11+U11+V11</f>
        <v>29343</v>
      </c>
      <c r="U10" s="61"/>
      <c r="V10" s="61"/>
    </row>
    <row r="11" spans="1:22" x14ac:dyDescent="0.25">
      <c r="A11" s="45"/>
      <c r="B11" s="9">
        <f>[1]MTRS!A159</f>
        <v>9725</v>
      </c>
      <c r="C11" s="9">
        <f>[1]MTRS!B159</f>
        <v>2640</v>
      </c>
      <c r="D11" s="9">
        <f>[1]MTRS!C159</f>
        <v>2883</v>
      </c>
      <c r="E11" s="9">
        <f>[1]MNS!A144</f>
        <v>1105</v>
      </c>
      <c r="F11" s="9">
        <f>[1]MNS!B144</f>
        <v>501</v>
      </c>
      <c r="G11" s="9">
        <f>[1]MNS!C144</f>
        <v>502</v>
      </c>
      <c r="H11" s="9">
        <f>[1]MNB!A147</f>
        <v>2228</v>
      </c>
      <c r="I11" s="9">
        <f>[1]MNB!B147</f>
        <v>896</v>
      </c>
      <c r="J11" s="9">
        <f>[1]MNB!C147</f>
        <v>549</v>
      </c>
      <c r="K11" s="10">
        <f>[1]MSHR!A148</f>
        <v>2734</v>
      </c>
      <c r="L11" s="10">
        <f>[1]MSHR!B148</f>
        <v>1283</v>
      </c>
      <c r="M11" s="10">
        <f>[1]MSHR!C148</f>
        <v>686</v>
      </c>
      <c r="N11" s="11">
        <f>[1]MST!A143</f>
        <v>1640</v>
      </c>
      <c r="O11" s="11">
        <f>[1]MST!B143</f>
        <v>1022</v>
      </c>
      <c r="P11" s="11">
        <f>[1]MST!C143</f>
        <v>819</v>
      </c>
      <c r="Q11" s="11">
        <f>[1]MSCH!A139</f>
        <v>56</v>
      </c>
      <c r="R11" s="11">
        <f>[1]MSCH!B139</f>
        <v>64</v>
      </c>
      <c r="S11" s="11">
        <f>[1]MSCH!C139</f>
        <v>10</v>
      </c>
      <c r="T11" s="43">
        <f t="shared" ref="T11:T33" si="0">(B11+E11+H11+K11+N11+Q11)</f>
        <v>17488</v>
      </c>
      <c r="U11" s="43">
        <f>(C11+F11+I11+L11+O11+R11)</f>
        <v>6406</v>
      </c>
      <c r="V11" s="43">
        <f>(D11+G11+J11+M11+P11+S11)</f>
        <v>5449</v>
      </c>
    </row>
    <row r="12" spans="1:22" x14ac:dyDescent="0.25">
      <c r="A12" s="62" t="s">
        <v>11</v>
      </c>
      <c r="B12" s="60">
        <f>B13+C13+D13</f>
        <v>8289</v>
      </c>
      <c r="C12" s="60"/>
      <c r="D12" s="60"/>
      <c r="E12" s="60">
        <f>E13+F13+G13</f>
        <v>187</v>
      </c>
      <c r="F12" s="60"/>
      <c r="G12" s="60"/>
      <c r="H12" s="60">
        <f>H13+I13+J13</f>
        <v>2320</v>
      </c>
      <c r="I12" s="60"/>
      <c r="J12" s="60"/>
      <c r="K12" s="60">
        <f>K13+L13+M13</f>
        <v>2888</v>
      </c>
      <c r="L12" s="60"/>
      <c r="M12" s="60"/>
      <c r="N12" s="60">
        <f>N13+O13+P13</f>
        <v>235</v>
      </c>
      <c r="O12" s="60"/>
      <c r="P12" s="60"/>
      <c r="Q12" s="60">
        <f>Q13+R13+S13</f>
        <v>32</v>
      </c>
      <c r="R12" s="60"/>
      <c r="S12" s="60"/>
      <c r="T12" s="61">
        <f>T13+U13+V13</f>
        <v>13951</v>
      </c>
      <c r="U12" s="61"/>
      <c r="V12" s="61"/>
    </row>
    <row r="13" spans="1:22" x14ac:dyDescent="0.25">
      <c r="A13" s="62"/>
      <c r="B13" s="9">
        <f>[1]MTRS!A196</f>
        <v>4989</v>
      </c>
      <c r="C13" s="9">
        <f>[1]MTRS!B196</f>
        <v>1480</v>
      </c>
      <c r="D13" s="9">
        <f>[1]MTRS!C196</f>
        <v>1820</v>
      </c>
      <c r="E13" s="9">
        <f>[1]MNS!A181</f>
        <v>114</v>
      </c>
      <c r="F13" s="9">
        <f>[1]MNS!B181</f>
        <v>39</v>
      </c>
      <c r="G13" s="9">
        <f>[1]MNS!C181</f>
        <v>34</v>
      </c>
      <c r="H13" s="9">
        <f>[1]MNB!A184</f>
        <v>1487</v>
      </c>
      <c r="I13" s="9">
        <f>[1]MNB!B184</f>
        <v>509</v>
      </c>
      <c r="J13" s="9">
        <f>[1]MNB!C184</f>
        <v>324</v>
      </c>
      <c r="K13" s="10">
        <f>[1]MSHR!A185</f>
        <v>1596</v>
      </c>
      <c r="L13" s="10">
        <f>[1]MSHR!B185</f>
        <v>688</v>
      </c>
      <c r="M13" s="10">
        <f>[1]MSHR!C185</f>
        <v>604</v>
      </c>
      <c r="N13" s="9">
        <f>[1]MST!A181</f>
        <v>98</v>
      </c>
      <c r="O13" s="9">
        <f>[1]MST!B181</f>
        <v>75</v>
      </c>
      <c r="P13" s="9">
        <f>[1]MST!C181</f>
        <v>62</v>
      </c>
      <c r="Q13" s="9">
        <f>[1]MSCH!A177</f>
        <v>21</v>
      </c>
      <c r="R13" s="9">
        <f>[1]MSCH!B177</f>
        <v>2</v>
      </c>
      <c r="S13" s="9">
        <f>[1]MSCH!C177</f>
        <v>9</v>
      </c>
      <c r="T13" s="43">
        <f>(B13+E13+H13+K13+N13+Q13)</f>
        <v>8305</v>
      </c>
      <c r="U13" s="43">
        <f>(C13+F13+I13+L13+O13+R13)</f>
        <v>2793</v>
      </c>
      <c r="V13" s="43">
        <f>(D13+G13+J13+M13+P13+S13)</f>
        <v>2853</v>
      </c>
    </row>
    <row r="14" spans="1:22" x14ac:dyDescent="0.25">
      <c r="A14" s="45" t="s">
        <v>12</v>
      </c>
      <c r="B14" s="60">
        <f>B15+C15+D15</f>
        <v>3560</v>
      </c>
      <c r="C14" s="60"/>
      <c r="D14" s="60"/>
      <c r="E14" s="60">
        <f>E15+F15+G15</f>
        <v>318</v>
      </c>
      <c r="F14" s="60"/>
      <c r="G14" s="60"/>
      <c r="H14" s="60">
        <f>H15+I15+J15</f>
        <v>780</v>
      </c>
      <c r="I14" s="60"/>
      <c r="J14" s="60"/>
      <c r="K14" s="60">
        <f>K15+L15+M15</f>
        <v>937</v>
      </c>
      <c r="L14" s="60"/>
      <c r="M14" s="60"/>
      <c r="N14" s="60">
        <f>N15+O15+P15</f>
        <v>577</v>
      </c>
      <c r="O14" s="60"/>
      <c r="P14" s="60"/>
      <c r="Q14" s="60">
        <f>Q15+R15+S15</f>
        <v>7</v>
      </c>
      <c r="R14" s="60"/>
      <c r="S14" s="60"/>
      <c r="T14" s="61">
        <f>T15+U15+V15</f>
        <v>6179</v>
      </c>
      <c r="U14" s="61"/>
      <c r="V14" s="61"/>
    </row>
    <row r="15" spans="1:22" x14ac:dyDescent="0.25">
      <c r="A15" s="45"/>
      <c r="B15" s="9">
        <f>[1]MTRS!A237</f>
        <v>2328</v>
      </c>
      <c r="C15" s="9">
        <f>[1]MTRS!B237</f>
        <v>609</v>
      </c>
      <c r="D15" s="9">
        <f>[1]MTRS!C237</f>
        <v>623</v>
      </c>
      <c r="E15" s="9">
        <f>[1]MNS!A222</f>
        <v>223</v>
      </c>
      <c r="F15" s="9">
        <f>[1]MNS!B222</f>
        <v>51</v>
      </c>
      <c r="G15" s="9">
        <f>[1]MNS!C222</f>
        <v>44</v>
      </c>
      <c r="H15" s="9">
        <f>[1]MNB!A225</f>
        <v>506</v>
      </c>
      <c r="I15" s="9">
        <f>[1]MNB!B225</f>
        <v>183</v>
      </c>
      <c r="J15" s="9">
        <f>[1]MNB!C225</f>
        <v>91</v>
      </c>
      <c r="K15" s="10">
        <f>[1]MSHR!A226</f>
        <v>610</v>
      </c>
      <c r="L15" s="10">
        <f>[1]MSHR!B226</f>
        <v>207</v>
      </c>
      <c r="M15" s="10">
        <f>[1]MSHR!C226</f>
        <v>120</v>
      </c>
      <c r="N15" s="9">
        <f>[1]MST!A222</f>
        <v>252</v>
      </c>
      <c r="O15" s="9">
        <f>[1]MST!B222</f>
        <v>189</v>
      </c>
      <c r="P15" s="9">
        <f>[1]MST!C222</f>
        <v>136</v>
      </c>
      <c r="Q15" s="9">
        <f>[1]MSCH!A218</f>
        <v>4</v>
      </c>
      <c r="R15" s="9">
        <f>[1]MSCH!B218</f>
        <v>0</v>
      </c>
      <c r="S15" s="9">
        <f>[1]MSCH!C218</f>
        <v>3</v>
      </c>
      <c r="T15" s="43">
        <f t="shared" si="0"/>
        <v>3923</v>
      </c>
      <c r="U15" s="43">
        <f>(C15+F15+I15+L15+O15+R15)</f>
        <v>1239</v>
      </c>
      <c r="V15" s="43">
        <f>(D15+G15+J15+M15+P15+S15)</f>
        <v>1017</v>
      </c>
    </row>
    <row r="16" spans="1:22" x14ac:dyDescent="0.25">
      <c r="A16" s="45" t="s">
        <v>13</v>
      </c>
      <c r="B16" s="60">
        <f>B17+C17+D17</f>
        <v>3346</v>
      </c>
      <c r="C16" s="60"/>
      <c r="D16" s="60"/>
      <c r="E16" s="60">
        <f>E17+F17+G17</f>
        <v>386</v>
      </c>
      <c r="F16" s="60"/>
      <c r="G16" s="60"/>
      <c r="H16" s="60">
        <f>H17+I17+J17</f>
        <v>954</v>
      </c>
      <c r="I16" s="60"/>
      <c r="J16" s="60"/>
      <c r="K16" s="60">
        <f>K17+L17+M17</f>
        <v>1479</v>
      </c>
      <c r="L16" s="60"/>
      <c r="M16" s="60"/>
      <c r="N16" s="60">
        <f>N17+O17+P17</f>
        <v>1297</v>
      </c>
      <c r="O16" s="60"/>
      <c r="P16" s="60"/>
      <c r="Q16" s="60">
        <f>Q17+R17+S17</f>
        <v>68</v>
      </c>
      <c r="R16" s="60"/>
      <c r="S16" s="60"/>
      <c r="T16" s="61">
        <f>T17+U17+V17</f>
        <v>7530</v>
      </c>
      <c r="U16" s="61"/>
      <c r="V16" s="61"/>
    </row>
    <row r="17" spans="1:22" x14ac:dyDescent="0.25">
      <c r="A17" s="45"/>
      <c r="B17" s="9">
        <f>[1]MTRS!A275</f>
        <v>2348</v>
      </c>
      <c r="C17" s="9">
        <f>[1]MTRS!B275</f>
        <v>488</v>
      </c>
      <c r="D17" s="9">
        <f>[1]MTRS!C275</f>
        <v>510</v>
      </c>
      <c r="E17" s="9">
        <f>[1]MNS!A260</f>
        <v>256</v>
      </c>
      <c r="F17" s="9">
        <f>[1]MNS!B260</f>
        <v>110</v>
      </c>
      <c r="G17" s="9">
        <f>[1]MNS!C260</f>
        <v>20</v>
      </c>
      <c r="H17" s="9">
        <f>[1]MNB!A265</f>
        <v>464</v>
      </c>
      <c r="I17" s="9">
        <f>[1]MNB!B265</f>
        <v>225</v>
      </c>
      <c r="J17" s="9">
        <f>[1]MNB!C265</f>
        <v>265</v>
      </c>
      <c r="K17" s="9">
        <f>[1]MSHR!A264</f>
        <v>880</v>
      </c>
      <c r="L17" s="9">
        <f>[1]MSHR!B264</f>
        <v>430</v>
      </c>
      <c r="M17" s="9">
        <f>[1]MSHR!C264</f>
        <v>169</v>
      </c>
      <c r="N17" s="9">
        <f>[1]MST!A261</f>
        <v>544</v>
      </c>
      <c r="O17" s="9">
        <f>[1]MST!B261</f>
        <v>469</v>
      </c>
      <c r="P17" s="9">
        <f>[1]MST!C261</f>
        <v>284</v>
      </c>
      <c r="Q17" s="9">
        <f>[1]MSCH!A257</f>
        <v>27</v>
      </c>
      <c r="R17" s="9">
        <f>[1]MSCH!B257</f>
        <v>24</v>
      </c>
      <c r="S17" s="9">
        <f>[1]MSCH!C257</f>
        <v>17</v>
      </c>
      <c r="T17" s="43">
        <f t="shared" si="0"/>
        <v>4519</v>
      </c>
      <c r="U17" s="43">
        <f>(C17+F17+I17+L17+O17+R17)</f>
        <v>1746</v>
      </c>
      <c r="V17" s="43">
        <f>(D17+G17+J17+M17+P17+S17)</f>
        <v>1265</v>
      </c>
    </row>
    <row r="18" spans="1:22" x14ac:dyDescent="0.25">
      <c r="A18" s="45" t="s">
        <v>14</v>
      </c>
      <c r="B18" s="60">
        <f>B19+C19+D19</f>
        <v>13109</v>
      </c>
      <c r="C18" s="60"/>
      <c r="D18" s="60"/>
      <c r="E18" s="60">
        <f>E19+F19+G19</f>
        <v>5134</v>
      </c>
      <c r="F18" s="60"/>
      <c r="G18" s="60"/>
      <c r="H18" s="60">
        <f>H19+I19+J19</f>
        <v>4454</v>
      </c>
      <c r="I18" s="60"/>
      <c r="J18" s="60"/>
      <c r="K18" s="60">
        <f>K19+L19+M19</f>
        <v>1830</v>
      </c>
      <c r="L18" s="60"/>
      <c r="M18" s="60"/>
      <c r="N18" s="60">
        <f>N19+O19+P19</f>
        <v>3585</v>
      </c>
      <c r="O18" s="60"/>
      <c r="P18" s="60"/>
      <c r="Q18" s="60">
        <f>Q19+R19+S19</f>
        <v>444</v>
      </c>
      <c r="R18" s="60"/>
      <c r="S18" s="60"/>
      <c r="T18" s="61">
        <f>T19+U19+V19</f>
        <v>28556</v>
      </c>
      <c r="U18" s="61"/>
      <c r="V18" s="61"/>
    </row>
    <row r="19" spans="1:22" x14ac:dyDescent="0.25">
      <c r="A19" s="45"/>
      <c r="B19" s="9">
        <f>[1]MTRS!A315</f>
        <v>6367</v>
      </c>
      <c r="C19" s="9">
        <f>[1]MTRS!B315</f>
        <v>1716</v>
      </c>
      <c r="D19" s="9">
        <f>[1]MTRS!C315</f>
        <v>5026</v>
      </c>
      <c r="E19" s="9">
        <f>[1]MNS!$A$300</f>
        <v>2775</v>
      </c>
      <c r="F19" s="9">
        <f>[1]MNS!$B$300</f>
        <v>551</v>
      </c>
      <c r="G19" s="9">
        <f>[1]MNS!$C$300</f>
        <v>1808</v>
      </c>
      <c r="H19" s="9">
        <f>[1]MNB!A306</f>
        <v>1261</v>
      </c>
      <c r="I19" s="9">
        <f>[1]MNB!B306</f>
        <v>1485</v>
      </c>
      <c r="J19" s="9">
        <f>[1]MNB!C306</f>
        <v>1708</v>
      </c>
      <c r="K19" s="10">
        <f>[1]MSHR!A304</f>
        <v>1127</v>
      </c>
      <c r="L19" s="10">
        <f>[1]MSHR!B304</f>
        <v>287</v>
      </c>
      <c r="M19" s="10">
        <f>[1]MSHR!C304</f>
        <v>416</v>
      </c>
      <c r="N19" s="9">
        <f>[1]MST!A300</f>
        <v>780</v>
      </c>
      <c r="O19" s="9">
        <f>[1]MST!B300</f>
        <v>801</v>
      </c>
      <c r="P19" s="9">
        <f>[1]MST!C300</f>
        <v>2004</v>
      </c>
      <c r="Q19" s="9">
        <f>[1]MSCH!A296</f>
        <v>45</v>
      </c>
      <c r="R19" s="9">
        <f>[1]MSCH!B296</f>
        <v>124</v>
      </c>
      <c r="S19" s="9">
        <f>[1]MSCH!C296</f>
        <v>275</v>
      </c>
      <c r="T19" s="43">
        <f t="shared" si="0"/>
        <v>12355</v>
      </c>
      <c r="U19" s="43">
        <f>(C19+F19+I19+L19+O19+R19)</f>
        <v>4964</v>
      </c>
      <c r="V19" s="43">
        <f>(D19+G19+J19+M19+P19+S19)</f>
        <v>11237</v>
      </c>
    </row>
    <row r="20" spans="1:22" x14ac:dyDescent="0.25">
      <c r="A20" s="45" t="s">
        <v>15</v>
      </c>
      <c r="B20" s="60">
        <f>B21+C21+D21</f>
        <v>8113</v>
      </c>
      <c r="C20" s="60"/>
      <c r="D20" s="60"/>
      <c r="E20" s="60">
        <f>E21+F21+G21</f>
        <v>1177</v>
      </c>
      <c r="F20" s="60"/>
      <c r="G20" s="60"/>
      <c r="H20" s="60">
        <f>H21+I21+J21</f>
        <v>1394</v>
      </c>
      <c r="I20" s="60"/>
      <c r="J20" s="60"/>
      <c r="K20" s="60">
        <f>K21+L21+M21</f>
        <v>2232</v>
      </c>
      <c r="L20" s="60"/>
      <c r="M20" s="60"/>
      <c r="N20" s="60">
        <f>N21+O21+P21</f>
        <v>2464</v>
      </c>
      <c r="O20" s="60"/>
      <c r="P20" s="60"/>
      <c r="Q20" s="60">
        <f>Q21+R21+S21</f>
        <v>398</v>
      </c>
      <c r="R20" s="60"/>
      <c r="S20" s="60"/>
      <c r="T20" s="61">
        <f>T21+U21+V21</f>
        <v>15778</v>
      </c>
      <c r="U20" s="61"/>
      <c r="V20" s="61"/>
    </row>
    <row r="21" spans="1:22" x14ac:dyDescent="0.25">
      <c r="A21" s="45"/>
      <c r="B21" s="20">
        <f>[1]MTRS!A353</f>
        <v>4436</v>
      </c>
      <c r="C21" s="20">
        <f>[1]MTRS!B353</f>
        <v>1862</v>
      </c>
      <c r="D21" s="20">
        <f>[1]MTRS!C353</f>
        <v>1815</v>
      </c>
      <c r="E21" s="20">
        <f>[1]MNS!A338</f>
        <v>454</v>
      </c>
      <c r="F21" s="20">
        <f>[1]MNS!B338</f>
        <v>246</v>
      </c>
      <c r="G21" s="20">
        <f>[1]MNS!C338</f>
        <v>477</v>
      </c>
      <c r="H21" s="20">
        <f>[1]MNB!A345</f>
        <v>854</v>
      </c>
      <c r="I21" s="20">
        <f>[1]MNB!B345</f>
        <v>327</v>
      </c>
      <c r="J21" s="20">
        <f>[1]MNB!C345</f>
        <v>213</v>
      </c>
      <c r="K21" s="20">
        <f>[1]MSHR!A343</f>
        <v>1229</v>
      </c>
      <c r="L21" s="20">
        <f>[1]MSHR!B343</f>
        <v>512</v>
      </c>
      <c r="M21" s="20">
        <f>[1]MSHR!C343</f>
        <v>491</v>
      </c>
      <c r="N21" s="20">
        <f>[1]MST!A339</f>
        <v>773</v>
      </c>
      <c r="O21" s="20">
        <f>[1]MST!B339</f>
        <v>796</v>
      </c>
      <c r="P21" s="20">
        <f>[1]MST!C339</f>
        <v>895</v>
      </c>
      <c r="Q21" s="20">
        <f>[1]MSCH!A335</f>
        <v>49</v>
      </c>
      <c r="R21" s="20">
        <f>[1]MSCH!B335</f>
        <v>93</v>
      </c>
      <c r="S21" s="20">
        <f>[1]MSCH!C335</f>
        <v>256</v>
      </c>
      <c r="T21" s="43">
        <f t="shared" si="0"/>
        <v>7795</v>
      </c>
      <c r="U21" s="43">
        <f>(C21+F21+I21+L21+O21+R21)</f>
        <v>3836</v>
      </c>
      <c r="V21" s="43">
        <f>(D21+G21+J21+M21+P21+S21)</f>
        <v>4147</v>
      </c>
    </row>
    <row r="22" spans="1:22" x14ac:dyDescent="0.25">
      <c r="A22" s="45" t="s">
        <v>16</v>
      </c>
      <c r="B22" s="60">
        <f>B23+C23+D23</f>
        <v>19228</v>
      </c>
      <c r="C22" s="60"/>
      <c r="D22" s="60"/>
      <c r="E22" s="60">
        <f>E23+F23+G23</f>
        <v>3448</v>
      </c>
      <c r="F22" s="60"/>
      <c r="G22" s="60"/>
      <c r="H22" s="60">
        <f>H23+I23+J23</f>
        <v>5203</v>
      </c>
      <c r="I22" s="60"/>
      <c r="J22" s="60"/>
      <c r="K22" s="60">
        <f>K23+L23+M23</f>
        <v>5539</v>
      </c>
      <c r="L22" s="60"/>
      <c r="M22" s="60"/>
      <c r="N22" s="60">
        <f>N23+O23+P23</f>
        <v>5069</v>
      </c>
      <c r="O22" s="60"/>
      <c r="P22" s="60"/>
      <c r="Q22" s="60">
        <f>Q23+R23+S23</f>
        <v>391</v>
      </c>
      <c r="R22" s="60"/>
      <c r="S22" s="60"/>
      <c r="T22" s="61">
        <f>T23+U23+V23</f>
        <v>38878</v>
      </c>
      <c r="U22" s="61"/>
      <c r="V22" s="61"/>
    </row>
    <row r="23" spans="1:22" x14ac:dyDescent="0.25">
      <c r="A23" s="45"/>
      <c r="B23" s="20">
        <f>[1]MTRS!A393</f>
        <v>10929</v>
      </c>
      <c r="C23" s="20">
        <f>[1]MTRS!B393</f>
        <v>3200</v>
      </c>
      <c r="D23" s="20">
        <f>[1]MTRS!C393</f>
        <v>5099</v>
      </c>
      <c r="E23" s="20">
        <f>[1]MNS!A378</f>
        <v>1326</v>
      </c>
      <c r="F23" s="20">
        <f>[1]MNS!B378</f>
        <v>1142</v>
      </c>
      <c r="G23" s="20">
        <f>[1]MNS!C378</f>
        <v>980</v>
      </c>
      <c r="H23" s="20">
        <f>[1]MNB!A385</f>
        <v>2645</v>
      </c>
      <c r="I23" s="20">
        <f>[1]MNB!B385</f>
        <v>1166</v>
      </c>
      <c r="J23" s="20">
        <f>[1]MNB!C385</f>
        <v>1392</v>
      </c>
      <c r="K23" s="20">
        <f>[1]MSHR!A382</f>
        <v>2909</v>
      </c>
      <c r="L23" s="20">
        <f>[1]MSHR!B382</f>
        <v>1091</v>
      </c>
      <c r="M23" s="20">
        <f>[1]MSHR!C382</f>
        <v>1539</v>
      </c>
      <c r="N23" s="20">
        <f>[1]MST!A378</f>
        <v>1837</v>
      </c>
      <c r="O23" s="20">
        <f>[1]MST!B378</f>
        <v>1546</v>
      </c>
      <c r="P23" s="20">
        <f>[1]MST!C378</f>
        <v>1686</v>
      </c>
      <c r="Q23" s="20">
        <f>[1]MSCH!A374</f>
        <v>162</v>
      </c>
      <c r="R23" s="20">
        <f>[1]MSCH!B374</f>
        <v>47</v>
      </c>
      <c r="S23" s="20">
        <f>[1]MSCH!C374</f>
        <v>182</v>
      </c>
      <c r="T23" s="43">
        <f t="shared" si="0"/>
        <v>19808</v>
      </c>
      <c r="U23" s="43">
        <f>(C23+F23+I23+L23+O23+R23)</f>
        <v>8192</v>
      </c>
      <c r="V23" s="43">
        <f>(D23+G23+J23+M23+P23+S23)</f>
        <v>10878</v>
      </c>
    </row>
    <row r="24" spans="1:22" x14ac:dyDescent="0.25">
      <c r="A24" s="45" t="s">
        <v>17</v>
      </c>
      <c r="B24" s="60">
        <f>B25+C25+D25</f>
        <v>18873</v>
      </c>
      <c r="C24" s="60"/>
      <c r="D24" s="60"/>
      <c r="E24" s="60">
        <f>E25+F25+G25</f>
        <v>4582</v>
      </c>
      <c r="F24" s="60"/>
      <c r="G24" s="60"/>
      <c r="H24" s="60">
        <f>H25+I25+J25</f>
        <v>5412</v>
      </c>
      <c r="I24" s="60"/>
      <c r="J24" s="60"/>
      <c r="K24" s="60">
        <f>K25+L25+M25</f>
        <v>5675</v>
      </c>
      <c r="L24" s="60"/>
      <c r="M24" s="60"/>
      <c r="N24" s="60">
        <f>N25+O25+P25</f>
        <v>5281</v>
      </c>
      <c r="O24" s="60"/>
      <c r="P24" s="60"/>
      <c r="Q24" s="60">
        <f>Q25+R25+S25</f>
        <v>465</v>
      </c>
      <c r="R24" s="60"/>
      <c r="S24" s="60"/>
      <c r="T24" s="61">
        <f>T25+U25+V25</f>
        <v>40288</v>
      </c>
      <c r="U24" s="61"/>
      <c r="V24" s="61"/>
    </row>
    <row r="25" spans="1:22" x14ac:dyDescent="0.25">
      <c r="A25" s="45"/>
      <c r="B25" s="9">
        <f>[1]MTRS!A432</f>
        <v>9617</v>
      </c>
      <c r="C25" s="9">
        <f>[1]MTRS!B432</f>
        <v>4567</v>
      </c>
      <c r="D25" s="9">
        <f>[1]MTRS!C432</f>
        <v>4689</v>
      </c>
      <c r="E25" s="9">
        <f>[1]MNS!A417</f>
        <v>2121</v>
      </c>
      <c r="F25" s="9">
        <f>[1]MNS!B417</f>
        <v>1107</v>
      </c>
      <c r="G25" s="9">
        <f>[1]MNS!C417</f>
        <v>1354</v>
      </c>
      <c r="H25" s="9">
        <f>[1]MNB!A424</f>
        <v>2968</v>
      </c>
      <c r="I25" s="9">
        <f>[1]MNB!B424</f>
        <v>1222</v>
      </c>
      <c r="J25" s="9">
        <f>[1]MNB!C424</f>
        <v>1222</v>
      </c>
      <c r="K25" s="9">
        <f>[1]MSHR!A421</f>
        <v>2810</v>
      </c>
      <c r="L25" s="9">
        <f>[1]MSHR!B421</f>
        <v>1471</v>
      </c>
      <c r="M25" s="9">
        <f>[1]MSHR!C421</f>
        <v>1394</v>
      </c>
      <c r="N25" s="9">
        <f>[1]MST!A417</f>
        <v>2404</v>
      </c>
      <c r="O25" s="9">
        <f>[1]MST!B417</f>
        <v>1498</v>
      </c>
      <c r="P25" s="9">
        <f>[1]MST!C417</f>
        <v>1379</v>
      </c>
      <c r="Q25" s="9">
        <f>[1]MSCH!A413</f>
        <v>201</v>
      </c>
      <c r="R25" s="9">
        <f>[1]MSCH!B413</f>
        <v>80</v>
      </c>
      <c r="S25" s="9">
        <f>[1]MSCH!C413</f>
        <v>184</v>
      </c>
      <c r="T25" s="43">
        <f t="shared" si="0"/>
        <v>20121</v>
      </c>
      <c r="U25" s="43">
        <f>(C25+F25+I25+L25+O25+R25)</f>
        <v>9945</v>
      </c>
      <c r="V25" s="43">
        <f>(D25+G25+J25+M25+P25+S25)</f>
        <v>10222</v>
      </c>
    </row>
    <row r="26" spans="1:22" x14ac:dyDescent="0.25">
      <c r="A26" s="45" t="s">
        <v>18</v>
      </c>
      <c r="B26" s="60">
        <f>B27+C27+D27</f>
        <v>13294</v>
      </c>
      <c r="C26" s="60"/>
      <c r="D26" s="60"/>
      <c r="E26" s="60">
        <f>E27+F27+G27</f>
        <v>2702</v>
      </c>
      <c r="F26" s="60"/>
      <c r="G26" s="60"/>
      <c r="H26" s="60">
        <f>H27+I27+J27</f>
        <v>4588</v>
      </c>
      <c r="I26" s="60"/>
      <c r="J26" s="60"/>
      <c r="K26" s="60">
        <f>K27+L27+M27</f>
        <v>3604</v>
      </c>
      <c r="L26" s="60"/>
      <c r="M26" s="60"/>
      <c r="N26" s="60">
        <f>N27+O27+P27</f>
        <v>4238</v>
      </c>
      <c r="O26" s="60"/>
      <c r="P26" s="60"/>
      <c r="Q26" s="60">
        <f>Q27+R27+S27</f>
        <v>340</v>
      </c>
      <c r="R26" s="60"/>
      <c r="S26" s="60"/>
      <c r="T26" s="61">
        <f>T27+U27+V27</f>
        <v>28766</v>
      </c>
      <c r="U26" s="61"/>
      <c r="V26" s="61"/>
    </row>
    <row r="27" spans="1:22" x14ac:dyDescent="0.25">
      <c r="A27" s="45"/>
      <c r="B27" s="9">
        <f>[1]MTRS!A470</f>
        <v>6523</v>
      </c>
      <c r="C27" s="9">
        <f>[1]MTRS!B470</f>
        <v>2183</v>
      </c>
      <c r="D27" s="9">
        <f>[1]MTRS!C470</f>
        <v>4588</v>
      </c>
      <c r="E27" s="9">
        <f>[1]MNS!A455</f>
        <v>974</v>
      </c>
      <c r="F27" s="9">
        <f>[1]MNS!B455</f>
        <v>704</v>
      </c>
      <c r="G27" s="9">
        <f>[1]MNS!C455</f>
        <v>1024</v>
      </c>
      <c r="H27" s="9">
        <f>[1]MNB!$A$462</f>
        <v>1647</v>
      </c>
      <c r="I27" s="9">
        <f>[1]MNB!$B$462</f>
        <v>1732</v>
      </c>
      <c r="J27" s="9">
        <f>[1]MNB!$C$462</f>
        <v>1209</v>
      </c>
      <c r="K27" s="9">
        <f>[1]MSHR!A459</f>
        <v>1939</v>
      </c>
      <c r="L27" s="9">
        <f>[1]MSHR!B459</f>
        <v>657</v>
      </c>
      <c r="M27" s="9">
        <f>[1]MSHR!C459</f>
        <v>1008</v>
      </c>
      <c r="N27" s="9">
        <f>[1]MST!A456</f>
        <v>1762</v>
      </c>
      <c r="O27" s="9">
        <f>[1]MST!B456</f>
        <v>764</v>
      </c>
      <c r="P27" s="9">
        <f>[1]MST!C456</f>
        <v>1712</v>
      </c>
      <c r="Q27" s="9">
        <f>[1]MSCH!A451</f>
        <v>94</v>
      </c>
      <c r="R27" s="9">
        <f>[1]MSCH!B451</f>
        <v>50</v>
      </c>
      <c r="S27" s="9">
        <f>[1]MSCH!C451</f>
        <v>196</v>
      </c>
      <c r="T27" s="43">
        <f t="shared" si="0"/>
        <v>12939</v>
      </c>
      <c r="U27" s="43">
        <f>(C27+F27+I27+L27+O27+R27)</f>
        <v>6090</v>
      </c>
      <c r="V27" s="43">
        <f>(D27+G27+J27+M27+P27+S27)</f>
        <v>9737</v>
      </c>
    </row>
    <row r="28" spans="1:22" x14ac:dyDescent="0.25">
      <c r="A28" s="45" t="s">
        <v>19</v>
      </c>
      <c r="B28" s="60">
        <f>B29+C29+D29</f>
        <v>16039</v>
      </c>
      <c r="C28" s="60"/>
      <c r="D28" s="60"/>
      <c r="E28" s="60">
        <f>E29+F29+G29</f>
        <v>3410</v>
      </c>
      <c r="F28" s="60"/>
      <c r="G28" s="60"/>
      <c r="H28" s="60">
        <f>H29+I29+J29</f>
        <v>2882</v>
      </c>
      <c r="I28" s="60"/>
      <c r="J28" s="60"/>
      <c r="K28" s="60">
        <f>K29+L29+M29</f>
        <v>3974</v>
      </c>
      <c r="L28" s="60"/>
      <c r="M28" s="60"/>
      <c r="N28" s="60">
        <f>N29+O29+P29</f>
        <v>4549</v>
      </c>
      <c r="O28" s="60"/>
      <c r="P28" s="60"/>
      <c r="Q28" s="60">
        <f>Q29+R29+S29</f>
        <v>335</v>
      </c>
      <c r="R28" s="60"/>
      <c r="S28" s="60"/>
      <c r="T28" s="61">
        <f>T29+U29+V29</f>
        <v>31189</v>
      </c>
      <c r="U28" s="61"/>
      <c r="V28" s="61"/>
    </row>
    <row r="29" spans="1:22" x14ac:dyDescent="0.25">
      <c r="A29" s="45"/>
      <c r="B29" s="9">
        <f>[1]MTRS!A510</f>
        <v>7130</v>
      </c>
      <c r="C29" s="9">
        <f>[1]MTRS!B510</f>
        <v>3247</v>
      </c>
      <c r="D29" s="9">
        <f>[1]MTRS!C510</f>
        <v>5662</v>
      </c>
      <c r="E29" s="9">
        <f>[1]MNS!A495</f>
        <v>1400</v>
      </c>
      <c r="F29" s="9">
        <f>[1]MNS!B495</f>
        <v>882</v>
      </c>
      <c r="G29" s="9">
        <f>[1]MNS!C495</f>
        <v>1128</v>
      </c>
      <c r="H29" s="9">
        <f>[1]MNB!$A$502</f>
        <v>1373</v>
      </c>
      <c r="I29" s="9">
        <f>[1]MNB!$B$502</f>
        <v>638</v>
      </c>
      <c r="J29" s="9">
        <f>[1]MNB!$C$502</f>
        <v>871</v>
      </c>
      <c r="K29" s="9">
        <f>[1]MSHR!$A$499</f>
        <v>1851</v>
      </c>
      <c r="L29" s="9">
        <f>[1]MSHR!$B$499</f>
        <v>749</v>
      </c>
      <c r="M29" s="9">
        <f>[1]MSHR!$C$499</f>
        <v>1374</v>
      </c>
      <c r="N29" s="9">
        <f>[1]MST!$A$496</f>
        <v>2009</v>
      </c>
      <c r="O29" s="9">
        <f>[1]MST!$B$496</f>
        <v>881</v>
      </c>
      <c r="P29" s="9">
        <f>[1]MST!$C$496</f>
        <v>1659</v>
      </c>
      <c r="Q29" s="9">
        <f>[1]MSCH!A491</f>
        <v>71</v>
      </c>
      <c r="R29" s="9">
        <f>[1]MSCH!B491</f>
        <v>77</v>
      </c>
      <c r="S29" s="9">
        <f>[1]MSCH!C491</f>
        <v>187</v>
      </c>
      <c r="T29" s="43">
        <f t="shared" si="0"/>
        <v>13834</v>
      </c>
      <c r="U29" s="43">
        <f>(C29+F29+I29+L29+O29+R29)</f>
        <v>6474</v>
      </c>
      <c r="V29" s="43">
        <f>(D29+G29+J29+M29+P29+S29)</f>
        <v>10881</v>
      </c>
    </row>
    <row r="30" spans="1:22" x14ac:dyDescent="0.25">
      <c r="A30" s="45" t="s">
        <v>20</v>
      </c>
      <c r="B30" s="60">
        <f>B31+C31+D31</f>
        <v>18562</v>
      </c>
      <c r="C30" s="60"/>
      <c r="D30" s="60"/>
      <c r="E30" s="60">
        <f>E31+F31+G31</f>
        <v>2477</v>
      </c>
      <c r="F30" s="60"/>
      <c r="G30" s="60"/>
      <c r="H30" s="60">
        <f>H31+I31+J31</f>
        <v>2900</v>
      </c>
      <c r="I30" s="60"/>
      <c r="J30" s="60"/>
      <c r="K30" s="60">
        <f>K31+L31+M31</f>
        <v>3949</v>
      </c>
      <c r="L30" s="60"/>
      <c r="M30" s="60"/>
      <c r="N30" s="60">
        <f>N31+O31+P31</f>
        <v>4349</v>
      </c>
      <c r="O30" s="60"/>
      <c r="P30" s="60"/>
      <c r="Q30" s="60">
        <f>Q31+R31+S31</f>
        <v>279</v>
      </c>
      <c r="R30" s="60"/>
      <c r="S30" s="60"/>
      <c r="T30" s="61">
        <f>T31+U31+V31</f>
        <v>32516</v>
      </c>
      <c r="U30" s="61"/>
      <c r="V30" s="61"/>
    </row>
    <row r="31" spans="1:22" x14ac:dyDescent="0.25">
      <c r="A31" s="45"/>
      <c r="B31" s="22">
        <f>[1]MTRS!A548</f>
        <v>7878</v>
      </c>
      <c r="C31" s="22">
        <f>[1]MTRS!B548</f>
        <v>2867</v>
      </c>
      <c r="D31" s="9">
        <f>[1]MTRS!C548</f>
        <v>7817</v>
      </c>
      <c r="E31" s="9">
        <f>[1]MNS!A533</f>
        <v>877</v>
      </c>
      <c r="F31" s="9">
        <f>[1]MNS!B533</f>
        <v>754</v>
      </c>
      <c r="G31" s="9">
        <f>[1]MNS!C533</f>
        <v>846</v>
      </c>
      <c r="H31" s="9">
        <f>[1]MNB!A540</f>
        <v>1272</v>
      </c>
      <c r="I31" s="9">
        <f>[1]MNB!B540</f>
        <v>601</v>
      </c>
      <c r="J31" s="9">
        <f>[1]MNB!C540</f>
        <v>1027</v>
      </c>
      <c r="K31" s="9">
        <f>[1]MSHR!A537</f>
        <v>1623</v>
      </c>
      <c r="L31" s="9">
        <f>[1]MSHR!B537</f>
        <v>818</v>
      </c>
      <c r="M31" s="9">
        <f>[1]MSHR!C537</f>
        <v>1508</v>
      </c>
      <c r="N31" s="9">
        <f>[1]MST!A534</f>
        <v>1900</v>
      </c>
      <c r="O31" s="9">
        <f>[1]MST!B534</f>
        <v>968</v>
      </c>
      <c r="P31" s="9">
        <f>[1]MST!C534</f>
        <v>1481</v>
      </c>
      <c r="Q31" s="9">
        <f>[1]MSCH!A529</f>
        <v>107</v>
      </c>
      <c r="R31" s="9">
        <f>[1]MSCH!B529</f>
        <v>65</v>
      </c>
      <c r="S31" s="9">
        <f>[1]MSCH!C529</f>
        <v>107</v>
      </c>
      <c r="T31" s="43">
        <f t="shared" si="0"/>
        <v>13657</v>
      </c>
      <c r="U31" s="43">
        <f>(C31+F31+I31+L31+O31+R31)</f>
        <v>6073</v>
      </c>
      <c r="V31" s="43">
        <f>(D31+G31+J31+M31+P31+S31)</f>
        <v>12786</v>
      </c>
    </row>
    <row r="32" spans="1:22" x14ac:dyDescent="0.25">
      <c r="A32" s="45" t="s">
        <v>21</v>
      </c>
      <c r="B32" s="60">
        <f>B33+C33+D33</f>
        <v>12094</v>
      </c>
      <c r="C32" s="60"/>
      <c r="D32" s="60"/>
      <c r="E32" s="60">
        <f>E33+F33+G33</f>
        <v>2459</v>
      </c>
      <c r="F32" s="60"/>
      <c r="G32" s="60"/>
      <c r="H32" s="60">
        <f>H33+I33+J33</f>
        <v>2495</v>
      </c>
      <c r="I32" s="60"/>
      <c r="J32" s="60"/>
      <c r="K32" s="60">
        <f>K33+L33+M33</f>
        <v>2724</v>
      </c>
      <c r="L32" s="60"/>
      <c r="M32" s="60"/>
      <c r="N32" s="60">
        <f>N33+O33+P33</f>
        <v>2796</v>
      </c>
      <c r="O32" s="60"/>
      <c r="P32" s="60"/>
      <c r="Q32" s="60">
        <f>Q33+R33+S33</f>
        <v>164</v>
      </c>
      <c r="R32" s="60"/>
      <c r="S32" s="60"/>
      <c r="T32" s="61">
        <f>T33+U33+V33</f>
        <v>22732</v>
      </c>
      <c r="U32" s="61"/>
      <c r="V32" s="61"/>
    </row>
    <row r="33" spans="1:22" x14ac:dyDescent="0.25">
      <c r="A33" s="45"/>
      <c r="B33" s="9">
        <f>[1]MTRS!A588</f>
        <v>6308</v>
      </c>
      <c r="C33" s="9">
        <f>[1]MTRS!B588</f>
        <v>2063</v>
      </c>
      <c r="D33" s="9">
        <f>[1]MTRS!C588</f>
        <v>3723</v>
      </c>
      <c r="E33" s="9">
        <f>[1]MNS!A573</f>
        <v>1065</v>
      </c>
      <c r="F33" s="9">
        <f>[1]MNS!B573</f>
        <v>649</v>
      </c>
      <c r="G33" s="9">
        <f>[1]MNS!C573</f>
        <v>745</v>
      </c>
      <c r="H33" s="9">
        <f>[1]MNB!A580</f>
        <v>1192</v>
      </c>
      <c r="I33" s="9">
        <f>[1]MNB!B580</f>
        <v>558</v>
      </c>
      <c r="J33" s="9">
        <f>[1]MNB!C580</f>
        <v>745</v>
      </c>
      <c r="K33" s="9">
        <f>[1]MSHR!A577</f>
        <v>1235</v>
      </c>
      <c r="L33" s="9">
        <f>[1]MSHR!B577</f>
        <v>743</v>
      </c>
      <c r="M33" s="9">
        <f>[1]MSHR!C577</f>
        <v>746</v>
      </c>
      <c r="N33" s="9">
        <f>[1]MST!A574</f>
        <v>1216</v>
      </c>
      <c r="O33" s="9">
        <f>[1]MST!B574</f>
        <v>740</v>
      </c>
      <c r="P33" s="9">
        <f>[1]MST!C574</f>
        <v>840</v>
      </c>
      <c r="Q33" s="9">
        <f>[1]MSCH!A569</f>
        <v>43</v>
      </c>
      <c r="R33" s="9">
        <f>[1]MSCH!B569</f>
        <v>39</v>
      </c>
      <c r="S33" s="9">
        <f>[1]MSCH!C569</f>
        <v>82</v>
      </c>
      <c r="T33" s="43">
        <f t="shared" si="0"/>
        <v>11059</v>
      </c>
      <c r="U33" s="43">
        <f>(C33+F33+I33+L33+O33+R33)</f>
        <v>4792</v>
      </c>
      <c r="V33" s="43">
        <f>(D33+G33+J33+M33+P33+S33)</f>
        <v>6881</v>
      </c>
    </row>
    <row r="34" spans="1:22" x14ac:dyDescent="0.25">
      <c r="A34" s="65" t="s">
        <v>7</v>
      </c>
      <c r="B34" s="61">
        <f>B35+C35+D35</f>
        <v>149755</v>
      </c>
      <c r="C34" s="61"/>
      <c r="D34" s="61"/>
      <c r="E34" s="61">
        <f>E35+F35+G35</f>
        <v>28388</v>
      </c>
      <c r="F34" s="61"/>
      <c r="G34" s="61"/>
      <c r="H34" s="61">
        <f>H35+I35+J35</f>
        <v>37055</v>
      </c>
      <c r="I34" s="61"/>
      <c r="J34" s="61"/>
      <c r="K34" s="61">
        <f>K35+L35+M35</f>
        <v>39534</v>
      </c>
      <c r="L34" s="61"/>
      <c r="M34" s="61"/>
      <c r="N34" s="61">
        <f>N35+O35+P35</f>
        <v>37921</v>
      </c>
      <c r="O34" s="61"/>
      <c r="P34" s="61"/>
      <c r="Q34" s="61">
        <f>Q35+R35+S35</f>
        <v>3053</v>
      </c>
      <c r="R34" s="61"/>
      <c r="S34" s="61"/>
      <c r="T34" s="61">
        <f>T35+U35+V35</f>
        <v>295706</v>
      </c>
      <c r="U34" s="61"/>
      <c r="V34" s="61"/>
    </row>
    <row r="35" spans="1:22" ht="16.5" customHeight="1" x14ac:dyDescent="0.25">
      <c r="A35" s="65"/>
      <c r="B35" s="26">
        <f t="shared" ref="B35:S35" si="1">SUM(B11,B13,B15,B17,B19,B21,B23,B25,B27,B29,B31,B33)</f>
        <v>78578</v>
      </c>
      <c r="C35" s="26">
        <f t="shared" si="1"/>
        <v>26922</v>
      </c>
      <c r="D35" s="26">
        <f t="shared" si="1"/>
        <v>44255</v>
      </c>
      <c r="E35" s="26">
        <f t="shared" si="1"/>
        <v>12690</v>
      </c>
      <c r="F35" s="26">
        <f t="shared" si="1"/>
        <v>6736</v>
      </c>
      <c r="G35" s="26">
        <f t="shared" si="1"/>
        <v>8962</v>
      </c>
      <c r="H35" s="26">
        <f t="shared" si="1"/>
        <v>17897</v>
      </c>
      <c r="I35" s="26">
        <f t="shared" si="1"/>
        <v>9542</v>
      </c>
      <c r="J35" s="26">
        <f t="shared" si="1"/>
        <v>9616</v>
      </c>
      <c r="K35" s="26">
        <f t="shared" si="1"/>
        <v>20543</v>
      </c>
      <c r="L35" s="26">
        <f t="shared" si="1"/>
        <v>8936</v>
      </c>
      <c r="M35" s="26">
        <f t="shared" si="1"/>
        <v>10055</v>
      </c>
      <c r="N35" s="26">
        <f t="shared" si="1"/>
        <v>15215</v>
      </c>
      <c r="O35" s="26">
        <f t="shared" si="1"/>
        <v>9749</v>
      </c>
      <c r="P35" s="26">
        <f t="shared" si="1"/>
        <v>12957</v>
      </c>
      <c r="Q35" s="26">
        <f t="shared" si="1"/>
        <v>880</v>
      </c>
      <c r="R35" s="26">
        <f t="shared" si="1"/>
        <v>665</v>
      </c>
      <c r="S35" s="26">
        <f t="shared" si="1"/>
        <v>1508</v>
      </c>
      <c r="T35" s="43">
        <f>(T11+T13+T15+T17+T19+T21+T23+T25+T27+T29+T31+T33)</f>
        <v>145803</v>
      </c>
      <c r="U35" s="43">
        <f>(U11+U13+U15+U17+U19+U21+U23+U25+U27+U29+U31+U33)</f>
        <v>62550</v>
      </c>
      <c r="V35" s="43">
        <f>(V11+V13+V15+V17+V19+V21+V23+V25+V27+V29+V31+V33)</f>
        <v>87353</v>
      </c>
    </row>
    <row r="36" spans="1:2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7" t="s">
        <v>25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B38" s="2"/>
      <c r="C38" s="2"/>
      <c r="D38" s="2"/>
      <c r="E38" s="2"/>
    </row>
    <row r="69" spans="1:4" x14ac:dyDescent="0.25">
      <c r="B69" s="27" t="s">
        <v>25</v>
      </c>
    </row>
    <row r="70" spans="1:4" x14ac:dyDescent="0.25">
      <c r="A70" s="29" t="s">
        <v>26</v>
      </c>
    </row>
    <row r="71" spans="1:4" x14ac:dyDescent="0.25">
      <c r="A71" t="s">
        <v>27</v>
      </c>
    </row>
    <row r="72" spans="1:4" x14ac:dyDescent="0.25">
      <c r="A72" t="s">
        <v>28</v>
      </c>
    </row>
    <row r="73" spans="1:4" x14ac:dyDescent="0.25">
      <c r="A73" t="s">
        <v>29</v>
      </c>
    </row>
    <row r="74" spans="1:4" x14ac:dyDescent="0.25">
      <c r="A74" t="s">
        <v>30</v>
      </c>
    </row>
    <row r="75" spans="1:4" x14ac:dyDescent="0.25">
      <c r="A75" t="s">
        <v>31</v>
      </c>
    </row>
    <row r="76" spans="1:4" x14ac:dyDescent="0.25">
      <c r="A76" t="s">
        <v>32</v>
      </c>
    </row>
    <row r="77" spans="1:4" x14ac:dyDescent="0.25">
      <c r="D77" s="28"/>
    </row>
    <row r="86" spans="1:7" ht="54" x14ac:dyDescent="0.25">
      <c r="A86" s="25" t="s">
        <v>0</v>
      </c>
      <c r="B86" s="30" t="s">
        <v>1</v>
      </c>
      <c r="C86" s="31" t="s">
        <v>2</v>
      </c>
      <c r="D86" s="32" t="s">
        <v>3</v>
      </c>
      <c r="E86" s="33" t="s">
        <v>4</v>
      </c>
      <c r="F86" s="34" t="s">
        <v>5</v>
      </c>
      <c r="G86" s="35" t="s">
        <v>6</v>
      </c>
    </row>
    <row r="87" spans="1:7" ht="16.5" x14ac:dyDescent="0.25">
      <c r="A87" s="36" t="s">
        <v>21</v>
      </c>
      <c r="B87" s="37">
        <f>B30</f>
        <v>18562</v>
      </c>
      <c r="C87" s="37">
        <f>E30</f>
        <v>2477</v>
      </c>
      <c r="D87" s="37">
        <f>H30</f>
        <v>2900</v>
      </c>
      <c r="E87" s="37">
        <f>K30</f>
        <v>3949</v>
      </c>
      <c r="F87" s="37">
        <f>N30</f>
        <v>4349</v>
      </c>
      <c r="G87" s="38">
        <f>Q30</f>
        <v>279</v>
      </c>
    </row>
    <row r="88" spans="1:7" ht="16.5" x14ac:dyDescent="0.25">
      <c r="A88" s="39" t="s">
        <v>7</v>
      </c>
      <c r="B88" s="40">
        <f>B34</f>
        <v>149755</v>
      </c>
      <c r="C88" s="40">
        <f>E34</f>
        <v>28388</v>
      </c>
      <c r="D88" s="40">
        <f>H34</f>
        <v>37055</v>
      </c>
      <c r="E88" s="40">
        <f>K34</f>
        <v>39534</v>
      </c>
      <c r="F88" s="40">
        <f>N34</f>
        <v>37921</v>
      </c>
      <c r="G88" s="41">
        <f>Q34</f>
        <v>3053</v>
      </c>
    </row>
  </sheetData>
  <mergeCells count="113">
    <mergeCell ref="Q34:S34"/>
    <mergeCell ref="T34:V34"/>
    <mergeCell ref="A34:A35"/>
    <mergeCell ref="B34:D34"/>
    <mergeCell ref="E34:G34"/>
    <mergeCell ref="H34:J34"/>
    <mergeCell ref="K34:M34"/>
    <mergeCell ref="N34:P34"/>
    <mergeCell ref="Q30:S30"/>
    <mergeCell ref="T30:V30"/>
    <mergeCell ref="A32:A33"/>
    <mergeCell ref="B32:D32"/>
    <mergeCell ref="E32:G32"/>
    <mergeCell ref="H32:J32"/>
    <mergeCell ref="K32:M32"/>
    <mergeCell ref="N32:P32"/>
    <mergeCell ref="Q32:S32"/>
    <mergeCell ref="T32:V32"/>
    <mergeCell ref="A30:A31"/>
    <mergeCell ref="B30:D30"/>
    <mergeCell ref="E30:G30"/>
    <mergeCell ref="H30:J30"/>
    <mergeCell ref="K30:M30"/>
    <mergeCell ref="N30:P30"/>
    <mergeCell ref="Q26:S26"/>
    <mergeCell ref="T26:V26"/>
    <mergeCell ref="A28:A29"/>
    <mergeCell ref="B28:D28"/>
    <mergeCell ref="E28:G28"/>
    <mergeCell ref="H28:J28"/>
    <mergeCell ref="K28:M28"/>
    <mergeCell ref="N28:P28"/>
    <mergeCell ref="Q28:S28"/>
    <mergeCell ref="T28:V28"/>
    <mergeCell ref="A26:A27"/>
    <mergeCell ref="B26:D26"/>
    <mergeCell ref="E26:G26"/>
    <mergeCell ref="H26:J26"/>
    <mergeCell ref="K26:M26"/>
    <mergeCell ref="N26:P26"/>
    <mergeCell ref="Q22:S22"/>
    <mergeCell ref="T22:V22"/>
    <mergeCell ref="A24:A25"/>
    <mergeCell ref="B24:D24"/>
    <mergeCell ref="E24:G24"/>
    <mergeCell ref="H24:J24"/>
    <mergeCell ref="K24:M24"/>
    <mergeCell ref="N24:P24"/>
    <mergeCell ref="Q24:S24"/>
    <mergeCell ref="T24:V24"/>
    <mergeCell ref="A22:A23"/>
    <mergeCell ref="B22:D22"/>
    <mergeCell ref="E22:G22"/>
    <mergeCell ref="H22:J22"/>
    <mergeCell ref="K22:M22"/>
    <mergeCell ref="N22:P22"/>
    <mergeCell ref="Q18:S18"/>
    <mergeCell ref="T18:V18"/>
    <mergeCell ref="A20:A21"/>
    <mergeCell ref="B20:D20"/>
    <mergeCell ref="E20:G20"/>
    <mergeCell ref="H20:J20"/>
    <mergeCell ref="K20:M20"/>
    <mergeCell ref="N20:P20"/>
    <mergeCell ref="Q20:S20"/>
    <mergeCell ref="T20:V20"/>
    <mergeCell ref="A18:A19"/>
    <mergeCell ref="B18:D18"/>
    <mergeCell ref="E18:G18"/>
    <mergeCell ref="H18:J18"/>
    <mergeCell ref="K18:M18"/>
    <mergeCell ref="N18:P18"/>
    <mergeCell ref="Q14:S14"/>
    <mergeCell ref="T14:V14"/>
    <mergeCell ref="A16:A17"/>
    <mergeCell ref="B16:D16"/>
    <mergeCell ref="E16:G16"/>
    <mergeCell ref="H16:J16"/>
    <mergeCell ref="K16:M16"/>
    <mergeCell ref="N16:P16"/>
    <mergeCell ref="Q16:S16"/>
    <mergeCell ref="T16:V16"/>
    <mergeCell ref="A14:A15"/>
    <mergeCell ref="B14:D14"/>
    <mergeCell ref="E14:G14"/>
    <mergeCell ref="H14:J14"/>
    <mergeCell ref="K14:M14"/>
    <mergeCell ref="N14:P14"/>
    <mergeCell ref="Q10:S10"/>
    <mergeCell ref="T10:V10"/>
    <mergeCell ref="A12:A13"/>
    <mergeCell ref="B12:D12"/>
    <mergeCell ref="E12:G12"/>
    <mergeCell ref="H12:J12"/>
    <mergeCell ref="K12:M12"/>
    <mergeCell ref="N12:P12"/>
    <mergeCell ref="Q12:S12"/>
    <mergeCell ref="T12:V12"/>
    <mergeCell ref="A10:A11"/>
    <mergeCell ref="B10:D10"/>
    <mergeCell ref="E10:G10"/>
    <mergeCell ref="H10:J10"/>
    <mergeCell ref="K10:M10"/>
    <mergeCell ref="N10:P10"/>
    <mergeCell ref="A6:V6"/>
    <mergeCell ref="A8:A9"/>
    <mergeCell ref="B8:D8"/>
    <mergeCell ref="E8:G8"/>
    <mergeCell ref="H8:J8"/>
    <mergeCell ref="K8:M8"/>
    <mergeCell ref="N8:P8"/>
    <mergeCell ref="Q8:S8"/>
    <mergeCell ref="T8:V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Nacionales-Extranjeros</vt:lpstr>
      <vt:lpstr>Adulto-Medio-Escolar</vt:lpstr>
      <vt:lpstr>'Adulto-Medio-Escolar'!Área_de_impresión</vt:lpstr>
      <vt:lpstr>'Nacionales-Extranjeros'!Área_de_impresión</vt:lpstr>
      <vt:lpstr>'Adulto-Medio-Escolar'!Print_Area</vt:lpstr>
      <vt:lpstr>'Nacionales-Extranjeros'!Print_Area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Coello</cp:lastModifiedBy>
  <cp:lastPrinted>2017-12-20T16:17:58Z</cp:lastPrinted>
  <dcterms:created xsi:type="dcterms:W3CDTF">2017-08-16T22:49:55Z</dcterms:created>
  <dcterms:modified xsi:type="dcterms:W3CDTF">2018-01-10T14:45:53Z</dcterms:modified>
</cp:coreProperties>
</file>