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il lpatricio\Desktop\PORTAL GOB.PE\2021\"/>
    </mc:Choice>
  </mc:AlternateContent>
  <xr:revisionPtr revIDLastSave="0" documentId="8_{3E9EEE80-63F7-46D5-AA38-69E1F425B4E1}" xr6:coauthVersionLast="46" xr6:coauthVersionMax="46" xr10:uidLastSave="{00000000-0000-0000-0000-000000000000}"/>
  <bookViews>
    <workbookView xWindow="780" yWindow="1575" windowWidth="15345" windowHeight="7875" tabRatio="867" firstSheet="18" activeTab="23" xr2:uid="{00000000-000D-0000-FFFF-FFFF00000000}"/>
  </bookViews>
  <sheets>
    <sheet name="PA1" sheetId="23" r:id="rId1"/>
    <sheet name="PA2" sheetId="24" r:id="rId2"/>
    <sheet name="PA3" sheetId="25" r:id="rId3"/>
    <sheet name="PA4" sheetId="26" r:id="rId4"/>
    <sheet name="PA5" sheetId="27" r:id="rId5"/>
    <sheet name="PA6" sheetId="28" r:id="rId6"/>
    <sheet name="PA7" sheetId="29" r:id="rId7"/>
    <sheet name="PA8" sheetId="30" r:id="rId8"/>
    <sheet name="PA9" sheetId="31" r:id="rId9"/>
    <sheet name="PA10" sheetId="32" r:id="rId10"/>
    <sheet name="PA11" sheetId="33" r:id="rId11"/>
    <sheet name="PA12" sheetId="34" r:id="rId12"/>
    <sheet name="PA13" sheetId="35" r:id="rId13"/>
    <sheet name="PA14" sheetId="36" r:id="rId14"/>
    <sheet name="PA15" sheetId="37" r:id="rId15"/>
    <sheet name="PA16" sheetId="38" r:id="rId16"/>
    <sheet name="PA17" sheetId="39" r:id="rId17"/>
    <sheet name="PA18" sheetId="40" r:id="rId18"/>
    <sheet name="PA19" sheetId="42" r:id="rId19"/>
    <sheet name="PA20.1" sheetId="43" r:id="rId20"/>
    <sheet name="PA20.2" sheetId="44" r:id="rId21"/>
    <sheet name="PA21" sheetId="8" r:id="rId22"/>
    <sheet name="PA22" sheetId="9" r:id="rId23"/>
    <sheet name="PA23.1" sheetId="10" r:id="rId24"/>
    <sheet name="PA23.2" sheetId="11" r:id="rId25"/>
    <sheet name="PA24" sheetId="12" r:id="rId26"/>
    <sheet name="PA25" sheetId="13" r:id="rId27"/>
    <sheet name="PA26.1" sheetId="14" r:id="rId28"/>
    <sheet name="PA26.2" sheetId="15" r:id="rId29"/>
    <sheet name="PA27" sheetId="16" r:id="rId30"/>
    <sheet name="PA28" sheetId="17" r:id="rId31"/>
    <sheet name="PA29" sheetId="18" r:id="rId32"/>
    <sheet name="PA30" sheetId="19" r:id="rId33"/>
    <sheet name="PA31" sheetId="20" r:id="rId34"/>
    <sheet name="PA32" sheetId="21" r:id="rId35"/>
    <sheet name="PA33" sheetId="22" r:id="rId36"/>
    <sheet name="PA34" sheetId="2" r:id="rId37"/>
    <sheet name="PA35" sheetId="3" r:id="rId38"/>
    <sheet name="PA36" sheetId="4" r:id="rId39"/>
    <sheet name="PA37" sheetId="5" r:id="rId40"/>
    <sheet name="PA38" sheetId="46" r:id="rId41"/>
    <sheet name="PA39" sheetId="47" r:id="rId42"/>
    <sheet name="PA40" sheetId="48" r:id="rId43"/>
    <sheet name="PA41" sheetId="49" r:id="rId44"/>
    <sheet name="PA42" sheetId="6" r:id="rId45"/>
    <sheet name="PA43" sheetId="7" r:id="rId46"/>
    <sheet name="SPE1" sheetId="41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xlnm._FilterDatabase" localSheetId="10" hidden="1">'PA11'!$E$7:$AH$49</definedName>
    <definedName name="_xlnm._FilterDatabase" localSheetId="15" hidden="1">'PA16'!$E$7:$AB$27</definedName>
    <definedName name="_xlnm._FilterDatabase" localSheetId="18" hidden="1">'PA19'!$E$7:$AF$34</definedName>
    <definedName name="_xlnm._FilterDatabase" localSheetId="19" hidden="1">'PA20.1'!$E$7:$AF$34</definedName>
    <definedName name="_xlnm._FilterDatabase" localSheetId="20" hidden="1">'PA20.2'!$E$7:$AF$34</definedName>
    <definedName name="_xlnm._FilterDatabase" localSheetId="27" hidden="1">'PA26.1'!$E$7:$AG$33</definedName>
    <definedName name="_xlnm._FilterDatabase" localSheetId="44" hidden="1">'PA42'!$E$7:$AH$17</definedName>
    <definedName name="_xlnm._FilterDatabase" localSheetId="8" hidden="1">'PA9'!$E$7:$AB$26</definedName>
    <definedName name="aporte" localSheetId="10">[1]info!$C$5:$C$9</definedName>
    <definedName name="aporte" localSheetId="15">[1]info!$C$5:$C$9</definedName>
    <definedName name="aporte" localSheetId="18">[1]info!$C$5:$C$9</definedName>
    <definedName name="aporte" localSheetId="19">[1]info!$C$5:$C$9</definedName>
    <definedName name="aporte" localSheetId="20">[1]info!$C$5:$C$9</definedName>
    <definedName name="aporte" localSheetId="27">[1]info!$C$5:$C$9</definedName>
    <definedName name="aporte" localSheetId="44">[1]info!$C$5:$C$9</definedName>
    <definedName name="aporte" localSheetId="8">[1]info!$C$5:$C$9</definedName>
    <definedName name="aporte">[2]info!$C$5:$C$9</definedName>
    <definedName name="_xlnm.Print_Area" localSheetId="10">'PA11'!$A$1:$AK$52</definedName>
    <definedName name="_xlnm.Print_Area" localSheetId="15">'PA16'!$A$1:$AE$31</definedName>
    <definedName name="_xlnm.Print_Area" localSheetId="18">'PA19'!$A$1:$AI$37</definedName>
    <definedName name="_xlnm.Print_Area" localSheetId="19">'PA20.1'!$A$1:$AI$37</definedName>
    <definedName name="_xlnm.Print_Area" localSheetId="20">'PA20.2'!$A$1:$AI$37</definedName>
    <definedName name="_xlnm.Print_Area" localSheetId="27">'PA26.1'!$A$1:$AJ$36</definedName>
    <definedName name="_xlnm.Print_Area" localSheetId="8">'PA9'!$A$1:$AE$30</definedName>
    <definedName name="AREAS" localSheetId="10">'[3]COD-ANEXOS'!$C$6:$C$53</definedName>
    <definedName name="AREAS" localSheetId="15">'[3]COD-ANEXOS'!$C$6:$C$53</definedName>
    <definedName name="AREAS" localSheetId="18">'[3]COD-ANEXOS'!$C$6:$C$53</definedName>
    <definedName name="AREAS" localSheetId="19">'[3]COD-ANEXOS'!$C$6:$C$53</definedName>
    <definedName name="AREAS" localSheetId="20">'[3]COD-ANEXOS'!$C$6:$C$53</definedName>
    <definedName name="AREAS" localSheetId="27">'[3]COD-ANEXOS'!$C$6:$C$53</definedName>
    <definedName name="AREAS" localSheetId="44">'[3]COD-ANEXOS'!$C$6:$C$53</definedName>
    <definedName name="AREAS" localSheetId="8">'[3]COD-ANEXOS'!$C$6:$C$53</definedName>
    <definedName name="AREAS">'[4]COD-ANEXOS'!$C$6:$C$53</definedName>
    <definedName name="CARGOS" localSheetId="9">#REF!</definedName>
    <definedName name="CARGOS" localSheetId="10">#REF!</definedName>
    <definedName name="CARGOS" localSheetId="15">#REF!</definedName>
    <definedName name="CARGOS" localSheetId="18">#REF!</definedName>
    <definedName name="CARGOS" localSheetId="19">#REF!</definedName>
    <definedName name="CARGOS" localSheetId="20">#REF!</definedName>
    <definedName name="CARGOS" localSheetId="22">#REF!</definedName>
    <definedName name="CARGOS" localSheetId="23">#REF!</definedName>
    <definedName name="CARGOS" localSheetId="24">#REF!</definedName>
    <definedName name="CARGOS" localSheetId="26">#REF!</definedName>
    <definedName name="CARGOS" localSheetId="27">#REF!</definedName>
    <definedName name="CARGOS" localSheetId="28">#REF!</definedName>
    <definedName name="CARGOS" localSheetId="29">#REF!</definedName>
    <definedName name="CARGOS" localSheetId="31">#REF!</definedName>
    <definedName name="CARGOS" localSheetId="32">#REF!</definedName>
    <definedName name="CARGOS" localSheetId="33">#REF!</definedName>
    <definedName name="CARGOS" localSheetId="34">#REF!</definedName>
    <definedName name="CARGOS" localSheetId="35">#REF!</definedName>
    <definedName name="CARGOS" localSheetId="41">#REF!</definedName>
    <definedName name="CARGOS" localSheetId="42">#REF!</definedName>
    <definedName name="CARGOS" localSheetId="43">#REF!</definedName>
    <definedName name="CARGOS" localSheetId="44">#REF!</definedName>
    <definedName name="CARGOS" localSheetId="8">#REF!</definedName>
    <definedName name="CARGOS">#REF!</definedName>
    <definedName name="codboleta" localSheetId="10">[1]AGOSTO!$B$4:$B$235</definedName>
    <definedName name="codboleta" localSheetId="15">[1]AGOSTO!$B$4:$B$235</definedName>
    <definedName name="codboleta" localSheetId="18">[1]AGOSTO!$B$4:$B$235</definedName>
    <definedName name="codboleta" localSheetId="19">[1]AGOSTO!$B$4:$B$235</definedName>
    <definedName name="codboleta" localSheetId="20">[1]AGOSTO!$B$4:$B$235</definedName>
    <definedName name="codboleta" localSheetId="27">[1]AGOSTO!$B$4:$B$235</definedName>
    <definedName name="codboleta" localSheetId="44">[1]AGOSTO!$B$4:$B$235</definedName>
    <definedName name="codboleta" localSheetId="8">[1]AGOSTO!$B$4:$B$235</definedName>
    <definedName name="codboleta">[2]AGOSTO!$B$4:$B$235</definedName>
    <definedName name="CODIGOS" localSheetId="10">[5]Hoja1!$B$3:$B$5</definedName>
    <definedName name="CODIGOS" localSheetId="15">[5]Hoja1!$B$3:$B$5</definedName>
    <definedName name="CODIGOS" localSheetId="18">[5]Hoja1!$B$3:$B$5</definedName>
    <definedName name="CODIGOS" localSheetId="19">[5]Hoja1!$B$3:$B$5</definedName>
    <definedName name="CODIGOS" localSheetId="20">[5]Hoja1!$B$3:$B$5</definedName>
    <definedName name="CODIGOS" localSheetId="27">[5]Hoja1!$B$3:$B$5</definedName>
    <definedName name="CODIGOS" localSheetId="44">[5]Hoja1!$B$3:$B$5</definedName>
    <definedName name="CODIGOS" localSheetId="8">[5]Hoja1!$B$3:$B$5</definedName>
    <definedName name="CODIGOS">[6]Hoja1!$B$3:$B$5</definedName>
    <definedName name="comision" localSheetId="10">[1]info!$D$5:$D$9</definedName>
    <definedName name="comision" localSheetId="15">[1]info!$D$5:$D$9</definedName>
    <definedName name="comision" localSheetId="18">[1]info!$D$5:$D$9</definedName>
    <definedName name="comision" localSheetId="19">[1]info!$D$5:$D$9</definedName>
    <definedName name="comision" localSheetId="20">[1]info!$D$5:$D$9</definedName>
    <definedName name="comision" localSheetId="27">[1]info!$D$5:$D$9</definedName>
    <definedName name="comision" localSheetId="44">[1]info!$D$5:$D$9</definedName>
    <definedName name="comision" localSheetId="8">[1]info!$D$5:$D$9</definedName>
    <definedName name="comision">[2]info!$D$5:$D$9</definedName>
    <definedName name="DISTRITOS" localSheetId="10">[7]BASE!$B$3:$B$1840</definedName>
    <definedName name="DISTRITOS" localSheetId="15">[7]BASE!$B$3:$B$1840</definedName>
    <definedName name="DISTRITOS" localSheetId="18">[7]BASE!$B$3:$B$1840</definedName>
    <definedName name="DISTRITOS" localSheetId="19">[7]BASE!$B$3:$B$1840</definedName>
    <definedName name="DISTRITOS" localSheetId="20">[7]BASE!$B$3:$B$1840</definedName>
    <definedName name="DISTRITOS" localSheetId="27">[7]BASE!$B$3:$B$1840</definedName>
    <definedName name="DISTRITOS" localSheetId="44">[7]BASE!$B$3:$B$1840</definedName>
    <definedName name="DISTRITOS" localSheetId="8">[7]BASE!$B$3:$B$1840</definedName>
    <definedName name="DISTRITOS">[8]BASE!$B$3:$B$1840</definedName>
    <definedName name="E" localSheetId="9">#REF!</definedName>
    <definedName name="E" localSheetId="10">#REF!</definedName>
    <definedName name="E" localSheetId="15">#REF!</definedName>
    <definedName name="E" localSheetId="18">#REF!</definedName>
    <definedName name="E" localSheetId="19">#REF!</definedName>
    <definedName name="E" localSheetId="20">#REF!</definedName>
    <definedName name="E" localSheetId="22">#REF!</definedName>
    <definedName name="E" localSheetId="23">#REF!</definedName>
    <definedName name="E" localSheetId="24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8">#REF!</definedName>
    <definedName name="E">#REF!</definedName>
    <definedName name="estado" localSheetId="10">[1]info!$Q$4:$Q$5</definedName>
    <definedName name="estado" localSheetId="15">[1]info!$Q$4:$Q$5</definedName>
    <definedName name="estado" localSheetId="18">[1]info!$Q$4:$Q$5</definedName>
    <definedName name="estado" localSheetId="19">[1]info!$Q$4:$Q$5</definedName>
    <definedName name="estado" localSheetId="20">[1]info!$Q$4:$Q$5</definedName>
    <definedName name="estado" localSheetId="27">[1]info!$Q$4:$Q$5</definedName>
    <definedName name="estado" localSheetId="44">[1]info!$Q$4:$Q$5</definedName>
    <definedName name="estado" localSheetId="8">[1]info!$Q$4:$Q$5</definedName>
    <definedName name="estado">[2]info!$Q$4:$Q$5</definedName>
    <definedName name="GLFINAL" localSheetId="10">[7]BASE!$B$1893:$B$1922</definedName>
    <definedName name="GLFINAL" localSheetId="15">[7]BASE!$B$1893:$B$1922</definedName>
    <definedName name="GLFINAL" localSheetId="18">[7]BASE!$B$1893:$B$1922</definedName>
    <definedName name="GLFINAL" localSheetId="19">[7]BASE!$B$1893:$B$1922</definedName>
    <definedName name="GLFINAL" localSheetId="20">[7]BASE!$B$1893:$B$1922</definedName>
    <definedName name="GLFINAL" localSheetId="27">[7]BASE!$B$1893:$B$1922</definedName>
    <definedName name="GLFINAL" localSheetId="44">[7]BASE!$B$1893:$B$1922</definedName>
    <definedName name="GLFINAL" localSheetId="8">[7]BASE!$B$1893:$B$1922</definedName>
    <definedName name="GLFINAL">[8]BASE!$B$1893:$B$1922</definedName>
    <definedName name="GN" localSheetId="10">[7]BASE!$B$1871:$B$1890</definedName>
    <definedName name="GN" localSheetId="15">[7]BASE!$B$1871:$B$1890</definedName>
    <definedName name="GN" localSheetId="18">[7]BASE!$B$1871:$B$1890</definedName>
    <definedName name="GN" localSheetId="19">[7]BASE!$B$1871:$B$1890</definedName>
    <definedName name="GN" localSheetId="20">[7]BASE!$B$1871:$B$1890</definedName>
    <definedName name="GN" localSheetId="27">[7]BASE!$B$1871:$B$1890</definedName>
    <definedName name="GN" localSheetId="44">[7]BASE!$B$1871:$B$1890</definedName>
    <definedName name="GN" localSheetId="8">[7]BASE!$B$1871:$B$1890</definedName>
    <definedName name="GN">[8]BASE!$B$1871:$B$1890</definedName>
    <definedName name="GRFINAL" localSheetId="10">[7]BASE!$B$1843:$B$1847</definedName>
    <definedName name="GRFINAL" localSheetId="15">[7]BASE!$B$1843:$B$1847</definedName>
    <definedName name="GRFINAL" localSheetId="18">[7]BASE!$B$1843:$B$1847</definedName>
    <definedName name="GRFINAL" localSheetId="19">[7]BASE!$B$1843:$B$1847</definedName>
    <definedName name="GRFINAL" localSheetId="20">[7]BASE!$B$1843:$B$1847</definedName>
    <definedName name="GRFINAL" localSheetId="27">[7]BASE!$B$1843:$B$1847</definedName>
    <definedName name="GRFINAL" localSheetId="44">[7]BASE!$B$1843:$B$1847</definedName>
    <definedName name="GRFINAL" localSheetId="8">[7]BASE!$B$1843:$B$1847</definedName>
    <definedName name="GRFINAL">[8]BASE!$B$1843:$B$1847</definedName>
    <definedName name="h" localSheetId="9">#REF!</definedName>
    <definedName name="h" localSheetId="10">#REF!</definedName>
    <definedName name="h" localSheetId="15">#REF!</definedName>
    <definedName name="h" localSheetId="18">#REF!</definedName>
    <definedName name="h" localSheetId="19">#REF!</definedName>
    <definedName name="h" localSheetId="20">#REF!</definedName>
    <definedName name="h" localSheetId="22">#REF!</definedName>
    <definedName name="h" localSheetId="23">#REF!</definedName>
    <definedName name="h" localSheetId="24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8">#REF!</definedName>
    <definedName name="h">#REF!</definedName>
    <definedName name="k" localSheetId="9">#REF!</definedName>
    <definedName name="k" localSheetId="10">#REF!</definedName>
    <definedName name="k" localSheetId="15">#REF!</definedName>
    <definedName name="k" localSheetId="18">#REF!</definedName>
    <definedName name="k" localSheetId="19">#REF!</definedName>
    <definedName name="k" localSheetId="20">#REF!</definedName>
    <definedName name="k" localSheetId="22">#REF!</definedName>
    <definedName name="k" localSheetId="23">#REF!</definedName>
    <definedName name="k" localSheetId="24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8">#REF!</definedName>
    <definedName name="k">#REF!</definedName>
    <definedName name="MANUAL" localSheetId="10">[9]CODIGOS!$B$4:$T$26</definedName>
    <definedName name="MANUAL" localSheetId="15">[9]CODIGOS!$B$4:$T$26</definedName>
    <definedName name="MANUAL" localSheetId="18">[9]CODIGOS!$B$4:$T$26</definedName>
    <definedName name="MANUAL" localSheetId="19">[9]CODIGOS!$B$4:$T$26</definedName>
    <definedName name="MANUAL" localSheetId="20">[9]CODIGOS!$B$4:$T$26</definedName>
    <definedName name="MANUAL" localSheetId="27">[9]CODIGOS!$B$4:$T$26</definedName>
    <definedName name="MANUAL" localSheetId="44">[9]CODIGOS!$B$4:$T$26</definedName>
    <definedName name="MANUAL" localSheetId="8">[9]CODIGOS!$B$4:$T$26</definedName>
    <definedName name="MANUAL">[10]CODIGOS!$B$4:$T$26</definedName>
    <definedName name="MO" localSheetId="10">[9]CODIGOS!$E$4:$E$26</definedName>
    <definedName name="MO" localSheetId="15">[9]CODIGOS!$E$4:$E$26</definedName>
    <definedName name="MO" localSheetId="18">[9]CODIGOS!$E$4:$E$26</definedName>
    <definedName name="MO" localSheetId="19">[9]CODIGOS!$E$4:$E$26</definedName>
    <definedName name="MO" localSheetId="20">[9]CODIGOS!$E$4:$E$26</definedName>
    <definedName name="MO" localSheetId="27">[9]CODIGOS!$E$4:$E$26</definedName>
    <definedName name="MO" localSheetId="44">[9]CODIGOS!$E$4:$E$26</definedName>
    <definedName name="MO" localSheetId="8">[9]CODIGOS!$E$4:$E$26</definedName>
    <definedName name="MO">[10]CODIGOS!$E$4:$E$26</definedName>
    <definedName name="modificaciòn" localSheetId="9">#REF!</definedName>
    <definedName name="modificaciòn" localSheetId="10">#REF!</definedName>
    <definedName name="modificaciòn" localSheetId="15">#REF!</definedName>
    <definedName name="modificaciòn" localSheetId="18">#REF!</definedName>
    <definedName name="modificaciòn" localSheetId="19">#REF!</definedName>
    <definedName name="modificaciòn" localSheetId="20">#REF!</definedName>
    <definedName name="modificaciòn" localSheetId="22">#REF!</definedName>
    <definedName name="modificaciòn" localSheetId="23">#REF!</definedName>
    <definedName name="modificaciòn" localSheetId="24">#REF!</definedName>
    <definedName name="modificaciòn" localSheetId="26">#REF!</definedName>
    <definedName name="modificaciòn" localSheetId="27">#REF!</definedName>
    <definedName name="modificaciòn" localSheetId="28">#REF!</definedName>
    <definedName name="modificaciòn" localSheetId="29">#REF!</definedName>
    <definedName name="modificaciòn" localSheetId="31">#REF!</definedName>
    <definedName name="modificaciòn" localSheetId="32">#REF!</definedName>
    <definedName name="modificaciòn" localSheetId="33">#REF!</definedName>
    <definedName name="modificaciòn" localSheetId="34">#REF!</definedName>
    <definedName name="modificaciòn" localSheetId="35">#REF!</definedName>
    <definedName name="modificaciòn" localSheetId="41">#REF!</definedName>
    <definedName name="modificaciòn" localSheetId="42">#REF!</definedName>
    <definedName name="modificaciòn" localSheetId="43">#REF!</definedName>
    <definedName name="modificaciòn" localSheetId="44">#REF!</definedName>
    <definedName name="modificaciòn" localSheetId="8">#REF!</definedName>
    <definedName name="modificaciòn">#REF!</definedName>
    <definedName name="prima" localSheetId="10">[1]info!$E$5:$E$9</definedName>
    <definedName name="prima" localSheetId="15">[1]info!$E$5:$E$9</definedName>
    <definedName name="prima" localSheetId="18">[1]info!$E$5:$E$9</definedName>
    <definedName name="prima" localSheetId="19">[1]info!$E$5:$E$9</definedName>
    <definedName name="prima" localSheetId="20">[1]info!$E$5:$E$9</definedName>
    <definedName name="prima" localSheetId="27">[1]info!$E$5:$E$9</definedName>
    <definedName name="prima" localSheetId="44">[1]info!$E$5:$E$9</definedName>
    <definedName name="prima" localSheetId="8">[1]info!$E$5:$E$9</definedName>
    <definedName name="prima">[2]info!$E$5:$E$9</definedName>
    <definedName name="PRUEB1" localSheetId="9">#REF!</definedName>
    <definedName name="PRUEB1" localSheetId="10">#REF!</definedName>
    <definedName name="PRUEB1" localSheetId="15">#REF!</definedName>
    <definedName name="PRUEB1" localSheetId="18">#REF!</definedName>
    <definedName name="PRUEB1" localSheetId="19">#REF!</definedName>
    <definedName name="PRUEB1" localSheetId="20">#REF!</definedName>
    <definedName name="PRUEB1" localSheetId="22">#REF!</definedName>
    <definedName name="PRUEB1" localSheetId="23">#REF!</definedName>
    <definedName name="PRUEB1" localSheetId="24">#REF!</definedName>
    <definedName name="PRUEB1" localSheetId="26">#REF!</definedName>
    <definedName name="PRUEB1" localSheetId="27">#REF!</definedName>
    <definedName name="PRUEB1" localSheetId="28">#REF!</definedName>
    <definedName name="PRUEB1" localSheetId="29">#REF!</definedName>
    <definedName name="PRUEB1" localSheetId="31">#REF!</definedName>
    <definedName name="PRUEB1" localSheetId="32">#REF!</definedName>
    <definedName name="PRUEB1" localSheetId="33">#REF!</definedName>
    <definedName name="PRUEB1" localSheetId="34">#REF!</definedName>
    <definedName name="PRUEB1" localSheetId="35">#REF!</definedName>
    <definedName name="PRUEB1" localSheetId="41">#REF!</definedName>
    <definedName name="PRUEB1" localSheetId="42">#REF!</definedName>
    <definedName name="PRUEB1" localSheetId="43">#REF!</definedName>
    <definedName name="PRUEB1" localSheetId="44">#REF!</definedName>
    <definedName name="PRUEB1" localSheetId="8">#REF!</definedName>
    <definedName name="PRUEB1">#REF!</definedName>
    <definedName name="PRUEBA1" localSheetId="10">[11]CODIGOS!$E$5:$E$36</definedName>
    <definedName name="PRUEBA1" localSheetId="15">[11]CODIGOS!$E$5:$E$36</definedName>
    <definedName name="PRUEBA1" localSheetId="18">[11]CODIGOS!$E$5:$E$36</definedName>
    <definedName name="PRUEBA1" localSheetId="19">[11]CODIGOS!$E$5:$E$36</definedName>
    <definedName name="PRUEBA1" localSheetId="20">[11]CODIGOS!$E$5:$E$36</definedName>
    <definedName name="PRUEBA1" localSheetId="27">[11]CODIGOS!$E$5:$E$36</definedName>
    <definedName name="PRUEBA1" localSheetId="44">[11]CODIGOS!$E$5:$E$36</definedName>
    <definedName name="PRUEBA1" localSheetId="8">[11]CODIGOS!$E$5:$E$36</definedName>
    <definedName name="PRUEBA1">[12]CODIGOS!$E$5:$E$36</definedName>
    <definedName name="prueba2" localSheetId="10">[9]CODIGOS!$B$3:$T$26</definedName>
    <definedName name="prueba2" localSheetId="15">[9]CODIGOS!$B$3:$T$26</definedName>
    <definedName name="prueba2" localSheetId="18">[9]CODIGOS!$B$3:$T$26</definedName>
    <definedName name="prueba2" localSheetId="19">[9]CODIGOS!$B$3:$T$26</definedName>
    <definedName name="prueba2" localSheetId="20">[9]CODIGOS!$B$3:$T$26</definedName>
    <definedName name="prueba2" localSheetId="27">[9]CODIGOS!$B$3:$T$26</definedName>
    <definedName name="prueba2" localSheetId="44">[9]CODIGOS!$B$3:$T$26</definedName>
    <definedName name="prueba2" localSheetId="8">[9]CODIGOS!$B$3:$T$26</definedName>
    <definedName name="prueba2">[10]CODIGOS!$B$3:$T$26</definedName>
    <definedName name="q" localSheetId="9">#REF!</definedName>
    <definedName name="q" localSheetId="10">#REF!</definedName>
    <definedName name="q" localSheetId="15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 localSheetId="24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8">#REF!</definedName>
    <definedName name="q">#REF!</definedName>
    <definedName name="sistemapensiones" localSheetId="10">[1]info!$A$5:$A$9</definedName>
    <definedName name="sistemapensiones" localSheetId="15">[1]info!$A$5:$A$9</definedName>
    <definedName name="sistemapensiones" localSheetId="18">[1]info!$A$5:$A$9</definedName>
    <definedName name="sistemapensiones" localSheetId="19">[1]info!$A$5:$A$9</definedName>
    <definedName name="sistemapensiones" localSheetId="20">[1]info!$A$5:$A$9</definedName>
    <definedName name="sistemapensiones" localSheetId="27">[1]info!$A$5:$A$9</definedName>
    <definedName name="sistemapensiones" localSheetId="44">[1]info!$A$5:$A$9</definedName>
    <definedName name="sistemapensiones" localSheetId="8">[1]info!$A$5:$A$9</definedName>
    <definedName name="sistemapensiones">[2]info!$A$5:$A$9</definedName>
    <definedName name="t" localSheetId="9">#REF!</definedName>
    <definedName name="t" localSheetId="10">#REF!</definedName>
    <definedName name="t" localSheetId="15">#REF!</definedName>
    <definedName name="t" localSheetId="18">#REF!</definedName>
    <definedName name="t" localSheetId="19">#REF!</definedName>
    <definedName name="t" localSheetId="20">#REF!</definedName>
    <definedName name="t" localSheetId="22">#REF!</definedName>
    <definedName name="t" localSheetId="23">#REF!</definedName>
    <definedName name="t" localSheetId="24">#REF!</definedName>
    <definedName name="t" localSheetId="26">#REF!</definedName>
    <definedName name="t" localSheetId="27">#REF!</definedName>
    <definedName name="t" localSheetId="28">#REF!</definedName>
    <definedName name="t" localSheetId="29">#REF!</definedName>
    <definedName name="t" localSheetId="31">#REF!</definedName>
    <definedName name="t" localSheetId="32">#REF!</definedName>
    <definedName name="t" localSheetId="33">#REF!</definedName>
    <definedName name="t" localSheetId="34">#REF!</definedName>
    <definedName name="t" localSheetId="35">#REF!</definedName>
    <definedName name="t" localSheetId="41">#REF!</definedName>
    <definedName name="t" localSheetId="42">#REF!</definedName>
    <definedName name="t" localSheetId="43">#REF!</definedName>
    <definedName name="t" localSheetId="44">#REF!</definedName>
    <definedName name="t" localSheetId="8">#REF!</definedName>
    <definedName name="t">#REF!</definedName>
    <definedName name="Tercerizado" localSheetId="9">#REF!</definedName>
    <definedName name="Tercerizado" localSheetId="10">#REF!</definedName>
    <definedName name="Tercerizado" localSheetId="15">#REF!</definedName>
    <definedName name="Tercerizado" localSheetId="18">#REF!</definedName>
    <definedName name="Tercerizado" localSheetId="19">#REF!</definedName>
    <definedName name="Tercerizado" localSheetId="20">#REF!</definedName>
    <definedName name="Tercerizado" localSheetId="22">#REF!</definedName>
    <definedName name="Tercerizado" localSheetId="23">#REF!</definedName>
    <definedName name="Tercerizado" localSheetId="24">#REF!</definedName>
    <definedName name="Tercerizado" localSheetId="26">#REF!</definedName>
    <definedName name="Tercerizado" localSheetId="27">#REF!</definedName>
    <definedName name="Tercerizado" localSheetId="28">#REF!</definedName>
    <definedName name="Tercerizado" localSheetId="29">#REF!</definedName>
    <definedName name="Tercerizado" localSheetId="31">#REF!</definedName>
    <definedName name="Tercerizado" localSheetId="32">#REF!</definedName>
    <definedName name="Tercerizado" localSheetId="33">#REF!</definedName>
    <definedName name="Tercerizado" localSheetId="34">#REF!</definedName>
    <definedName name="Tercerizado" localSheetId="35">#REF!</definedName>
    <definedName name="Tercerizado" localSheetId="41">#REF!</definedName>
    <definedName name="Tercerizado" localSheetId="42">#REF!</definedName>
    <definedName name="Tercerizado" localSheetId="43">#REF!</definedName>
    <definedName name="Tercerizado" localSheetId="44">#REF!</definedName>
    <definedName name="Tercerizado" localSheetId="8">#REF!</definedName>
    <definedName name="Tercerizado">#REF!</definedName>
    <definedName name="_xlnm.Print_Titles" localSheetId="10">'PA11'!$1:$7</definedName>
    <definedName name="_xlnm.Print_Titles" localSheetId="15">'PA16'!$1:$7</definedName>
    <definedName name="_xlnm.Print_Titles" localSheetId="18">'PA19'!$1:$7</definedName>
    <definedName name="_xlnm.Print_Titles" localSheetId="19">'PA20.1'!$1:$7</definedName>
    <definedName name="_xlnm.Print_Titles" localSheetId="20">'PA20.2'!$1:$7</definedName>
    <definedName name="_xlnm.Print_Titles" localSheetId="21">'PA21'!$2:$7</definedName>
    <definedName name="_xlnm.Print_Titles" localSheetId="22">'PA22'!$2:$7</definedName>
    <definedName name="_xlnm.Print_Titles" localSheetId="23">'PA23.1'!$2:$7</definedName>
    <definedName name="_xlnm.Print_Titles" localSheetId="24">'PA23.2'!$2:$7</definedName>
    <definedName name="_xlnm.Print_Titles" localSheetId="27">'PA26.1'!$1:$7</definedName>
    <definedName name="_xlnm.Print_Titles" localSheetId="29">'PA27'!$2:$7</definedName>
    <definedName name="_xlnm.Print_Titles" localSheetId="30">'PA28'!$2:$7</definedName>
    <definedName name="_xlnm.Print_Titles" localSheetId="31">'PA29'!$2:$7</definedName>
    <definedName name="_xlnm.Print_Titles" localSheetId="32">'PA30'!$2:$7</definedName>
    <definedName name="_xlnm.Print_Titles" localSheetId="33">'PA31'!$2:$7</definedName>
    <definedName name="_xlnm.Print_Titles" localSheetId="34">'PA32'!$2:$7</definedName>
    <definedName name="_xlnm.Print_Titles" localSheetId="36">'PA34'!$2:$7</definedName>
    <definedName name="_xlnm.Print_Titles" localSheetId="37">'PA35'!$2:$7</definedName>
    <definedName name="_xlnm.Print_Titles" localSheetId="38">'PA36'!$2:$7</definedName>
    <definedName name="_xlnm.Print_Titles" localSheetId="39">'PA37'!$2:$7</definedName>
    <definedName name="_xlnm.Print_Titles" localSheetId="40">'PA38'!$2:$7</definedName>
    <definedName name="_xlnm.Print_Titles" localSheetId="41">'PA39'!$2:$7</definedName>
    <definedName name="_xlnm.Print_Titles" localSheetId="42">'PA40'!$2:$7</definedName>
    <definedName name="_xlnm.Print_Titles" localSheetId="43">'PA41'!$2:$7</definedName>
    <definedName name="_xlnm.Print_Titles" localSheetId="44">'PA42'!$1:$7</definedName>
    <definedName name="_xlnm.Print_Titles" localSheetId="45">'PA43'!$2:$7</definedName>
    <definedName name="_xlnm.Print_Titles" localSheetId="8">'PA9'!$1:$7</definedName>
    <definedName name="totalingresos" localSheetId="10">[1]AGOSTO!$Q$4:$Q$235</definedName>
    <definedName name="totalingresos" localSheetId="15">[1]AGOSTO!$Q$4:$Q$235</definedName>
    <definedName name="totalingresos" localSheetId="18">[1]AGOSTO!$Q$4:$Q$235</definedName>
    <definedName name="totalingresos" localSheetId="19">[1]AGOSTO!$Q$4:$Q$235</definedName>
    <definedName name="totalingresos" localSheetId="20">[1]AGOSTO!$Q$4:$Q$235</definedName>
    <definedName name="totalingresos" localSheetId="27">[1]AGOSTO!$Q$4:$Q$235</definedName>
    <definedName name="totalingresos" localSheetId="44">[1]AGOSTO!$Q$4:$Q$235</definedName>
    <definedName name="totalingresos" localSheetId="8">[1]AGOSTO!$Q$4:$Q$235</definedName>
    <definedName name="totalingresos">[2]AGOSTO!$Q$4:$Q$235</definedName>
    <definedName name="vigencia" localSheetId="10">[1]AGOSTO!$C$1</definedName>
    <definedName name="vigencia" localSheetId="15">[1]AGOSTO!$C$1</definedName>
    <definedName name="vigencia" localSheetId="18">[1]AGOSTO!$C$1</definedName>
    <definedName name="vigencia" localSheetId="19">[1]AGOSTO!$C$1</definedName>
    <definedName name="vigencia" localSheetId="20">[1]AGOSTO!$C$1</definedName>
    <definedName name="vigencia" localSheetId="27">[1]AGOSTO!$C$1</definedName>
    <definedName name="vigencia" localSheetId="44">[1]AGOSTO!$C$1</definedName>
    <definedName name="vigencia" localSheetId="8">[1]AGOSTO!$C$1</definedName>
    <definedName name="vigencia">[2]AGOSTO!$C$1</definedName>
    <definedName name="W" localSheetId="9">#REF!</definedName>
    <definedName name="W" localSheetId="10">#REF!</definedName>
    <definedName name="W" localSheetId="15">#REF!</definedName>
    <definedName name="W" localSheetId="18">#REF!</definedName>
    <definedName name="W" localSheetId="19">#REF!</definedName>
    <definedName name="W" localSheetId="20">#REF!</definedName>
    <definedName name="W" localSheetId="22">#REF!</definedName>
    <definedName name="W" localSheetId="23">#REF!</definedName>
    <definedName name="W" localSheetId="24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8">#REF!</definedName>
    <definedName name="W">#REF!</definedName>
    <definedName name="wr" localSheetId="9">#REF!</definedName>
    <definedName name="wr" localSheetId="10">#REF!</definedName>
    <definedName name="wr" localSheetId="15">#REF!</definedName>
    <definedName name="wr" localSheetId="18">#REF!</definedName>
    <definedName name="wr" localSheetId="19">#REF!</definedName>
    <definedName name="wr" localSheetId="20">#REF!</definedName>
    <definedName name="wr" localSheetId="22">#REF!</definedName>
    <definedName name="wr" localSheetId="23">#REF!</definedName>
    <definedName name="wr" localSheetId="24">#REF!</definedName>
    <definedName name="wr" localSheetId="26">#REF!</definedName>
    <definedName name="wr" localSheetId="27">#REF!</definedName>
    <definedName name="wr" localSheetId="28">#REF!</definedName>
    <definedName name="wr" localSheetId="29">#REF!</definedName>
    <definedName name="wr" localSheetId="31">#REF!</definedName>
    <definedName name="wr" localSheetId="32">#REF!</definedName>
    <definedName name="wr" localSheetId="33">#REF!</definedName>
    <definedName name="wr" localSheetId="34">#REF!</definedName>
    <definedName name="wr" localSheetId="35">#REF!</definedName>
    <definedName name="wr" localSheetId="41">#REF!</definedName>
    <definedName name="wr" localSheetId="42">#REF!</definedName>
    <definedName name="wr" localSheetId="43">#REF!</definedName>
    <definedName name="wr" localSheetId="44">#REF!</definedName>
    <definedName name="wr" localSheetId="8">#REF!</definedName>
    <definedName name="w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3" i="49" l="1"/>
  <c r="AH33" i="49"/>
  <c r="AG33" i="49"/>
  <c r="AF33" i="49"/>
  <c r="AE33" i="49"/>
  <c r="AD33" i="49"/>
  <c r="AC33" i="49"/>
  <c r="AB33" i="49"/>
  <c r="AA33" i="49"/>
  <c r="Z33" i="49"/>
  <c r="Y33" i="49"/>
  <c r="X33" i="49"/>
  <c r="W33" i="49"/>
  <c r="V33" i="49"/>
  <c r="U33" i="49"/>
  <c r="T33" i="49"/>
  <c r="S33" i="49"/>
  <c r="R33" i="49"/>
  <c r="Q33" i="49"/>
  <c r="P33" i="49"/>
  <c r="O33" i="49"/>
  <c r="N33" i="49"/>
  <c r="M33" i="49"/>
  <c r="L33" i="49"/>
  <c r="J33" i="49"/>
  <c r="I33" i="49"/>
  <c r="H33" i="49"/>
  <c r="G33" i="49"/>
  <c r="F33" i="49"/>
  <c r="E33" i="49"/>
  <c r="D33" i="49"/>
  <c r="D35" i="49" s="1"/>
  <c r="K19" i="49"/>
  <c r="K33" i="49" s="1"/>
  <c r="AI33" i="48"/>
  <c r="AH33" i="48"/>
  <c r="AG33" i="48"/>
  <c r="AF33" i="48"/>
  <c r="AE33" i="48"/>
  <c r="AD33" i="48"/>
  <c r="AC33" i="48"/>
  <c r="AB33" i="48"/>
  <c r="AA33" i="48"/>
  <c r="Z33" i="48"/>
  <c r="Y33" i="48"/>
  <c r="X33" i="48"/>
  <c r="W33" i="48"/>
  <c r="V33" i="48"/>
  <c r="U33" i="48"/>
  <c r="T33" i="48"/>
  <c r="S33" i="48"/>
  <c r="R33" i="48"/>
  <c r="Q33" i="48"/>
  <c r="P33" i="48"/>
  <c r="O33" i="48"/>
  <c r="N33" i="48"/>
  <c r="M33" i="48"/>
  <c r="L33" i="48"/>
  <c r="J33" i="48"/>
  <c r="I33" i="48"/>
  <c r="H33" i="48"/>
  <c r="G33" i="48"/>
  <c r="F33" i="48"/>
  <c r="E33" i="48"/>
  <c r="D33" i="48"/>
  <c r="D35" i="48" s="1"/>
  <c r="K19" i="48"/>
  <c r="K33" i="48" s="1"/>
  <c r="AI33" i="47"/>
  <c r="AH33" i="47"/>
  <c r="AG33" i="47"/>
  <c r="AF33" i="47"/>
  <c r="AE33" i="47"/>
  <c r="AD33" i="47"/>
  <c r="AC33" i="47"/>
  <c r="AB33" i="47"/>
  <c r="AA33" i="47"/>
  <c r="Z33" i="47"/>
  <c r="Y33" i="47"/>
  <c r="X33" i="47"/>
  <c r="W33" i="47"/>
  <c r="V33" i="47"/>
  <c r="U33" i="47"/>
  <c r="T33" i="47"/>
  <c r="S33" i="47"/>
  <c r="R33" i="47"/>
  <c r="Q33" i="47"/>
  <c r="P33" i="47"/>
  <c r="O33" i="47"/>
  <c r="N33" i="47"/>
  <c r="M33" i="47"/>
  <c r="L33" i="47"/>
  <c r="J33" i="47"/>
  <c r="I33" i="47"/>
  <c r="H33" i="47"/>
  <c r="G33" i="47"/>
  <c r="F33" i="47"/>
  <c r="E33" i="47"/>
  <c r="D33" i="47"/>
  <c r="D35" i="47" s="1"/>
  <c r="K19" i="47"/>
  <c r="K33" i="47" s="1"/>
  <c r="AI33" i="46"/>
  <c r="AH33" i="46"/>
  <c r="AG33" i="46"/>
  <c r="AF33" i="46"/>
  <c r="AE33" i="46"/>
  <c r="AD33" i="46"/>
  <c r="AC33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J33" i="46"/>
  <c r="I33" i="46"/>
  <c r="H33" i="46"/>
  <c r="G33" i="46"/>
  <c r="F33" i="46"/>
  <c r="E33" i="46"/>
  <c r="D33" i="46"/>
  <c r="D35" i="46" s="1"/>
  <c r="K19" i="46"/>
  <c r="K33" i="46" s="1"/>
  <c r="AI34" i="44" l="1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22" i="44"/>
  <c r="D20" i="44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22" i="43"/>
  <c r="D20" i="43"/>
  <c r="D34" i="43" s="1"/>
  <c r="D36" i="43" s="1"/>
  <c r="AI34" i="42"/>
  <c r="AH34" i="42"/>
  <c r="AG34" i="42"/>
  <c r="AF34" i="42"/>
  <c r="AE34" i="42"/>
  <c r="AD34" i="42"/>
  <c r="AC34" i="42"/>
  <c r="AB34" i="42"/>
  <c r="AA34" i="42"/>
  <c r="Z34" i="42"/>
  <c r="Y34" i="42"/>
  <c r="X34" i="42"/>
  <c r="W34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22" i="42"/>
  <c r="D20" i="42"/>
  <c r="D34" i="42" s="1"/>
  <c r="D36" i="42" s="1"/>
  <c r="AE20" i="41"/>
  <c r="AD20" i="41"/>
  <c r="AC20" i="41"/>
  <c r="AB20" i="41"/>
  <c r="AA20" i="41"/>
  <c r="Z20" i="41"/>
  <c r="Y20" i="41"/>
  <c r="X20" i="41"/>
  <c r="W20" i="41"/>
  <c r="V20" i="41"/>
  <c r="U20" i="41"/>
  <c r="T20" i="41"/>
  <c r="S20" i="41"/>
  <c r="R20" i="41"/>
  <c r="Q20" i="41"/>
  <c r="P20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D22" i="41" s="1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D22" i="40" s="1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D22" i="39" s="1"/>
  <c r="AE20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D22" i="38" s="1"/>
  <c r="AF21" i="37"/>
  <c r="AE21" i="37"/>
  <c r="AD21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D23" i="37" s="1"/>
  <c r="AF21" i="36"/>
  <c r="AE21" i="36"/>
  <c r="AD21" i="36"/>
  <c r="AC21" i="36"/>
  <c r="AB21" i="36"/>
  <c r="AA21" i="36"/>
  <c r="Z21" i="36"/>
  <c r="Y21" i="36"/>
  <c r="X21" i="36"/>
  <c r="W21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D23" i="36" s="1"/>
  <c r="AF21" i="35"/>
  <c r="AE21" i="35"/>
  <c r="AD21" i="35"/>
  <c r="AC21" i="35"/>
  <c r="AB21" i="35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D23" i="35" s="1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D23" i="34" s="1"/>
  <c r="AK49" i="33"/>
  <c r="AJ49" i="33"/>
  <c r="AI49" i="33"/>
  <c r="AH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J49" i="33"/>
  <c r="I49" i="33"/>
  <c r="H49" i="33"/>
  <c r="G49" i="33"/>
  <c r="F49" i="33"/>
  <c r="E49" i="33"/>
  <c r="K35" i="33"/>
  <c r="K49" i="33" s="1"/>
  <c r="D35" i="33"/>
  <c r="D34" i="33"/>
  <c r="L33" i="33"/>
  <c r="L49" i="33" s="1"/>
  <c r="D32" i="33"/>
  <c r="D31" i="33"/>
  <c r="D30" i="33"/>
  <c r="D19" i="33"/>
  <c r="D49" i="33" s="1"/>
  <c r="D51" i="33" s="1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D23" i="32" s="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D22" i="31" s="1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D23" i="30" s="1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7" i="29"/>
  <c r="D29" i="29" s="1"/>
  <c r="D31" i="29" s="1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D22" i="28" s="1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D22" i="27" s="1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D22" i="26" s="1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D22" i="25" s="1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D22" i="24" s="1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D22" i="23" s="1"/>
  <c r="D34" i="44" l="1"/>
  <c r="D36" i="44" s="1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K47" i="22"/>
  <c r="J47" i="22"/>
  <c r="I47" i="22"/>
  <c r="H47" i="22"/>
  <c r="G47" i="22"/>
  <c r="F47" i="22"/>
  <c r="E47" i="22"/>
  <c r="M34" i="22"/>
  <c r="M47" i="22" s="1"/>
  <c r="L34" i="22"/>
  <c r="L21" i="22"/>
  <c r="L47" i="22" s="1"/>
  <c r="D20" i="22"/>
  <c r="D47" i="22" s="1"/>
  <c r="D49" i="22" s="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K47" i="21"/>
  <c r="J47" i="21"/>
  <c r="I47" i="21"/>
  <c r="H47" i="21"/>
  <c r="G47" i="21"/>
  <c r="F47" i="21"/>
  <c r="E47" i="21"/>
  <c r="M34" i="21"/>
  <c r="M47" i="21" s="1"/>
  <c r="L34" i="21"/>
  <c r="L21" i="21"/>
  <c r="L47" i="21" s="1"/>
  <c r="D20" i="21"/>
  <c r="D47" i="21" s="1"/>
  <c r="D49" i="21" s="1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K47" i="20"/>
  <c r="J47" i="20"/>
  <c r="I47" i="20"/>
  <c r="H47" i="20"/>
  <c r="G47" i="20"/>
  <c r="F47" i="20"/>
  <c r="E47" i="20"/>
  <c r="M34" i="20"/>
  <c r="M47" i="20" s="1"/>
  <c r="L34" i="20"/>
  <c r="L21" i="20"/>
  <c r="D20" i="20"/>
  <c r="D47" i="20" s="1"/>
  <c r="D49" i="20" s="1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K47" i="19"/>
  <c r="J47" i="19"/>
  <c r="I47" i="19"/>
  <c r="H47" i="19"/>
  <c r="G47" i="19"/>
  <c r="F47" i="19"/>
  <c r="E47" i="19"/>
  <c r="M34" i="19"/>
  <c r="M47" i="19" s="1"/>
  <c r="L34" i="19"/>
  <c r="L21" i="19"/>
  <c r="L47" i="19" s="1"/>
  <c r="D20" i="19"/>
  <c r="D47" i="19" s="1"/>
  <c r="D49" i="19" s="1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K47" i="18"/>
  <c r="J47" i="18"/>
  <c r="I47" i="18"/>
  <c r="H47" i="18"/>
  <c r="G47" i="18"/>
  <c r="F47" i="18"/>
  <c r="E47" i="18"/>
  <c r="D47" i="18"/>
  <c r="D49" i="18" s="1"/>
  <c r="M34" i="18"/>
  <c r="M47" i="18" s="1"/>
  <c r="L34" i="18"/>
  <c r="L21" i="18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J34" i="17"/>
  <c r="I34" i="17"/>
  <c r="H34" i="17"/>
  <c r="G34" i="17"/>
  <c r="F34" i="17"/>
  <c r="E34" i="17"/>
  <c r="D34" i="17"/>
  <c r="D36" i="17" s="1"/>
  <c r="K20" i="17"/>
  <c r="K34" i="17" s="1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K47" i="16"/>
  <c r="J47" i="16"/>
  <c r="I47" i="16"/>
  <c r="H47" i="16"/>
  <c r="G47" i="16"/>
  <c r="F47" i="16"/>
  <c r="E47" i="16"/>
  <c r="D47" i="16"/>
  <c r="D49" i="16" s="1"/>
  <c r="M34" i="16"/>
  <c r="M47" i="16" s="1"/>
  <c r="L34" i="16"/>
  <c r="L21" i="16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E18" i="15"/>
  <c r="D18" i="15"/>
  <c r="D20" i="15" s="1"/>
  <c r="G12" i="15"/>
  <c r="G18" i="15" s="1"/>
  <c r="F12" i="15"/>
  <c r="F18" i="15" s="1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J33" i="14"/>
  <c r="I33" i="14"/>
  <c r="H33" i="14"/>
  <c r="G33" i="14"/>
  <c r="F33" i="14"/>
  <c r="E33" i="14"/>
  <c r="D33" i="14"/>
  <c r="D35" i="14" s="1"/>
  <c r="L20" i="14"/>
  <c r="L33" i="14" s="1"/>
  <c r="K20" i="14"/>
  <c r="K33" i="14" s="1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E15" i="13"/>
  <c r="D15" i="13"/>
  <c r="D17" i="13" s="1"/>
  <c r="G11" i="13"/>
  <c r="G15" i="13" s="1"/>
  <c r="F11" i="13"/>
  <c r="F15" i="13" s="1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E15" i="12"/>
  <c r="D15" i="12"/>
  <c r="D17" i="12" s="1"/>
  <c r="G11" i="12"/>
  <c r="G15" i="12" s="1"/>
  <c r="F11" i="12"/>
  <c r="F15" i="12" s="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K42" i="11"/>
  <c r="J42" i="11"/>
  <c r="I42" i="11"/>
  <c r="H42" i="11"/>
  <c r="G42" i="11"/>
  <c r="F42" i="11"/>
  <c r="E42" i="11"/>
  <c r="D42" i="11"/>
  <c r="D44" i="11" s="1"/>
  <c r="M34" i="11"/>
  <c r="M42" i="11" s="1"/>
  <c r="L34" i="11"/>
  <c r="L21" i="11"/>
  <c r="L42" i="11" s="1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K47" i="10"/>
  <c r="J47" i="10"/>
  <c r="I47" i="10"/>
  <c r="H47" i="10"/>
  <c r="G47" i="10"/>
  <c r="F47" i="10"/>
  <c r="E47" i="10"/>
  <c r="D47" i="10"/>
  <c r="D49" i="10" s="1"/>
  <c r="M34" i="10"/>
  <c r="M47" i="10" s="1"/>
  <c r="L34" i="10"/>
  <c r="L21" i="10"/>
  <c r="L47" i="10" s="1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K47" i="9"/>
  <c r="J47" i="9"/>
  <c r="I47" i="9"/>
  <c r="H47" i="9"/>
  <c r="G47" i="9"/>
  <c r="F47" i="9"/>
  <c r="E47" i="9"/>
  <c r="D47" i="9"/>
  <c r="D49" i="9" s="1"/>
  <c r="M34" i="9"/>
  <c r="M47" i="9" s="1"/>
  <c r="L34" i="9"/>
  <c r="L21" i="9"/>
  <c r="L47" i="9" s="1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K47" i="8"/>
  <c r="J47" i="8"/>
  <c r="I47" i="8"/>
  <c r="H47" i="8"/>
  <c r="G47" i="8"/>
  <c r="F47" i="8"/>
  <c r="E47" i="8"/>
  <c r="D47" i="8"/>
  <c r="D49" i="8" s="1"/>
  <c r="M34" i="8"/>
  <c r="M47" i="8" s="1"/>
  <c r="L34" i="8"/>
  <c r="L21" i="8"/>
  <c r="L47" i="8" s="1"/>
  <c r="L47" i="20" l="1"/>
  <c r="L47" i="18"/>
  <c r="L47" i="16"/>
  <c r="D39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L37" i="7"/>
  <c r="K37" i="7"/>
  <c r="J37" i="7"/>
  <c r="I37" i="7"/>
  <c r="H37" i="7"/>
  <c r="G37" i="7"/>
  <c r="F37" i="7"/>
  <c r="E37" i="7"/>
  <c r="D37" i="7"/>
  <c r="M23" i="7"/>
  <c r="M37" i="7" s="1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L34" i="6"/>
  <c r="K34" i="6"/>
  <c r="J34" i="6"/>
  <c r="I34" i="6"/>
  <c r="H34" i="6"/>
  <c r="G34" i="6"/>
  <c r="F34" i="6"/>
  <c r="E34" i="6"/>
  <c r="D34" i="6"/>
  <c r="D36" i="6" s="1"/>
  <c r="M20" i="6"/>
  <c r="M34" i="6" s="1"/>
  <c r="N34" i="5" l="1"/>
  <c r="N34" i="4"/>
  <c r="N34" i="3"/>
  <c r="N34" i="2"/>
  <c r="H34" i="5" l="1"/>
  <c r="H34" i="4"/>
  <c r="H34" i="3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H34" i="2"/>
  <c r="Z34" i="2"/>
  <c r="AA34" i="2"/>
  <c r="Y34" i="2"/>
  <c r="Q34" i="2"/>
  <c r="AI34" i="5" l="1"/>
  <c r="AH34" i="5"/>
  <c r="AG34" i="5"/>
  <c r="AF34" i="5"/>
  <c r="AE34" i="5"/>
  <c r="AD34" i="5"/>
  <c r="AC34" i="5"/>
  <c r="AB34" i="5"/>
  <c r="M34" i="5"/>
  <c r="L34" i="5"/>
  <c r="J34" i="5"/>
  <c r="I34" i="5"/>
  <c r="G34" i="5"/>
  <c r="F34" i="5"/>
  <c r="E34" i="5"/>
  <c r="D34" i="5"/>
  <c r="D36" i="5" s="1"/>
  <c r="K20" i="5"/>
  <c r="K34" i="5" s="1"/>
  <c r="AI34" i="4"/>
  <c r="AH34" i="4"/>
  <c r="AG34" i="4"/>
  <c r="AF34" i="4"/>
  <c r="AE34" i="4"/>
  <c r="AD34" i="4"/>
  <c r="AC34" i="4"/>
  <c r="AB34" i="4"/>
  <c r="M34" i="4"/>
  <c r="L34" i="4"/>
  <c r="J34" i="4"/>
  <c r="I34" i="4"/>
  <c r="G34" i="4"/>
  <c r="F34" i="4"/>
  <c r="E34" i="4"/>
  <c r="D34" i="4"/>
  <c r="D36" i="4" s="1"/>
  <c r="K20" i="4"/>
  <c r="K34" i="4" s="1"/>
  <c r="AI34" i="3"/>
  <c r="AH34" i="3"/>
  <c r="AG34" i="3"/>
  <c r="AF34" i="3"/>
  <c r="AE34" i="3"/>
  <c r="AD34" i="3"/>
  <c r="AC34" i="3"/>
  <c r="AB34" i="3"/>
  <c r="M34" i="3"/>
  <c r="L34" i="3"/>
  <c r="J34" i="3"/>
  <c r="I34" i="3"/>
  <c r="G34" i="3"/>
  <c r="F34" i="3"/>
  <c r="E34" i="3"/>
  <c r="D34" i="3"/>
  <c r="D36" i="3" s="1"/>
  <c r="K20" i="3"/>
  <c r="K34" i="3" s="1"/>
  <c r="K20" i="2"/>
  <c r="K34" i="2" s="1"/>
  <c r="AI34" i="2"/>
  <c r="AH34" i="2"/>
  <c r="AG34" i="2"/>
  <c r="AF34" i="2"/>
  <c r="AE34" i="2"/>
  <c r="AD34" i="2"/>
  <c r="AC34" i="2"/>
  <c r="AB34" i="2"/>
  <c r="X34" i="2"/>
  <c r="W34" i="2"/>
  <c r="V34" i="2"/>
  <c r="U34" i="2"/>
  <c r="T34" i="2"/>
  <c r="S34" i="2"/>
  <c r="R34" i="2"/>
  <c r="P34" i="2"/>
  <c r="O34" i="2"/>
  <c r="M34" i="2"/>
  <c r="L34" i="2"/>
  <c r="J34" i="2"/>
  <c r="I34" i="2"/>
  <c r="G34" i="2"/>
  <c r="F34" i="2"/>
  <c r="E34" i="2"/>
  <c r="D34" i="2"/>
  <c r="D36" i="2" s="1"/>
</calcChain>
</file>

<file path=xl/sharedStrings.xml><?xml version="1.0" encoding="utf-8"?>
<sst xmlns="http://schemas.openxmlformats.org/spreadsheetml/2006/main" count="11680" uniqueCount="317">
  <si>
    <t>PLAZO  (DIAS)  =</t>
  </si>
  <si>
    <t>TOTAL</t>
  </si>
  <si>
    <t>x</t>
  </si>
  <si>
    <t>Licencias de software</t>
  </si>
  <si>
    <t>Impresora</t>
  </si>
  <si>
    <t>Edificios</t>
  </si>
  <si>
    <t>Equipo de cómputo</t>
  </si>
  <si>
    <t>Tóner para impresora</t>
  </si>
  <si>
    <t>Tampón</t>
  </si>
  <si>
    <t>Sello</t>
  </si>
  <si>
    <t>Bolígrafo</t>
  </si>
  <si>
    <t>Servicio de mensajería</t>
  </si>
  <si>
    <t xml:space="preserve">Sobre </t>
  </si>
  <si>
    <t>Especialista o quien haga sus veces</t>
  </si>
  <si>
    <t>Secretaria/o</t>
  </si>
  <si>
    <t>Apoyo Administrativo</t>
  </si>
  <si>
    <t>Técnico de Trámite Documentario</t>
  </si>
  <si>
    <t>SERVICIOS NO  IDENTIFICABLES</t>
  </si>
  <si>
    <t>MATERIALES NO FUNGIBLES</t>
  </si>
  <si>
    <t>SERVICIOS IDENTIFICABLES</t>
  </si>
  <si>
    <t>MATERIALES FUNGIBLES</t>
  </si>
  <si>
    <t>RECURSOS HUMANOS</t>
  </si>
  <si>
    <t>No genera valor agregado</t>
  </si>
  <si>
    <t xml:space="preserve"> Control</t>
  </si>
  <si>
    <t>Genera valor agregado</t>
  </si>
  <si>
    <t>ARCHIVO</t>
  </si>
  <si>
    <t>ESPERA</t>
  </si>
  <si>
    <t>TRASLADO</t>
  </si>
  <si>
    <t>REVISIÓN</t>
  </si>
  <si>
    <t>OPERACIÓN</t>
  </si>
  <si>
    <t>RECURSOS NO IDENTIFICABLES</t>
  </si>
  <si>
    <t>RECURSOS IDENTIFICABLES</t>
  </si>
  <si>
    <t>TIPO DE VALOR</t>
  </si>
  <si>
    <t>TIPO DE ACTIVIDAD</t>
  </si>
  <si>
    <t>IDENTIFICADOR DE RECURSOS</t>
  </si>
  <si>
    <t>CONTADOR DE RECURSOS</t>
  </si>
  <si>
    <t>TIEMPO MINUTOS</t>
  </si>
  <si>
    <t>UNIDAD DE ORGANIZACIÓN</t>
  </si>
  <si>
    <t>ACTIVIDAD</t>
  </si>
  <si>
    <t>PASO</t>
  </si>
  <si>
    <t xml:space="preserve">Oficina de Trámite Documentario y Archivo o la que haga sus veces </t>
  </si>
  <si>
    <t>SECTOR DE TRANSPORTES Y COMUNICACIONES</t>
  </si>
  <si>
    <t>Director o Gerente Regional de Transportes y Comunicaciones o quién haga sus veces</t>
  </si>
  <si>
    <t>Dirección o Gerencia Regional de Transporte y Comunicaciones o la que haga sus veces</t>
  </si>
  <si>
    <t>Esperar varios documentos para trasladar el expediente</t>
  </si>
  <si>
    <t xml:space="preserve">Designar especialista, emitir proveído y derivar </t>
  </si>
  <si>
    <t>Esperar atención del expediente</t>
  </si>
  <si>
    <t>Tinta para tampón</t>
  </si>
  <si>
    <t>Mantenimiento de equipos de oficina</t>
  </si>
  <si>
    <t>Servicio de energía eléctrica</t>
  </si>
  <si>
    <t>Servicio de telefonía</t>
  </si>
  <si>
    <t>Servicio de internet</t>
  </si>
  <si>
    <t>COSTOS FIJOS</t>
  </si>
  <si>
    <t xml:space="preserve">Dirección o Subgerencia de Servicios de Transporte Acuático o la que haga sus veces </t>
  </si>
  <si>
    <t>Director o Subgerente de Servicios de Transporte Acuático o quien haga sus veces</t>
  </si>
  <si>
    <t>DEPRECIACIÓN DE ACTIVOS Y AMORTIZACIÓN DE INTANGIBLES</t>
  </si>
  <si>
    <t xml:space="preserve">Elaborar e imprimir Informe y proyecto de resolución, adjuntar al expediente y derivar </t>
  </si>
  <si>
    <t xml:space="preserve">Revisar expediente, Informe y proyecto de resolución </t>
  </si>
  <si>
    <t>Visar Informe y proyecto de resolución: derivar</t>
  </si>
  <si>
    <t>Revisar Informe y resolución</t>
  </si>
  <si>
    <t>Firmar resolución y derivar</t>
  </si>
  <si>
    <t xml:space="preserve">Elaborar e imprimir notificación para el administrado </t>
  </si>
  <si>
    <t>Revisar el expediente (incluye la verificación de la información en línea como SUNARP, SUNAT)</t>
  </si>
  <si>
    <t>Recibir solicitud</t>
  </si>
  <si>
    <t>Registrar, asignar número al expediente, sellar, y entregar cargo al administrado</t>
  </si>
  <si>
    <t>Trasladar el expediente</t>
  </si>
  <si>
    <t>Recibir, registrar ingreso del expediente y derivar</t>
  </si>
  <si>
    <t>Papel bond</t>
  </si>
  <si>
    <t>Registrar salida del expediente, imprimir cargo de derivación y derivar a la Dirección o Subgerencia de Servicios de Transporte Acuático</t>
  </si>
  <si>
    <t>Registrar salida de resolución, imprimir cargo de derivación y derivar a la Oficina de Trámite Documentario y Archivo</t>
  </si>
  <si>
    <t xml:space="preserve">Registrar salida de resolución, imprimir cargo de derivación y derivar a la Oficina de Trámite Documentario y Archivo </t>
  </si>
  <si>
    <t>Esperar para trasladar el expediente</t>
  </si>
  <si>
    <t>Trasladar resolución a la Oficina de Trámite Documentario y Archivo</t>
  </si>
  <si>
    <t xml:space="preserve">Recibir y registrar resolución </t>
  </si>
  <si>
    <t xml:space="preserve">Registrar salida, y entregar resolución,  y notificación al servicio de mensajería </t>
  </si>
  <si>
    <t xml:space="preserve">Esperar la notificación al administrado y la devolución del cargo a la entidad por parte del servicio de mensajería </t>
  </si>
  <si>
    <t>Evaluar el expediente (relación de naves, certificados, contrato, poliza)</t>
  </si>
  <si>
    <t>Evaluar el expediente (certificados, contrato, poliza)</t>
  </si>
  <si>
    <t>Verificar los requisitos según el TUPA</t>
  </si>
  <si>
    <t>Gerente de Recursos Naturales y Gestión del Medio Ambiente o quién haga sus veces</t>
  </si>
  <si>
    <t>Subgerente de Gestión Ambiental o quien haga sus veces</t>
  </si>
  <si>
    <t>Especialista ambiental o quien haga sus veces</t>
  </si>
  <si>
    <t>Especialista social o quien haga sus veces</t>
  </si>
  <si>
    <t>Especialista legal o quien haga sus veces</t>
  </si>
  <si>
    <t>Registrar salida del expediente, imprimir cargo de derivación y derivar a la Subgerencia de Gestión Ambiental</t>
  </si>
  <si>
    <t xml:space="preserve">Recibir, registrar ingreso del expediente y derivar </t>
  </si>
  <si>
    <t>Subgerencia de Gestión Ambiental o la que haga sus veces</t>
  </si>
  <si>
    <t>Designar especialista, emitir proveído y derivar</t>
  </si>
  <si>
    <t>Revisar el expediente</t>
  </si>
  <si>
    <t>Evaluar el expediente (Ficha Técnica Socio Ambiental)</t>
  </si>
  <si>
    <t xml:space="preserve">Elaborar e imprimir Informe técnico  legal, proyecto de documento de respuesta; adjuntar al expediente y derivar </t>
  </si>
  <si>
    <t>Revisar expediente, Informe técnico legal  y proyecto de documento de respuesta</t>
  </si>
  <si>
    <t>Visar Informe técnico legal  y proyecto de documento de repuesta, derivar</t>
  </si>
  <si>
    <t>Autoridad o Gerencia de Recursos Naturales y Gestión del Medio Ambiente o la que haga sus veces</t>
  </si>
  <si>
    <t>Revisar Informe técnico legal y documento de respuesta</t>
  </si>
  <si>
    <t>Firmar  documento de respuesta y derivar</t>
  </si>
  <si>
    <t>Registrar salida de Informe técnico legal, documento de respuesta, imprimir cargo de derivación y derivar a la Oficina de Trámite Documentario y Archivo</t>
  </si>
  <si>
    <t>Trasladar Informe técnico legal y documento de respuesta a la Oficina de Trámite Documentario y Archivo</t>
  </si>
  <si>
    <t>Recibir y registrar  Informe técnico legal y documento de respuesta</t>
  </si>
  <si>
    <t>Registrar salida, y entregar  Informe técnico legal y documento de respuesta, y notificación al servicio de mensajería</t>
  </si>
  <si>
    <t>Formatos varios</t>
  </si>
  <si>
    <t>Evaluar el expediente e identificar si es necesario solicitar opinión a entidades vinculadas</t>
  </si>
  <si>
    <t>Evaluar el expediente y derivar</t>
  </si>
  <si>
    <t xml:space="preserve">Elaborar e imprimir Informe técnico legal, proyecto de resolución de certificación, proyecto de documento de respuesta; adjuntar al expediente y derivar </t>
  </si>
  <si>
    <t>Revisar  expediente, informe técnico legal,  proyecto de resolución de certificación y proyecto de documento de respuesta</t>
  </si>
  <si>
    <t>Visar Informe técnico legal, proyecto de resolución de certificación y proyecto de documento de respuesta; derivar</t>
  </si>
  <si>
    <t>Revisar Informe técnico legal, resolución de certificación y documento de respuesta</t>
  </si>
  <si>
    <t>Firmar resolución de certificación y documento de respuesta</t>
  </si>
  <si>
    <t>Registrar salida de resolución de certificación, Informe técnico legal, documento de respuesta, imprimir cargo de derivación y derivar a la Oficina de Trámite Documentario y Archivo</t>
  </si>
  <si>
    <t>Trasladar resolución de certificación, Informe técnico legal y documento de respuesta a la Oficina de Trámite Documentario y Archivo</t>
  </si>
  <si>
    <t>Recibir y registrar resolución de certificación, Informe técnico legal  y documento de respuesta</t>
  </si>
  <si>
    <t xml:space="preserve">Registrar salida, y entregar resolución de certificación, Informe técnico legal y documento de respuesta,  y notificación al servicio de mensajería </t>
  </si>
  <si>
    <t>Director o Subgerente de Servicios de Transporte Terrestre o quien haga sus veces</t>
  </si>
  <si>
    <t>Jefe de Área/Unidad/División o quien haga sus veces</t>
  </si>
  <si>
    <t>Formato TUC</t>
  </si>
  <si>
    <t>Registrar salida del expediente, imprimir cargo de derivación y derivar a la Dirección o Subgerencia de Servicios de Transporte Terrestre</t>
  </si>
  <si>
    <t xml:space="preserve">Dirección o Subgerencia de Servicios de Transporte Terrestre o la que haga sus veces </t>
  </si>
  <si>
    <t>Emitir proveído y derivar</t>
  </si>
  <si>
    <t>Verificar los requisitos de la empresa (SUNARP, SUNAT), por cada vehículo solicitado (SUNARP, SUNAT, APESEG, Repositorio de los certificados de inspección técnica vehicular) y por cada unidad ofertada</t>
  </si>
  <si>
    <t>Elaborar e imprimir Informe y proyecto de resolución; adjuntar al expediente y derivar</t>
  </si>
  <si>
    <t>Revisar expediente, Informe  y proyecto de resolución</t>
  </si>
  <si>
    <t>Visar Informe y  proyecto de resolución, derivar</t>
  </si>
  <si>
    <t xml:space="preserve">Revisar Informe y resolución </t>
  </si>
  <si>
    <t>Registrar en base de datos la empresa, la autorización de la empresa y la habilitación de los vehículos, imprimir reportes y Tarjetas Únicas de Circulación(TUC); derivar</t>
  </si>
  <si>
    <t>Revisar Tarjetas Únicas de Circulación y derivar</t>
  </si>
  <si>
    <t>Revisar Tarjetas Únicas de Circulación</t>
  </si>
  <si>
    <t>Firmar Tarjetas Únicas de Circulación y derivar</t>
  </si>
  <si>
    <t>Registrar salida de resolución, Tarjetas Únicas de Circulación, imprimir cargo de derivación y derivar a la Oficina de Trámite Documentario y Archivo</t>
  </si>
  <si>
    <t>Trasladar resolución, Tarjetas Únicas de Circulación a la Oficina de Trámite Documentario y Archivo</t>
  </si>
  <si>
    <t>Recibir y registra resolución y Tarjetas Únicas de Circulación</t>
  </si>
  <si>
    <t>Registrar salida, y entregar  resolución y Tarjetas Únicas de Circulación,  y notificación al servicio de mensajería</t>
  </si>
  <si>
    <t>Recibir y registrar resolución y Tarjetas Únicas de Circulación</t>
  </si>
  <si>
    <t xml:space="preserve">Registrar salida del expediente, imprimir cargo de derivación y derivar a la Dirección o Subgerencia de Servicios de Transporte Terrestre </t>
  </si>
  <si>
    <t>Verificar que se mantengan las condiciones de la empresa (SUNARP, SUNAT, autoridad fiscalizadora), y de cada vehículo solicitado (SUNARP, SUNAT, APESEG, Repositorio de los certificados de inspección técnica vehicular, autoridad fiscalizadora)</t>
  </si>
  <si>
    <t>Registrar en base de datos la renovación de la autorización, imprimir reporte y Tarjetas Únicas de Circulación (TUC),  derivar</t>
  </si>
  <si>
    <t>Registrar salida, y entregar resolución y Tarjetas Únicas de Circulación,  y notificación al servicio de mensajería</t>
  </si>
  <si>
    <t>Formatos entregados por el MTC</t>
  </si>
  <si>
    <t>Registrar en base de datos la renovación de la autorización, imprimir reporte y Certificados de Habilitación Vehicular (en caso público) o Constancias de Inscripción Vehicular (en caso privado); derivar</t>
  </si>
  <si>
    <t>Registrar salida de resolución, Certificados de Habilitación Vehicular (en caso público) o Constancias de Inscripción Vehicular (en caso privado) , imprimir cargo de derivación y derivar a la Oficina de Trámite Documentario y Archivo</t>
  </si>
  <si>
    <t>Trasladar resolución, Certificados de Habilitación Vehicular (en caso público) o Constancias de Inscripción Vehicular (en caso privado)  a la Oficina de Trámite Documentario y Archivo</t>
  </si>
  <si>
    <t xml:space="preserve">Recibir y registrar resolución y Certificados de Habilitación Vehicular (en caso público) o Constancias de Inscripción Vehicular (en caso privado) </t>
  </si>
  <si>
    <t xml:space="preserve">Registrar salida, y entregar resolución y Certificados de Habilitación Vehicular (en caso público) o Constancias de Inscripción Vehicular (en caso privado) ,  y notificación al servicio de mensajería </t>
  </si>
  <si>
    <t>Técnico o quien haga sus veces</t>
  </si>
  <si>
    <t>Verificar  en el Sistema Nacional de Transporte Terrestre  los requisitos (SUNARP, SUNAT, APESEG, Repositorio de los certificados de inspección técnica vehicular) por cada vehículo solicitado, y el cumplimiento de los requisitos de la empresa (SUNARP, SUNAT).</t>
  </si>
  <si>
    <t xml:space="preserve">Registrar la empresa en el Registro Nacional de Transporte Terrestre, registrar la autorización de la empresa y la habilitación vehicular, imprimir los reportes y Certificados de Habilitación Vehicular, registrar los códigos de los certificados en el Registro Nacional de Transporte Terrestre y derivar </t>
  </si>
  <si>
    <t xml:space="preserve">Registrar salida de Certificados de Habilitación Vehicular </t>
  </si>
  <si>
    <t>Esperar llamar al administrado</t>
  </si>
  <si>
    <t>Llamar al administrado y verificar el DNI</t>
  </si>
  <si>
    <t xml:space="preserve">Registrar la empresa en el Registro Nacional de Transporte Terrestre, registrar la autorización de la empresa y la habilitación vehicular e imprimir Constancias de Inscripción Vehicular, registrar el código de las constancias en el Registro Nacional de Transporte Terrestre y derivar </t>
  </si>
  <si>
    <t>Registrar salida de  Constancias de Inscripción Vehicular</t>
  </si>
  <si>
    <t>Verificar la autorización del solicitante</t>
  </si>
  <si>
    <t>Verificar los requisitos (SUNARP, SUNAT, APESEG, Repositorio de los certificados de inspección técnica vehicular) por cada vehículo solicitado</t>
  </si>
  <si>
    <t xml:space="preserve">Registrar la habilitación, imprimir reportes y Tarjetas Únicas de Circulación (TUC) y derivar </t>
  </si>
  <si>
    <t>Revisar  Tarjetas Únicas de Circulación y derivar</t>
  </si>
  <si>
    <t>Revisar  Tarjetas Únicas de Circulación</t>
  </si>
  <si>
    <t>Registrar salida de Tarjetas Únicas de Circulación, imprimir cargo de derivación y derivar a la Oficina de Trámite Documentario y Archivo</t>
  </si>
  <si>
    <t>Trasladar Tarjetas Únicas de Circulación a la Oficina de Trámite Documentario y Archivo</t>
  </si>
  <si>
    <t>Recibir y registrar Tarjetas Únicas de Circulación</t>
  </si>
  <si>
    <t>Registrar salida, y entregar  Tarjetas Únicas de Circulación, y notificación al servicio de mensajería</t>
  </si>
  <si>
    <t>Registrar la habilitación, imprimir reportes y Certificados de Habilitación Vehicular (en caso público) o Constancias de Inscripción  Vehicular (en caso privado); derivar</t>
  </si>
  <si>
    <t>Verificar los datos de los Certificados de Habilitación Vehicular (en caso público) o Constancias de Inscripción  Vehicular (en caso privado)</t>
  </si>
  <si>
    <t>Registrar salida de Certificados de Habilitación Vehicular (en caso público) o Constancias de Inscripción  Vehicular (en caso privado)</t>
  </si>
  <si>
    <t>Hacer firmar cargo de entrega  y entregar  Certificados de Habilitación Vehicular (en caso público) o Constancias de Inscripción  Vehicular (en caso privado) al administrado</t>
  </si>
  <si>
    <t>Registrar en base de datos la empresa, la autorización de la empresa y la habilitación de los vehículos, imprimir reportes y Tarjetas Únicas de Circulación (TUC); derivar</t>
  </si>
  <si>
    <t>Registrar la información de la solicitud (placa, contratante, fechas, entre otros) en base de datos y elaborar e imprimir proyecto de Autorización</t>
  </si>
  <si>
    <t>Revisar expediente y proyecto de Autorización</t>
  </si>
  <si>
    <t>Visar proyecto de Autorización y derivar</t>
  </si>
  <si>
    <t>Firmar  Autorización y derivar</t>
  </si>
  <si>
    <t>Registrar salida de Autorización, imprimir cargo de derivación y derivar a la Oficina de Trámite Documentario y Archivo</t>
  </si>
  <si>
    <t>Trasladar la Autorización a la Oficina de Trámite Documentario y Archivo</t>
  </si>
  <si>
    <t>Recibir y registrar Autorización</t>
  </si>
  <si>
    <t xml:space="preserve">Registrar salida, y entregar  Autorización y notificación al servicio de mensajería </t>
  </si>
  <si>
    <t xml:space="preserve">Revisar  Tarjetas Únicas de Circulación </t>
  </si>
  <si>
    <t>Firmar  Tarjetas Únicas de Circulación y derivar</t>
  </si>
  <si>
    <t>Trasladar resolución, Tarjetas Únicas de Circulación  la Oficina de Trámite Documentario y Archivo</t>
  </si>
  <si>
    <t>Registrar salida, y entregar  resolución  y Tarjetas Únicas de Circulación , y  notificación al servicio de mensajería</t>
  </si>
  <si>
    <t>Formato DUT</t>
  </si>
  <si>
    <t>Registrar en base de datos la empresa, la autorización de la empresa y la habilitación de los vehículos, imprimir reportes, Documentos Únicos de Transporte (DUT)  y proyectos de Oficio (ADUANAS, PNP y autoridad extranjera) ; derivar</t>
  </si>
  <si>
    <t>Revisar Documentos Únicos de Transporte y proyectos de Oficio; derivar</t>
  </si>
  <si>
    <t>Revisar Documentos Únicos de Transporte y proyectos de Oficio</t>
  </si>
  <si>
    <t>Firmar Documentos Únicos de Transporte y Oficios, derivar</t>
  </si>
  <si>
    <t>Registrar salida de resolución, Documentos Únicos de Transporte, Oficios, imprimir cargo de derivación y derivar a la Oficina de Trámite Documentario y Archivo</t>
  </si>
  <si>
    <t>Trasladar resolución, Documentos Únicos de Transporte, Oficios  a la Oficina de Trámite Documentario y Archivo</t>
  </si>
  <si>
    <t xml:space="preserve">Recibir y registrar  resolución, Documentos Únicos de Transporte y Oficios </t>
  </si>
  <si>
    <t>Elaborar e imprimir notificaciones para el administrado, ADUANAS, PNP y autoridad extranjera (éste último por fax o correo electrónico)</t>
  </si>
  <si>
    <t>Registrar salida, y entregar resolución, Documentos Únicos de Transporte y Oficios, y notificaciones al servicio de mensajería</t>
  </si>
  <si>
    <t xml:space="preserve">Esperar la notificación al administrado, ADUANAS y PNP, y la devolución de los cargos a la entidad por parte del servicio de mensajería </t>
  </si>
  <si>
    <t>Trasladar resolución, Documentos Únicos de Transporte,  Oficios  a la Oficina de Trámite Documentario y Archivo</t>
  </si>
  <si>
    <t>Registrar en base de datos la empresa, la autorización de la empresa y la habilitación de los vehículos, imprimir reportes, Documentos Únicos de Transporte(DUT)  y proyectos de Oficio (ADUANAS, PNP y autoridad extranjera) ; derivar</t>
  </si>
  <si>
    <t xml:space="preserve">Recibir y registrar resolución, Documentos Únicos de Transporte y Oficios </t>
  </si>
  <si>
    <t>Terminalista - Ventanilla</t>
  </si>
  <si>
    <t>Terminalista - Impresión</t>
  </si>
  <si>
    <t>Terminalista de control de calidad</t>
  </si>
  <si>
    <t>Teslin</t>
  </si>
  <si>
    <t>Troqueladora</t>
  </si>
  <si>
    <t>Esperar derivar para impresión</t>
  </si>
  <si>
    <t>Imprimir licencia de conducir; adjuntar al formulario de solicitud</t>
  </si>
  <si>
    <t>Esperar derivar para el control de calidad</t>
  </si>
  <si>
    <t>Revisar la información de la licencia (revisión física y del contenido)</t>
  </si>
  <si>
    <t>Activar código de barras en el Sistema Nacional de Conductores</t>
  </si>
  <si>
    <t xml:space="preserve">Recibir, registrar  ingreso del expediente y derivar </t>
  </si>
  <si>
    <t>Registrar datos (teléfono y correo) del administrado en el Sistema Nacional de Conductores</t>
  </si>
  <si>
    <t>Comunicarse con el administrado</t>
  </si>
  <si>
    <t>Oficina de Trámite Documentario y Archivo o la que haga sus veces</t>
  </si>
  <si>
    <t>Escáner</t>
  </si>
  <si>
    <t>Escanear la fotografía y firma, y cargar al Sistema Nacional de Conductores</t>
  </si>
  <si>
    <t>Director o Subgerente de Circulación y Seguridad Vial o quien haga sus veces</t>
  </si>
  <si>
    <t>Movilidad local (ida  y retorno)</t>
  </si>
  <si>
    <t>Registrar salida del expediente, imprimir cargo de derivación y derivar a la Dirección o Subgerencia de Circulación y Seguridad Vial</t>
  </si>
  <si>
    <t xml:space="preserve">Dirección o Subgerencia de Circulación y Seguridad Vial o la que haga sus veces </t>
  </si>
  <si>
    <t>Revisar el expediente  (revisar RENIEC, SINARETT, SUSALUD, SUNAT, verificar la habilitación de los profesionales de la salud en las páginas web de los colegios profesionales que correspondan)</t>
  </si>
  <si>
    <t xml:space="preserve">Evaluar el cumplimiento de los requisitos para autorizar la inspección </t>
  </si>
  <si>
    <t>Elaborar e imprimir proyecto de oficio comunicando la fecha de inspección</t>
  </si>
  <si>
    <t>Firmar Oficio y derivar</t>
  </si>
  <si>
    <t>Registrar salida del Oficio, imprimir cargo de derivación y derivar a la Oficina de Trámite Documentario y Archivo</t>
  </si>
  <si>
    <t>Trasladar Oficio a la Oficina de Trámite Documentario y Archivo</t>
  </si>
  <si>
    <t>Recibir y registrar Oficio</t>
  </si>
  <si>
    <t xml:space="preserve">Registrar salida, y entregar  Oficio y notificación al servicio de mensajería </t>
  </si>
  <si>
    <t>Esperar la fecha programada para realizar la inspección</t>
  </si>
  <si>
    <t>Esperar llegar al punto de inspección</t>
  </si>
  <si>
    <t>Verificar el equipamiento y la transmisión en línea (conforme al  artículo 42 del D.S Nº 007-2016-MTC).</t>
  </si>
  <si>
    <t>Elaborar, firmar y entregar copia del Acta de inspección  al administrado</t>
  </si>
  <si>
    <t>Esperar llegar a la Dirección o Subgerencia de Circulación y Seguridad Vial</t>
  </si>
  <si>
    <t>Elaborar e imprimir  Informe (incluir fotos y video), y proyecto de oficio de calificación como ECSAL para su inscripción en el RECSAL, adjuntar al expediente y derivar</t>
  </si>
  <si>
    <t>Revisar expediente, informe y proyecto de oficio de calificación como ECSAL para su inscripción en el RECSAL</t>
  </si>
  <si>
    <t xml:space="preserve">Visar Informe y proyecto de  oficio de calificación como ECSAL para su inscripción en el RECSAL y derivar </t>
  </si>
  <si>
    <t>Revisar Informe y Oficio de calificación como ECSAL para su inscripción en el RECSAL</t>
  </si>
  <si>
    <t>Firmar Oficio de calificación como ECSAL para su inscripción en el RECSAL y derivar</t>
  </si>
  <si>
    <t>Registrar salida del Oficio de calificación como ECSAL para su inscripción en el RECSAL,  imprimir cargo de derivación y derivar a la Oficina de Trámite Documentario y Archivo</t>
  </si>
  <si>
    <t>Trasladar Oficio de calificación como ECSAL para su inscripción en el RECSAL a la Oficina de Trámite Documentario y Archivo</t>
  </si>
  <si>
    <t>Recibir y registrar Oficio de calificación como ECSAL para su inscripción en el RECSAL</t>
  </si>
  <si>
    <t xml:space="preserve">Registrar salida, y entregar Oficio de calificación como ECSAL para su inscripción en el RECSAL y notificación al servicio de mensajería </t>
  </si>
  <si>
    <t xml:space="preserve">Revisar el expediente </t>
  </si>
  <si>
    <t>Evaluar el expediente (Certificados, planos, equipamiento, nómina de personal, póliza, entre otros)</t>
  </si>
  <si>
    <t>Visar Informe y proyecto de resolución, derivar</t>
  </si>
  <si>
    <t xml:space="preserve">Recibir y registrar  resolución </t>
  </si>
  <si>
    <t xml:space="preserve">Registrar salida, y entregar  resolución y notificación al servicio de mensajería </t>
  </si>
  <si>
    <t>Registrar salida del expediente, imprimir cargo de derivación y derivar  a la Dirección o Subgerencia de Servicios de Transporte Terrestre</t>
  </si>
  <si>
    <t>Registrar salida de  resolución, imprimir cargo de derivación y derivar a la Oficina de Trámite Documentario y Archivo</t>
  </si>
  <si>
    <t>Evaluar el expediente (sin cambios en equipamiento y nómina del personal técnico y póliza de seguro)</t>
  </si>
  <si>
    <t>Recibir y registrar resolución</t>
  </si>
  <si>
    <t>Director o Subgerente de Servicios de Comunicaciones o quien haga sus veces</t>
  </si>
  <si>
    <t>Registrar salida del expediente, imprimir cargo de derivación y derivar a la Dirección o Subgerencia de Servicios de Comunicaciones</t>
  </si>
  <si>
    <t>Dirección o Subgerencia de Servicios de Comunicaciones o la que haga sus veces</t>
  </si>
  <si>
    <t>Registrar los datos del expediente en base de datos y libros de registro</t>
  </si>
  <si>
    <t xml:space="preserve">Elaborar e imprimir Informe, Certificado y proyecto de oficio, adjuntar al expediente y derivar </t>
  </si>
  <si>
    <t>Revisar expediente, Informe, Certificado y proyecto de oficio</t>
  </si>
  <si>
    <t>Visar Informe, Certificado y proyecto de oficio, derivar</t>
  </si>
  <si>
    <t>Revisar Informe, Certificado y Oficio</t>
  </si>
  <si>
    <t>Firmar Certificado y Oficio, derivar</t>
  </si>
  <si>
    <t>Registrar salida de Certificado, Informe, Oficio, imprimir cargo de derivación y derivar a la Oficina de Trámite Documentario y Archivo</t>
  </si>
  <si>
    <t>Trasladar Certificado, Informe, Oficio a la Oficina de Trámite Documentario y Archivo</t>
  </si>
  <si>
    <t>Recibir y registrar Certificado, Informe y Oficio</t>
  </si>
  <si>
    <t xml:space="preserve">Registrar salida, y entregar  Certificado, Informe  y Oficio, y notificación al servicio de mensajería </t>
  </si>
  <si>
    <t xml:space="preserve">Elaborar e imprimir Certificado y proyecto de oficio, adjuntar al expediente y derivar </t>
  </si>
  <si>
    <t>Revisar expediente, Certificado y proyecto de oficio</t>
  </si>
  <si>
    <t>Visar Certificado y proyecto de oficio, derivar</t>
  </si>
  <si>
    <t>Revisar Certificado y Oficio</t>
  </si>
  <si>
    <t>Registrar salida de Certificado, Oficio, imprimir cargo de derivación y derivar a la Oficina de Trámite Documentario y Archivo</t>
  </si>
  <si>
    <t>Trasladar Certificado, Oficio a la Oficina de Trámite Documentario y Archivo</t>
  </si>
  <si>
    <t>Recibir y registrar Certificado y Oficio</t>
  </si>
  <si>
    <t xml:space="preserve">Registrar salida, y entregar  Certificado y Oficio, y notificación al servicio de mensajería </t>
  </si>
  <si>
    <t>TABLA ASME-VM-ESTANDARIZADA - P1: EXPEDICIÓN DE LICENCIA DE CONDUCIR CLASE A, CATEGORÍA I.</t>
  </si>
  <si>
    <t>TABLA ASME-VM-ESTANDARIZADA - P2: EXPEDICIÓN DE LICENCIA DE CONDUCIR CLASE A CATEGORÍA III-C, POR RECATEGORIZACIÓN.</t>
  </si>
  <si>
    <t>TABLA ASME-VM-ESTANDARIZADA - P3: EXPEDICIÓN DE LICENCIA DE CONDUCIR CLASE A CATEGORÍA III-B, POR RECATEGORIZACIÓN.</t>
  </si>
  <si>
    <t>TABLA ASME-VM-ESTANDARIZADA - P4: EXPEDICIÓN DE LICENCIA DE CONDUCIR CLASE A CATEGORÍA III-A, POR RECATEGORIZACIÓN.</t>
  </si>
  <si>
    <t>TABLA ASME-VM-ESTANDARIZADA - P5: EXPEDICIÓN DE LICENCIA DE CONDUCIR CLASE A CATEGORÍA II-B, POR RECATEGORIZACIÓN.</t>
  </si>
  <si>
    <t>TABLA ASME-VM-ESTANDARIZADA - P6: EXPEDICIÓN DE LICENCIA DE CONDUCIR CLASE A CATEGORÍA II-A, POR RECATEGORIZACIÓN.</t>
  </si>
  <si>
    <t>TABLA ASME-VM - ESTANDARIZADA-P7: CANJE DE LICENCIA DE CONDUCIR MILITAR O POLICIAL.</t>
  </si>
  <si>
    <t>TABLA ASME-VM-ESTANDARIZADA - P8: CANJE DE LICENCIA DE CONDUCIR OTORGADA EN OTRO PAÍS.</t>
  </si>
  <si>
    <t>TABLA ASME-VM-ESTANDARIZADA-P9: AUTORIZACIÓN ESPECIAL PARA TRANSPORTAR MATERIALES Y RESIDUOS PELIGROSOS</t>
  </si>
  <si>
    <t>TABLA ASME-VM-ESTANDARIZADA - P10: CANJE DE LICENCIA DE CONDUCIR PROVISIONAL PARA EXTRANJEROS QUE SOLICITAN REFUGIO O ASILO.</t>
  </si>
  <si>
    <t>TABLA ASME-VM-ESTANDARIZADA - P11: AUTORIZACIÓN PARA INSCRIPCIÓN EN EL RECSAL</t>
  </si>
  <si>
    <t>TABLA ASME-VM-ESTANDARIZADA - P12: OBTENCIÓN DE LICENCIA DE CONDUCIR PROVISIONAL PARA EXTRANJEROS QUE SOLICITAN REFUGIO O ASILO</t>
  </si>
  <si>
    <t>TABLA ASME-VM-ESTANDARIZADA - P13: REVALIDACIÓN DE LICENCIA DE CONDUCIR PROVISIONAL PARA EXTRANJEROS QUE SOLICITAN REFUGIO O ASILO</t>
  </si>
  <si>
    <t>TABLA ASME-VM-ESTANDARIZADA - P14: EXPEDICIÓN DE LICENCIA DE CONDUCIR SOLICITADA POR MIEMBROS DEL SERVICIO DIPLOMÁTICO ACREDITADOS EN EL PAÍS.</t>
  </si>
  <si>
    <t>TABLA ASME-VM-ESTANDARIZADA - P15: CANJE DE LICENCIA DE CONDUCIR SOLICITADO POR MIEMBROS DEL SERVICIO DIPLOMÁTICO ACREDITADOS EN EL PAÍS.</t>
  </si>
  <si>
    <t>TABLA ASME-VM-ESTANDARIZADA - P16: REVALIDACIÓN DE LA AUTORIZACIÓN ESPECIAL PARA TRANSPORTAR MATERIALES Y RESIDUOS PELIGROSOS</t>
  </si>
  <si>
    <t>TABLA ASME-VM-ESTANDARIZADA - P17: REVALIDACIÓN DE LICENCIA DE CONDUCIR CLASE A CATEGORÍA I</t>
  </si>
  <si>
    <t>TABLA ASME-VM-ESTANDARIZADA - P18: REVALIDACIÓN DE LICENCIA DE CONDUCIR CLASE A CATEGORÍA II-A, II-B, III-A, III-B, III-C</t>
  </si>
  <si>
    <t>Mobiliario de oficina</t>
  </si>
  <si>
    <t>Verificar los requisitos en el Sistema Nacional de Conductores, Jurado Nacional de Elecciones, Sistema Nacional de Sanciones, Sistema de licencias de conducir por  puntos, documento de identidad</t>
  </si>
  <si>
    <t>Registrar datos (teléfono y correo) del administrado en el Sistema Nacional de Conductores, generar e imprimir formulario de solicitud de licencia de conducir, y entregar cargo al administrado previa firma y huella del administrado</t>
  </si>
  <si>
    <t>Esperar para entregar la licencia al administrativo</t>
  </si>
  <si>
    <t>Entregar Licencia de Conducir al administrado previa verificación del DNI, y firma del cargo por parte del administrado</t>
  </si>
  <si>
    <t>Recibir la solicitud de licencia para imprimir</t>
  </si>
  <si>
    <t>Esperar acumulación de solicitudes de licencia para imprimir</t>
  </si>
  <si>
    <t>Recibir solicitud y fotografía</t>
  </si>
  <si>
    <t>TABLA ASME-VM-ESTANDARIZADA - P19: AUTORIZACIÓN COMO TALLER DE CONVERSIÓN A GAS LICUADO DE PETRÓLEO – GLP.</t>
  </si>
  <si>
    <t xml:space="preserve">TABLA ASME-VM-ESTANDARIZADA - P20.1: RENOVACIÓN DE LA AUTORIZACIÓN COMO TALLER DE CONVERSIÓN A GAS LICUADO DE PETRÓLEO – GLP.
- Con cambios en equipamiento o nómina del personal técnico o póliza de seguros- </t>
  </si>
  <si>
    <t>TABLA ASME-VM-ESTANDARIZADA - P20.2: RENOVACIÓN DE LA AUTORIZACIÓN COMO TALLER DE CONVERSIÓN A GAS LICUADO DE PETRÓLEO – GLP.
- Sin cambios en equipamiento y nómina del personal técnico y póliza de seguros -</t>
  </si>
  <si>
    <t>TABLA ASME-VM-ESTANDARIZADA - P21: AUTORIZACIÓN PARA PRESTAR SERVICIO PÚBLICO ESPECIAL DE TRANSPORTE TERRESTRE DE ÁMBITO REGIONAL (TRABAJADORES Y SOCIAL)</t>
  </si>
  <si>
    <t>TABLA ASME-VM-ESTANDARIZADA - P22: AUTORIZACIÓN PARA PRESTAR SERVICIO DE TRANSPORTE TERRESTRE PÚBLICO REGULAR DE PERSONAS DE ÁMBITO REGIONAL</t>
  </si>
  <si>
    <t>TABLA ASME-VM-ESTANDARIZADA - P23.1: RENOVACIÓN DE LA AUTORIZACIÓN PARA EL SERVICIO DE TRANSPORTE (TODOS LOS SERVICIOS)
-RENOVACIÓN DE LA AUTORIZACIÓN PARA EL SERVICIO DE TRANSPORTE DE PERSONAS (TODOS LOS SERVICIOS)</t>
  </si>
  <si>
    <t>TABLA ASME-VM-ESTANDARIZADA - P23.2: RENOVACIÓN DE LA AUTORIZACIÓN PARA EL SERVICIO DE TRANSPORTE (TODOS LOS SERVICIOS)
-RENOVACIÓN DE LA AUTORIZACIÓN PARA EL SERVICIO DE TRANSPORTE DE MERCANCIAS</t>
  </si>
  <si>
    <t>TABLA ASME-VM-ESTANDARIZADA - P24: OTORGAMIENTO DE AUTORIZACIÓN PARA PRESTAR SERVICIO DE TRANSPORTE PÚBLICO DE MERCANCÍAS EN GENERAL</t>
  </si>
  <si>
    <t>TABLA ASME-VM-ESTANDARIZADA - P25: OTORGAMIENTO DE AUTORIZACIÓN PARA REALIZAR LA ACTIVIDAD PRIVADA DE TRANSPORTE DE MERCANCÍAS</t>
  </si>
  <si>
    <t>TABLA ASME-VM-ESTANDARIZADA - P26.1:HABILITACIÓN VEHICULAR POR INCREMENTO O SUSTITUCIÓN (TODOS LOS SERVICIOS DE TRANSPORTE TERRESTRE DE PERSONAS Y MERCANCÍAS)
- SERVICIOS DE TRANSPORTE TERRESTRE DE PERSONAS</t>
  </si>
  <si>
    <t>TABLA ASME-VM-ESTANDARIZADA - P26.2: HABILITACIÓN VEHICULAR POR INCREMENTO O SUSTITUCIÓN (TODOS LOS SERVICIOS DE TRANSPORTE TERRESTRE DE PERSONAS Y MERCANCÍAS)
- SERVICIOS DE TRANSPORTE TERRESTRE DE MERCANCÍAS</t>
  </si>
  <si>
    <t>TABLA ASME-VM-ESTANDARIZADA - P27: AUTORIZACIÓN PARA PRESTAR SERVICIO PÚBLICO ESPECIAL DE TRANSPORTE TERRESTRE TURÍSTICO DE PERSONAS DE ÁMBITO REGIONAL</t>
  </si>
  <si>
    <t>TABLA ASME-VM-ESTANDARIZADA - P28: OTORGAMIENTO DE AUTORIZACIÓN EVENTUAL PARA TRANSPORTE DE PERSONAS.</t>
  </si>
  <si>
    <t>TABLA ASME-VM-ESTANDARIZADA - P29: AUTORIZACIÓN PARA EL SERVICIO DE TRANSPORTE ESPECIAL DE PERSONAS EN AUTO COLECTIVO (ANTES OTORGAMIENTO DE PERMISO EXCEPCIONAL PARA TRANSPORTE INTERPROVINCIAL REGULAR DE PERSONAS EN AUTOMÓVILES COLECTIVOS)</t>
  </si>
  <si>
    <t>TABLA ASME-VM-ESTANDARIZADA - P34: PERMISO DE OPERACIÓN PARA PRESTAR SERVICIO DE TRANSPORTE FLUVIAL DE CARGA Y PASAJEROS</t>
  </si>
  <si>
    <t>TABLA ASME-VM-ESTANDARIZADA - P35: PERMISO DE OPERACIÓN PARA PRESTAR SERVICIO DE TRANSPORTE TURÍSTICO ACUÁTICO</t>
  </si>
  <si>
    <t>TABLA ASME-VM-ESTANDARIZADA - P36: AUTORIZACIÓN DE INCREMENTO O SUSTITUCIÓN DE FLOTA DE TRANSPORTE FLUVIAL, SEA DE CARGA, PASAJEROS, APOYO LOGÍSTICO PROPIO, APOYO SOCIAL Y TURÍSTICO ACUÁTICO</t>
  </si>
  <si>
    <t>TABLA ASME-VM-ESTANDARIZADA - P37: PERMISO DE OPERACIÓN PARA PRESTAR SERVICIO DE TRANSPORTE FLUVIAL DE APOYO LOGÍSTICO PROPIO Y APOYO SOCIAL</t>
  </si>
  <si>
    <t>TABLA ASME-VM-ESTANDARIZADA - P38: INSCRIPCIÓN EN EL REGISTRO DE PERSONAS NATURALES Y JURÍDICAS HABILITADAS A REALIZAR ESTUDIOS TEÓRICOS Y/O MEDICIONES DE RADIACIONES NO IONIZANTES EN TELECOMUNICACIONES, A FIN DE REALIZAR ESTUDIOS TEÓRICOS DE RADIACIONES NO IONIZANTES EN TELECOMUNICACIONES – PERSONA JURÍDICA.</t>
  </si>
  <si>
    <t>TABLA ASME-VM-ESTANDARIZADA - P39: REGISTRO PARA SERVICIO DE VALOR AÑADIDO</t>
  </si>
  <si>
    <t>TABLA ASME-VM-ESTANDARIZADA - P40: INSCRIPCIÓN EN EL REGISTRO DE COMERCIALIZADORES</t>
  </si>
  <si>
    <t>TABLA ASME-VM-ESTANDARIZADA - P41: INSCRIPCIÓN EN EL REGISTRO DE PERSONAS NATURALES Y JURÍDICAS HABILITADAS A REALIZAR ESTUDIOS TEÓRICOS Y/O MEDICIONES DE RADIACIONES NO IONIZANTES EN TELECOMUNICACIONES, A FIN DE REALIZAR ESTUDIOS TEÓRICOS DE RADIACIONES NO IONIZANTES EN TELECOMUNICACIONES – PERSONA NATURAL</t>
  </si>
  <si>
    <t>TABLA ASME-VM - ESTANDARIZADA-43: EVALUACIÓN DE DECLARACIONES DE IMPACTO AMBIENTAL (DIA).</t>
  </si>
  <si>
    <t>TABLA ASME-VM-ESTANDARIZADA - P30: OBTENCIÓN DEL DOCUMENTO ÚNICO PARA EL TRANSPORTE REGULAR TRANSFRONTERIZO DE PASAJEROS EN AUTOBÚS (ÓMNIBUS) POR CARRETERA ENTRE PERÚ Y ECUADOR PERU: TUMBES, PIURA Y CAJAMARCA.  ECUADOR: EL ORO, LOJA Y ZAMORA - CHINCHIPE</t>
  </si>
  <si>
    <t>TABLA ASME-VM-ESTANDARIZADA - P32: OBTENCIÓN DEL DOCUMENTO ÚNICO PARA EL TRANSPORTE DE PASAJEROS EN TAXI POR CARRETERA ENTRE PERÚ Y ECUADOR PERU: TUMBES, PIURA Y CAJAMARCA.  ECUADOR: EL ORO, LOJA Y ZAMORA - CHINCHIPE</t>
  </si>
  <si>
    <t>TABLA ASME-VM-ESTANDARIZADA - P33: OBTENCIÓN DEL DOCUMENTO ÚNICO PARA EL TRANSPORTE DE CARGA POR CARRETERA ENTRE PERÚ Y ECUADOR PERU: TUMBES, PIURA Y CAJAMARCA.  ECUADOR: EL ORO, LOJA Y ZAMORA - CHINCHIPE</t>
  </si>
  <si>
    <t>TABLA ASME-VM-ESTANDARIZADA - P31: OBTENCIÓN DEL DOCUMENTO ÚNICO PARA EL TRANSPORTE TURÍSTICO POR CARRETERA ENTRE PERÚ Y ECUADOR PERU: TUMBES, PIURA Y CAJAMARCA.  ECUADOR: EL ORO, LOJA Y ZAMORA - CHINCHIPE</t>
  </si>
  <si>
    <t xml:space="preserve">TABLA ASME-VM-ESTANDARIZADA - SPE: DUPLICADO DE LICENCIA DE CONDUCIR CLASE A CATEGORÍA I, II-A, II-B, III-A, III-B, III-C </t>
  </si>
  <si>
    <t>TABLA ASME-VM - ESTANDARIZADA-P42: EVALUACIÓN DE FICHA TÉCNICA SOCIO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</si>
</sst>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9" fillId="0" borderId="0"/>
    <xf numFmtId="0" fontId="12" fillId="0" borderId="0"/>
  </cellStyleXfs>
  <cellXfs count="12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1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2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1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5">
    <cellStyle name="Normal" xfId="0" builtinId="0"/>
    <cellStyle name="Normal 2 2 2" xfId="1" xr:uid="{00000000-0005-0000-0000-000001000000}"/>
    <cellStyle name="Normal 2 2 3" xfId="3" xr:uid="{00000000-0005-0000-0000-000002000000}"/>
    <cellStyle name="Normal 3" xfId="4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C79AEDFE-81F6-4100-BF19-505B4CE92763}"/>
            </a:ext>
          </a:extLst>
        </xdr:cNvPr>
        <xdr:cNvSpPr/>
      </xdr:nvSpPr>
      <xdr:spPr>
        <a:xfrm>
          <a:off x="18902983" y="33012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6081ECE0-060A-4CF4-8844-464E3FE6E693}"/>
            </a:ext>
          </a:extLst>
        </xdr:cNvPr>
        <xdr:cNvSpPr/>
      </xdr:nvSpPr>
      <xdr:spPr>
        <a:xfrm>
          <a:off x="19304276" y="33488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41DCE0FA-336D-4A0A-8FAB-DB10D1542C59}"/>
            </a:ext>
          </a:extLst>
        </xdr:cNvPr>
        <xdr:cNvSpPr/>
      </xdr:nvSpPr>
      <xdr:spPr>
        <a:xfrm rot="10800000">
          <a:off x="20530931" y="32964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D3D5061A-43DC-40DA-8565-27B71CC663D4}"/>
            </a:ext>
          </a:extLst>
        </xdr:cNvPr>
        <xdr:cNvSpPr/>
      </xdr:nvSpPr>
      <xdr:spPr>
        <a:xfrm>
          <a:off x="19725861" y="33202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DE7A5EC5-92CC-4558-AE80-9E16B538ABBB}"/>
            </a:ext>
          </a:extLst>
        </xdr:cNvPr>
        <xdr:cNvSpPr/>
      </xdr:nvSpPr>
      <xdr:spPr>
        <a:xfrm>
          <a:off x="20128396" y="33298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796B25EF-D4A4-4832-A892-CEC4C0EBD7CC}"/>
            </a:ext>
          </a:extLst>
        </xdr:cNvPr>
        <xdr:cNvSpPr/>
      </xdr:nvSpPr>
      <xdr:spPr>
        <a:xfrm>
          <a:off x="18902983" y="33012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5BDDD83-9B49-4AE5-9BB7-4CA363186210}"/>
            </a:ext>
          </a:extLst>
        </xdr:cNvPr>
        <xdr:cNvSpPr/>
      </xdr:nvSpPr>
      <xdr:spPr>
        <a:xfrm>
          <a:off x="19304276" y="33488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D035DA86-E7DB-4239-B772-D973E4988171}"/>
            </a:ext>
          </a:extLst>
        </xdr:cNvPr>
        <xdr:cNvSpPr/>
      </xdr:nvSpPr>
      <xdr:spPr>
        <a:xfrm rot="10800000">
          <a:off x="20530931" y="32964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157A299E-DAED-4979-9BF5-04616515352B}"/>
            </a:ext>
          </a:extLst>
        </xdr:cNvPr>
        <xdr:cNvSpPr/>
      </xdr:nvSpPr>
      <xdr:spPr>
        <a:xfrm>
          <a:off x="19725861" y="33202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50CCCBA9-EB06-4929-AA1E-C905986C8585}"/>
            </a:ext>
          </a:extLst>
        </xdr:cNvPr>
        <xdr:cNvSpPr/>
      </xdr:nvSpPr>
      <xdr:spPr>
        <a:xfrm>
          <a:off x="20128396" y="33298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12" name="6 Elipse">
          <a:extLst>
            <a:ext uri="{FF2B5EF4-FFF2-40B4-BE49-F238E27FC236}">
              <a16:creationId xmlns:a16="http://schemas.microsoft.com/office/drawing/2014/main" id="{D58CC04F-B645-4D87-AE26-B1266CCD37C5}"/>
            </a:ext>
          </a:extLst>
        </xdr:cNvPr>
        <xdr:cNvSpPr/>
      </xdr:nvSpPr>
      <xdr:spPr>
        <a:xfrm>
          <a:off x="18902983" y="33012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13" name="7 Rectángulo">
          <a:extLst>
            <a:ext uri="{FF2B5EF4-FFF2-40B4-BE49-F238E27FC236}">
              <a16:creationId xmlns:a16="http://schemas.microsoft.com/office/drawing/2014/main" id="{B324A365-9F24-42C9-B8D6-D8DEF44A1CD3}"/>
            </a:ext>
          </a:extLst>
        </xdr:cNvPr>
        <xdr:cNvSpPr/>
      </xdr:nvSpPr>
      <xdr:spPr>
        <a:xfrm>
          <a:off x="19304276" y="33488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14" name="8 Triángulo isósceles">
          <a:extLst>
            <a:ext uri="{FF2B5EF4-FFF2-40B4-BE49-F238E27FC236}">
              <a16:creationId xmlns:a16="http://schemas.microsoft.com/office/drawing/2014/main" id="{627483FF-B09B-4CB4-8BCD-DCC118B513B8}"/>
            </a:ext>
          </a:extLst>
        </xdr:cNvPr>
        <xdr:cNvSpPr/>
      </xdr:nvSpPr>
      <xdr:spPr>
        <a:xfrm rot="10800000">
          <a:off x="20530931" y="32964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5" name="9 Flecha derecha">
          <a:extLst>
            <a:ext uri="{FF2B5EF4-FFF2-40B4-BE49-F238E27FC236}">
              <a16:creationId xmlns:a16="http://schemas.microsoft.com/office/drawing/2014/main" id="{3257789C-0C91-4AA1-81A4-5AAE7053D998}"/>
            </a:ext>
          </a:extLst>
        </xdr:cNvPr>
        <xdr:cNvSpPr/>
      </xdr:nvSpPr>
      <xdr:spPr>
        <a:xfrm>
          <a:off x="19725861" y="33202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6" name="10 Retraso">
          <a:extLst>
            <a:ext uri="{FF2B5EF4-FFF2-40B4-BE49-F238E27FC236}">
              <a16:creationId xmlns:a16="http://schemas.microsoft.com/office/drawing/2014/main" id="{B306CF5E-051C-4B62-846F-298BD8172245}"/>
            </a:ext>
          </a:extLst>
        </xdr:cNvPr>
        <xdr:cNvSpPr/>
      </xdr:nvSpPr>
      <xdr:spPr>
        <a:xfrm>
          <a:off x="20128396" y="33298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17" name="6 Elipse">
          <a:extLst>
            <a:ext uri="{FF2B5EF4-FFF2-40B4-BE49-F238E27FC236}">
              <a16:creationId xmlns:a16="http://schemas.microsoft.com/office/drawing/2014/main" id="{16F03F58-788F-4801-89A1-B6B8E4159738}"/>
            </a:ext>
          </a:extLst>
        </xdr:cNvPr>
        <xdr:cNvSpPr/>
      </xdr:nvSpPr>
      <xdr:spPr>
        <a:xfrm>
          <a:off x="18902983" y="33012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6086AFE8-2DA0-4FBA-924F-1EC2EEAFA509}"/>
            </a:ext>
          </a:extLst>
        </xdr:cNvPr>
        <xdr:cNvSpPr/>
      </xdr:nvSpPr>
      <xdr:spPr>
        <a:xfrm>
          <a:off x="19304276" y="33488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19" name="8 Triángulo isósceles">
          <a:extLst>
            <a:ext uri="{FF2B5EF4-FFF2-40B4-BE49-F238E27FC236}">
              <a16:creationId xmlns:a16="http://schemas.microsoft.com/office/drawing/2014/main" id="{2A694CE0-A9DB-4490-8B52-D469787F6F52}"/>
            </a:ext>
          </a:extLst>
        </xdr:cNvPr>
        <xdr:cNvSpPr/>
      </xdr:nvSpPr>
      <xdr:spPr>
        <a:xfrm rot="10800000">
          <a:off x="20530931" y="32964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20" name="9 Flecha derecha">
          <a:extLst>
            <a:ext uri="{FF2B5EF4-FFF2-40B4-BE49-F238E27FC236}">
              <a16:creationId xmlns:a16="http://schemas.microsoft.com/office/drawing/2014/main" id="{32D941EA-5CFE-4F11-9366-5E7EFE6A1223}"/>
            </a:ext>
          </a:extLst>
        </xdr:cNvPr>
        <xdr:cNvSpPr/>
      </xdr:nvSpPr>
      <xdr:spPr>
        <a:xfrm>
          <a:off x="19725861" y="33202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21" name="10 Retraso">
          <a:extLst>
            <a:ext uri="{FF2B5EF4-FFF2-40B4-BE49-F238E27FC236}">
              <a16:creationId xmlns:a16="http://schemas.microsoft.com/office/drawing/2014/main" id="{D83679B1-8314-46EC-9E6A-2B1F7444F168}"/>
            </a:ext>
          </a:extLst>
        </xdr:cNvPr>
        <xdr:cNvSpPr/>
      </xdr:nvSpPr>
      <xdr:spPr>
        <a:xfrm>
          <a:off x="20128396" y="33298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C6F48F22-788B-4A0F-B85B-FE2534A273EF}"/>
            </a:ext>
          </a:extLst>
        </xdr:cNvPr>
        <xdr:cNvSpPr/>
      </xdr:nvSpPr>
      <xdr:spPr>
        <a:xfrm>
          <a:off x="1890298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D82DBAC2-155A-4685-B391-4A0E59162242}"/>
            </a:ext>
          </a:extLst>
        </xdr:cNvPr>
        <xdr:cNvSpPr/>
      </xdr:nvSpPr>
      <xdr:spPr>
        <a:xfrm>
          <a:off x="1930427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6CD6405-E29B-4ECD-9F36-6FCCF7C6D1D5}"/>
            </a:ext>
          </a:extLst>
        </xdr:cNvPr>
        <xdr:cNvSpPr/>
      </xdr:nvSpPr>
      <xdr:spPr>
        <a:xfrm rot="10800000">
          <a:off x="2053093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CD730EA-C3C8-4E3C-A791-E65F9B36EB2E}"/>
            </a:ext>
          </a:extLst>
        </xdr:cNvPr>
        <xdr:cNvSpPr/>
      </xdr:nvSpPr>
      <xdr:spPr>
        <a:xfrm>
          <a:off x="1972586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9BAAEB36-9823-488D-8A04-A71DD53C1341}"/>
            </a:ext>
          </a:extLst>
        </xdr:cNvPr>
        <xdr:cNvSpPr/>
      </xdr:nvSpPr>
      <xdr:spPr>
        <a:xfrm>
          <a:off x="2012839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56B49A36-CB94-494C-B6D5-7B4C59094B48}"/>
            </a:ext>
          </a:extLst>
        </xdr:cNvPr>
        <xdr:cNvSpPr/>
      </xdr:nvSpPr>
      <xdr:spPr>
        <a:xfrm>
          <a:off x="1890298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2878B79-4C20-48AF-B087-7ED104D20A55}"/>
            </a:ext>
          </a:extLst>
        </xdr:cNvPr>
        <xdr:cNvSpPr/>
      </xdr:nvSpPr>
      <xdr:spPr>
        <a:xfrm>
          <a:off x="1930427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5E00FA12-69A1-4F98-BDB8-A2D77673D824}"/>
            </a:ext>
          </a:extLst>
        </xdr:cNvPr>
        <xdr:cNvSpPr/>
      </xdr:nvSpPr>
      <xdr:spPr>
        <a:xfrm rot="10800000">
          <a:off x="2053093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724590F2-14B8-4E62-A65B-686949964808}"/>
            </a:ext>
          </a:extLst>
        </xdr:cNvPr>
        <xdr:cNvSpPr/>
      </xdr:nvSpPr>
      <xdr:spPr>
        <a:xfrm>
          <a:off x="1972586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B706512D-4BA5-4986-94D4-E4456D9B2327}"/>
            </a:ext>
          </a:extLst>
        </xdr:cNvPr>
        <xdr:cNvSpPr/>
      </xdr:nvSpPr>
      <xdr:spPr>
        <a:xfrm>
          <a:off x="2012839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12" name="6 Elipse">
          <a:extLst>
            <a:ext uri="{FF2B5EF4-FFF2-40B4-BE49-F238E27FC236}">
              <a16:creationId xmlns:a16="http://schemas.microsoft.com/office/drawing/2014/main" id="{4279DA3A-D86C-499D-9150-9A547F11903F}"/>
            </a:ext>
          </a:extLst>
        </xdr:cNvPr>
        <xdr:cNvSpPr/>
      </xdr:nvSpPr>
      <xdr:spPr>
        <a:xfrm>
          <a:off x="1890298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13" name="7 Rectángulo">
          <a:extLst>
            <a:ext uri="{FF2B5EF4-FFF2-40B4-BE49-F238E27FC236}">
              <a16:creationId xmlns:a16="http://schemas.microsoft.com/office/drawing/2014/main" id="{019C3DE2-C15D-4E6C-9047-421A795CC92D}"/>
            </a:ext>
          </a:extLst>
        </xdr:cNvPr>
        <xdr:cNvSpPr/>
      </xdr:nvSpPr>
      <xdr:spPr>
        <a:xfrm>
          <a:off x="1930427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14" name="8 Triángulo isósceles">
          <a:extLst>
            <a:ext uri="{FF2B5EF4-FFF2-40B4-BE49-F238E27FC236}">
              <a16:creationId xmlns:a16="http://schemas.microsoft.com/office/drawing/2014/main" id="{D93AB772-9466-4064-9359-505B33FBD672}"/>
            </a:ext>
          </a:extLst>
        </xdr:cNvPr>
        <xdr:cNvSpPr/>
      </xdr:nvSpPr>
      <xdr:spPr>
        <a:xfrm rot="10800000">
          <a:off x="2053093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5" name="9 Flecha derecha">
          <a:extLst>
            <a:ext uri="{FF2B5EF4-FFF2-40B4-BE49-F238E27FC236}">
              <a16:creationId xmlns:a16="http://schemas.microsoft.com/office/drawing/2014/main" id="{5E77EC52-B1BC-4AAB-B863-98057A015B9F}"/>
            </a:ext>
          </a:extLst>
        </xdr:cNvPr>
        <xdr:cNvSpPr/>
      </xdr:nvSpPr>
      <xdr:spPr>
        <a:xfrm>
          <a:off x="1972586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6" name="10 Retraso">
          <a:extLst>
            <a:ext uri="{FF2B5EF4-FFF2-40B4-BE49-F238E27FC236}">
              <a16:creationId xmlns:a16="http://schemas.microsoft.com/office/drawing/2014/main" id="{C6467E02-8725-4FA1-87E4-B6341F11984E}"/>
            </a:ext>
          </a:extLst>
        </xdr:cNvPr>
        <xdr:cNvSpPr/>
      </xdr:nvSpPr>
      <xdr:spPr>
        <a:xfrm>
          <a:off x="2012839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381FE393-DA37-4C56-A142-ED8C9983348D}"/>
            </a:ext>
          </a:extLst>
        </xdr:cNvPr>
        <xdr:cNvSpPr/>
      </xdr:nvSpPr>
      <xdr:spPr>
        <a:xfrm>
          <a:off x="1867438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3208EEEF-B875-4B96-BA3C-7634F611BA18}"/>
            </a:ext>
          </a:extLst>
        </xdr:cNvPr>
        <xdr:cNvSpPr/>
      </xdr:nvSpPr>
      <xdr:spPr>
        <a:xfrm>
          <a:off x="1907567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B470BD3D-5C9D-458C-AA9C-FABF8E42207A}"/>
            </a:ext>
          </a:extLst>
        </xdr:cNvPr>
        <xdr:cNvSpPr/>
      </xdr:nvSpPr>
      <xdr:spPr>
        <a:xfrm rot="10800000">
          <a:off x="2030233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7E464A38-7141-4524-A414-CC05FEB5D3F5}"/>
            </a:ext>
          </a:extLst>
        </xdr:cNvPr>
        <xdr:cNvSpPr/>
      </xdr:nvSpPr>
      <xdr:spPr>
        <a:xfrm>
          <a:off x="1949726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1A44CC00-A9C3-4C03-9167-427AADF1CEC9}"/>
            </a:ext>
          </a:extLst>
        </xdr:cNvPr>
        <xdr:cNvSpPr/>
      </xdr:nvSpPr>
      <xdr:spPr>
        <a:xfrm>
          <a:off x="1989979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7189564F-5EEB-4947-97B3-8733F777CD1B}"/>
            </a:ext>
          </a:extLst>
        </xdr:cNvPr>
        <xdr:cNvSpPr/>
      </xdr:nvSpPr>
      <xdr:spPr>
        <a:xfrm>
          <a:off x="1867438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B612DCB9-14CE-4ECE-99EC-7C6B39417DD3}"/>
            </a:ext>
          </a:extLst>
        </xdr:cNvPr>
        <xdr:cNvSpPr/>
      </xdr:nvSpPr>
      <xdr:spPr>
        <a:xfrm>
          <a:off x="1907567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969190F6-EF20-4462-A26B-52FF9C3C0BED}"/>
            </a:ext>
          </a:extLst>
        </xdr:cNvPr>
        <xdr:cNvSpPr/>
      </xdr:nvSpPr>
      <xdr:spPr>
        <a:xfrm rot="10800000">
          <a:off x="2030233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29EB860E-4DFF-422C-B826-DF2B9118FA74}"/>
            </a:ext>
          </a:extLst>
        </xdr:cNvPr>
        <xdr:cNvSpPr/>
      </xdr:nvSpPr>
      <xdr:spPr>
        <a:xfrm>
          <a:off x="1949726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4B8C719D-F822-48C1-8D77-8EACBEE9847E}"/>
            </a:ext>
          </a:extLst>
        </xdr:cNvPr>
        <xdr:cNvSpPr/>
      </xdr:nvSpPr>
      <xdr:spPr>
        <a:xfrm>
          <a:off x="1989979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7F8C8A6E-BD67-4DB1-847A-D0FACD69FD6C}"/>
            </a:ext>
          </a:extLst>
        </xdr:cNvPr>
        <xdr:cNvSpPr/>
      </xdr:nvSpPr>
      <xdr:spPr>
        <a:xfrm>
          <a:off x="1865533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B29CBA39-0A33-4E2E-8433-69D661DD7856}"/>
            </a:ext>
          </a:extLst>
        </xdr:cNvPr>
        <xdr:cNvSpPr/>
      </xdr:nvSpPr>
      <xdr:spPr>
        <a:xfrm>
          <a:off x="1905662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288C20AD-3E50-42D8-9A7A-F08694236A8C}"/>
            </a:ext>
          </a:extLst>
        </xdr:cNvPr>
        <xdr:cNvSpPr/>
      </xdr:nvSpPr>
      <xdr:spPr>
        <a:xfrm rot="10800000">
          <a:off x="2028328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ACE94966-2798-4BA4-B374-7D3498623255}"/>
            </a:ext>
          </a:extLst>
        </xdr:cNvPr>
        <xdr:cNvSpPr/>
      </xdr:nvSpPr>
      <xdr:spPr>
        <a:xfrm>
          <a:off x="1947821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6758CBAD-FF67-4190-97F4-C0364F5D9D3C}"/>
            </a:ext>
          </a:extLst>
        </xdr:cNvPr>
        <xdr:cNvSpPr/>
      </xdr:nvSpPr>
      <xdr:spPr>
        <a:xfrm>
          <a:off x="1988074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A79D7B9B-A83D-4EE6-832E-0F1008CD0CA9}"/>
            </a:ext>
          </a:extLst>
        </xdr:cNvPr>
        <xdr:cNvSpPr/>
      </xdr:nvSpPr>
      <xdr:spPr>
        <a:xfrm>
          <a:off x="1865533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CB13F63-8C5A-4277-AD64-29F7468DDB19}"/>
            </a:ext>
          </a:extLst>
        </xdr:cNvPr>
        <xdr:cNvSpPr/>
      </xdr:nvSpPr>
      <xdr:spPr>
        <a:xfrm>
          <a:off x="1905662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E331FE7D-0D7E-408D-AE28-939A4042E286}"/>
            </a:ext>
          </a:extLst>
        </xdr:cNvPr>
        <xdr:cNvSpPr/>
      </xdr:nvSpPr>
      <xdr:spPr>
        <a:xfrm rot="10800000">
          <a:off x="2028328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CFCEA0EC-649A-4527-A405-0A3EF6505A39}"/>
            </a:ext>
          </a:extLst>
        </xdr:cNvPr>
        <xdr:cNvSpPr/>
      </xdr:nvSpPr>
      <xdr:spPr>
        <a:xfrm>
          <a:off x="1947821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C60A7491-956A-4B8E-A695-69C439F3E8CE}"/>
            </a:ext>
          </a:extLst>
        </xdr:cNvPr>
        <xdr:cNvSpPr/>
      </xdr:nvSpPr>
      <xdr:spPr>
        <a:xfrm>
          <a:off x="1988074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C62BFBF5-F1DE-4CBE-A973-B67081B19034}"/>
            </a:ext>
          </a:extLst>
        </xdr:cNvPr>
        <xdr:cNvSpPr/>
      </xdr:nvSpPr>
      <xdr:spPr>
        <a:xfrm>
          <a:off x="18864883" y="34536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5DAD486E-D072-46A6-B41C-B65E5AFE920D}"/>
            </a:ext>
          </a:extLst>
        </xdr:cNvPr>
        <xdr:cNvSpPr/>
      </xdr:nvSpPr>
      <xdr:spPr>
        <a:xfrm>
          <a:off x="19266176" y="35012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A9926463-CD2B-4CB7-B3CB-06FC5410274E}"/>
            </a:ext>
          </a:extLst>
        </xdr:cNvPr>
        <xdr:cNvSpPr/>
      </xdr:nvSpPr>
      <xdr:spPr>
        <a:xfrm rot="10800000">
          <a:off x="20492831" y="34488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CF1DBE8-8974-4C81-9080-F30451D758FB}"/>
            </a:ext>
          </a:extLst>
        </xdr:cNvPr>
        <xdr:cNvSpPr/>
      </xdr:nvSpPr>
      <xdr:spPr>
        <a:xfrm>
          <a:off x="19687761" y="34726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F1A1A692-C8FA-4005-B4A0-04D2C74D193D}"/>
            </a:ext>
          </a:extLst>
        </xdr:cNvPr>
        <xdr:cNvSpPr/>
      </xdr:nvSpPr>
      <xdr:spPr>
        <a:xfrm>
          <a:off x="20090296" y="34822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72E3F8ED-B5C5-47E0-8D08-CC72873C4B0D}"/>
            </a:ext>
          </a:extLst>
        </xdr:cNvPr>
        <xdr:cNvSpPr/>
      </xdr:nvSpPr>
      <xdr:spPr>
        <a:xfrm>
          <a:off x="18864883" y="34536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FFEBF897-EEA6-40FD-8B89-F9FCDBDC73FA}"/>
            </a:ext>
          </a:extLst>
        </xdr:cNvPr>
        <xdr:cNvSpPr/>
      </xdr:nvSpPr>
      <xdr:spPr>
        <a:xfrm>
          <a:off x="19266176" y="35012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CA81183F-F75C-4EB6-9BCC-5BE161250F4A}"/>
            </a:ext>
          </a:extLst>
        </xdr:cNvPr>
        <xdr:cNvSpPr/>
      </xdr:nvSpPr>
      <xdr:spPr>
        <a:xfrm rot="10800000">
          <a:off x="20492831" y="34488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C6D2E3EE-03F4-4A4D-863E-69D02B323148}"/>
            </a:ext>
          </a:extLst>
        </xdr:cNvPr>
        <xdr:cNvSpPr/>
      </xdr:nvSpPr>
      <xdr:spPr>
        <a:xfrm>
          <a:off x="19687761" y="34726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E2407519-6DA2-41A6-B8C6-467C8EA5A445}"/>
            </a:ext>
          </a:extLst>
        </xdr:cNvPr>
        <xdr:cNvSpPr/>
      </xdr:nvSpPr>
      <xdr:spPr>
        <a:xfrm>
          <a:off x="20090296" y="34822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1ED7BEB-951A-4AA2-8219-B3240B9E8013}"/>
            </a:ext>
          </a:extLst>
        </xdr:cNvPr>
        <xdr:cNvSpPr/>
      </xdr:nvSpPr>
      <xdr:spPr>
        <a:xfrm>
          <a:off x="18693433" y="33393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CD6B667E-0002-4EC2-B7C4-080B025EEE4B}"/>
            </a:ext>
          </a:extLst>
        </xdr:cNvPr>
        <xdr:cNvSpPr/>
      </xdr:nvSpPr>
      <xdr:spPr>
        <a:xfrm>
          <a:off x="19094726" y="33869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E2CE7EA-4A03-49F1-8DAC-FE35F9E0E5C3}"/>
            </a:ext>
          </a:extLst>
        </xdr:cNvPr>
        <xdr:cNvSpPr/>
      </xdr:nvSpPr>
      <xdr:spPr>
        <a:xfrm rot="10800000">
          <a:off x="20321381" y="33345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500ADBDC-2211-4BC9-9C7F-AD16C048DAC0}"/>
            </a:ext>
          </a:extLst>
        </xdr:cNvPr>
        <xdr:cNvSpPr/>
      </xdr:nvSpPr>
      <xdr:spPr>
        <a:xfrm>
          <a:off x="19516311" y="33583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F3206ED3-464A-4956-8B81-1591AC86DB47}"/>
            </a:ext>
          </a:extLst>
        </xdr:cNvPr>
        <xdr:cNvSpPr/>
      </xdr:nvSpPr>
      <xdr:spPr>
        <a:xfrm>
          <a:off x="19918846" y="33679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FE5AB1A6-0FA8-4A98-8EE7-71FA8B1813A3}"/>
            </a:ext>
          </a:extLst>
        </xdr:cNvPr>
        <xdr:cNvSpPr/>
      </xdr:nvSpPr>
      <xdr:spPr>
        <a:xfrm>
          <a:off x="18693433" y="33393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F8A8681E-FAF5-439E-A062-902D03449916}"/>
            </a:ext>
          </a:extLst>
        </xdr:cNvPr>
        <xdr:cNvSpPr/>
      </xdr:nvSpPr>
      <xdr:spPr>
        <a:xfrm>
          <a:off x="19094726" y="33869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DD678815-5D0C-4625-9C06-91641A2BCF03}"/>
            </a:ext>
          </a:extLst>
        </xdr:cNvPr>
        <xdr:cNvSpPr/>
      </xdr:nvSpPr>
      <xdr:spPr>
        <a:xfrm rot="10800000">
          <a:off x="20321381" y="33345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0857637E-43A8-46F4-B0BC-A4E789F1A31C}"/>
            </a:ext>
          </a:extLst>
        </xdr:cNvPr>
        <xdr:cNvSpPr/>
      </xdr:nvSpPr>
      <xdr:spPr>
        <a:xfrm>
          <a:off x="19516311" y="33583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93B3ABAD-FD83-4C87-9D79-D757A72C558F}"/>
            </a:ext>
          </a:extLst>
        </xdr:cNvPr>
        <xdr:cNvSpPr/>
      </xdr:nvSpPr>
      <xdr:spPr>
        <a:xfrm>
          <a:off x="19918846" y="33679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113886</xdr:colOff>
      <xdr:row>6</xdr:row>
      <xdr:rowOff>871004</xdr:rowOff>
    </xdr:from>
    <xdr:to>
      <xdr:col>28</xdr:col>
      <xdr:colOff>247236</xdr:colOff>
      <xdr:row>6</xdr:row>
      <xdr:rowOff>1080554</xdr:rowOff>
    </xdr:to>
    <xdr:sp macro="" textlink="">
      <xdr:nvSpPr>
        <xdr:cNvPr id="2" name="9 Flecha derecha">
          <a:extLst>
            <a:ext uri="{FF2B5EF4-FFF2-40B4-BE49-F238E27FC236}">
              <a16:creationId xmlns:a16="http://schemas.microsoft.com/office/drawing/2014/main" id="{1046BEBF-5CCD-421C-A9BD-3F537A93319C}"/>
            </a:ext>
          </a:extLst>
        </xdr:cNvPr>
        <xdr:cNvSpPr/>
      </xdr:nvSpPr>
      <xdr:spPr>
        <a:xfrm>
          <a:off x="20430711" y="359515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91108</xdr:colOff>
      <xdr:row>6</xdr:row>
      <xdr:rowOff>851955</xdr:rowOff>
    </xdr:from>
    <xdr:to>
      <xdr:col>28</xdr:col>
      <xdr:colOff>272083</xdr:colOff>
      <xdr:row>6</xdr:row>
      <xdr:rowOff>1099604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7E5BF799-598B-472B-8EF8-5A74797502BA}"/>
            </a:ext>
          </a:extLst>
        </xdr:cNvPr>
        <xdr:cNvSpPr/>
      </xdr:nvSpPr>
      <xdr:spPr>
        <a:xfrm>
          <a:off x="20407933" y="357610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92351</xdr:colOff>
      <xdr:row>6</xdr:row>
      <xdr:rowOff>899579</xdr:rowOff>
    </xdr:from>
    <xdr:to>
      <xdr:col>29</xdr:col>
      <xdr:colOff>254276</xdr:colOff>
      <xdr:row>6</xdr:row>
      <xdr:rowOff>1051979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BC0E2E11-24ED-479A-9E02-4546898AE1BF}"/>
            </a:ext>
          </a:extLst>
        </xdr:cNvPr>
        <xdr:cNvSpPr/>
      </xdr:nvSpPr>
      <xdr:spPr>
        <a:xfrm>
          <a:off x="20809226" y="362372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6</xdr:row>
      <xdr:rowOff>847192</xdr:rowOff>
    </xdr:from>
    <xdr:to>
      <xdr:col>32</xdr:col>
      <xdr:colOff>233156</xdr:colOff>
      <xdr:row>6</xdr:row>
      <xdr:rowOff>1104367</xdr:rowOff>
    </xdr:to>
    <xdr:sp macro="" textlink="">
      <xdr:nvSpPr>
        <xdr:cNvPr id="5" name="4 Triángulo isósceles">
          <a:extLst>
            <a:ext uri="{FF2B5EF4-FFF2-40B4-BE49-F238E27FC236}">
              <a16:creationId xmlns:a16="http://schemas.microsoft.com/office/drawing/2014/main" id="{F2A4B6A1-3394-4C1D-ACB9-CF415C2B1CDB}"/>
            </a:ext>
          </a:extLst>
        </xdr:cNvPr>
        <xdr:cNvSpPr/>
      </xdr:nvSpPr>
      <xdr:spPr>
        <a:xfrm rot="10800000">
          <a:off x="22035881" y="357134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6</xdr:row>
      <xdr:rowOff>871004</xdr:rowOff>
    </xdr:from>
    <xdr:to>
      <xdr:col>30</xdr:col>
      <xdr:colOff>247236</xdr:colOff>
      <xdr:row>6</xdr:row>
      <xdr:rowOff>1080554</xdr:rowOff>
    </xdr:to>
    <xdr:sp macro="" textlink="">
      <xdr:nvSpPr>
        <xdr:cNvPr id="6" name="5 Flecha derecha">
          <a:extLst>
            <a:ext uri="{FF2B5EF4-FFF2-40B4-BE49-F238E27FC236}">
              <a16:creationId xmlns:a16="http://schemas.microsoft.com/office/drawing/2014/main" id="{B3467A57-F731-456E-8675-6B6470228098}"/>
            </a:ext>
          </a:extLst>
        </xdr:cNvPr>
        <xdr:cNvSpPr/>
      </xdr:nvSpPr>
      <xdr:spPr>
        <a:xfrm>
          <a:off x="21230811" y="359515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6</xdr:row>
      <xdr:rowOff>880529</xdr:rowOff>
    </xdr:from>
    <xdr:to>
      <xdr:col>31</xdr:col>
      <xdr:colOff>230671</xdr:colOff>
      <xdr:row>6</xdr:row>
      <xdr:rowOff>1071029</xdr:rowOff>
    </xdr:to>
    <xdr:sp macro="" textlink="">
      <xdr:nvSpPr>
        <xdr:cNvPr id="7" name="6 Retraso">
          <a:extLst>
            <a:ext uri="{FF2B5EF4-FFF2-40B4-BE49-F238E27FC236}">
              <a16:creationId xmlns:a16="http://schemas.microsoft.com/office/drawing/2014/main" id="{68EFFF23-AE3E-48D5-BBB0-094B7AB1B233}"/>
            </a:ext>
          </a:extLst>
        </xdr:cNvPr>
        <xdr:cNvSpPr/>
      </xdr:nvSpPr>
      <xdr:spPr>
        <a:xfrm>
          <a:off x="21633346" y="360467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103014</xdr:colOff>
      <xdr:row>6</xdr:row>
      <xdr:rowOff>693774</xdr:rowOff>
    </xdr:from>
    <xdr:to>
      <xdr:col>24</xdr:col>
      <xdr:colOff>283989</xdr:colOff>
      <xdr:row>6</xdr:row>
      <xdr:rowOff>941423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9E72D321-EB14-4D88-85A9-7B1520F2C4DB}"/>
            </a:ext>
          </a:extLst>
        </xdr:cNvPr>
        <xdr:cNvSpPr/>
      </xdr:nvSpPr>
      <xdr:spPr>
        <a:xfrm>
          <a:off x="19343514" y="332267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104257</xdr:colOff>
      <xdr:row>6</xdr:row>
      <xdr:rowOff>741398</xdr:rowOff>
    </xdr:from>
    <xdr:to>
      <xdr:col>25</xdr:col>
      <xdr:colOff>266182</xdr:colOff>
      <xdr:row>6</xdr:row>
      <xdr:rowOff>893798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69B98AB6-9A01-4A29-A11D-5A5E948440F4}"/>
            </a:ext>
          </a:extLst>
        </xdr:cNvPr>
        <xdr:cNvSpPr/>
      </xdr:nvSpPr>
      <xdr:spPr>
        <a:xfrm>
          <a:off x="19744807" y="337029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130762</xdr:colOff>
      <xdr:row>6</xdr:row>
      <xdr:rowOff>689011</xdr:rowOff>
    </xdr:from>
    <xdr:to>
      <xdr:col>28</xdr:col>
      <xdr:colOff>245062</xdr:colOff>
      <xdr:row>6</xdr:row>
      <xdr:rowOff>946186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CD2A6A94-42C4-497E-8A4C-96B4D9248874}"/>
            </a:ext>
          </a:extLst>
        </xdr:cNvPr>
        <xdr:cNvSpPr/>
      </xdr:nvSpPr>
      <xdr:spPr>
        <a:xfrm rot="10800000">
          <a:off x="20971462" y="331791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125792</xdr:colOff>
      <xdr:row>6</xdr:row>
      <xdr:rowOff>712823</xdr:rowOff>
    </xdr:from>
    <xdr:to>
      <xdr:col>26</xdr:col>
      <xdr:colOff>259142</xdr:colOff>
      <xdr:row>6</xdr:row>
      <xdr:rowOff>922373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AFFFFBAE-9C69-4AAE-8BE2-E9848F2999F0}"/>
            </a:ext>
          </a:extLst>
        </xdr:cNvPr>
        <xdr:cNvSpPr/>
      </xdr:nvSpPr>
      <xdr:spPr>
        <a:xfrm>
          <a:off x="20166392" y="334172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128277</xdr:colOff>
      <xdr:row>6</xdr:row>
      <xdr:rowOff>722348</xdr:rowOff>
    </xdr:from>
    <xdr:to>
      <xdr:col>27</xdr:col>
      <xdr:colOff>242577</xdr:colOff>
      <xdr:row>6</xdr:row>
      <xdr:rowOff>912848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D9B0A3CB-5ED1-43B1-BFA0-FBDCBD9B95B0}"/>
            </a:ext>
          </a:extLst>
        </xdr:cNvPr>
        <xdr:cNvSpPr/>
      </xdr:nvSpPr>
      <xdr:spPr>
        <a:xfrm>
          <a:off x="20568927" y="335124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979517</xdr:rowOff>
    </xdr:from>
    <xdr:to>
      <xdr:col>23</xdr:col>
      <xdr:colOff>272083</xdr:colOff>
      <xdr:row>6</xdr:row>
      <xdr:rowOff>1227166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F5A01C0-4C1B-4B21-ADE8-F940D2BD643E}"/>
            </a:ext>
          </a:extLst>
        </xdr:cNvPr>
        <xdr:cNvSpPr/>
      </xdr:nvSpPr>
      <xdr:spPr>
        <a:xfrm>
          <a:off x="18950608" y="376081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998566</xdr:rowOff>
    </xdr:from>
    <xdr:to>
      <xdr:col>25</xdr:col>
      <xdr:colOff>247236</xdr:colOff>
      <xdr:row>6</xdr:row>
      <xdr:rowOff>1208116</xdr:rowOff>
    </xdr:to>
    <xdr:sp macro="" textlink="">
      <xdr:nvSpPr>
        <xdr:cNvPr id="3" name="9 Flecha derecha">
          <a:extLst>
            <a:ext uri="{FF2B5EF4-FFF2-40B4-BE49-F238E27FC236}">
              <a16:creationId xmlns:a16="http://schemas.microsoft.com/office/drawing/2014/main" id="{A622CAB3-7DBA-42DF-8E06-A2C3C69961E8}"/>
            </a:ext>
          </a:extLst>
        </xdr:cNvPr>
        <xdr:cNvSpPr/>
      </xdr:nvSpPr>
      <xdr:spPr>
        <a:xfrm>
          <a:off x="19773486" y="377986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1027141</xdr:rowOff>
    </xdr:from>
    <xdr:to>
      <xdr:col>24</xdr:col>
      <xdr:colOff>254276</xdr:colOff>
      <xdr:row>6</xdr:row>
      <xdr:rowOff>1179541</xdr:rowOff>
    </xdr:to>
    <xdr:sp macro="" textlink="">
      <xdr:nvSpPr>
        <xdr:cNvPr id="4" name="7 Rectángulo">
          <a:extLst>
            <a:ext uri="{FF2B5EF4-FFF2-40B4-BE49-F238E27FC236}">
              <a16:creationId xmlns:a16="http://schemas.microsoft.com/office/drawing/2014/main" id="{66091672-9CEA-4D07-BF76-2EE981C07CC1}"/>
            </a:ext>
          </a:extLst>
        </xdr:cNvPr>
        <xdr:cNvSpPr/>
      </xdr:nvSpPr>
      <xdr:spPr>
        <a:xfrm>
          <a:off x="19351901" y="380844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974754</xdr:rowOff>
    </xdr:from>
    <xdr:to>
      <xdr:col>27</xdr:col>
      <xdr:colOff>233156</xdr:colOff>
      <xdr:row>6</xdr:row>
      <xdr:rowOff>1231929</xdr:rowOff>
    </xdr:to>
    <xdr:sp macro="" textlink="">
      <xdr:nvSpPr>
        <xdr:cNvPr id="5" name="8 Triángulo isósceles">
          <a:extLst>
            <a:ext uri="{FF2B5EF4-FFF2-40B4-BE49-F238E27FC236}">
              <a16:creationId xmlns:a16="http://schemas.microsoft.com/office/drawing/2014/main" id="{17CD9B84-F25B-4356-AF4D-C1C0F76B4ABA}"/>
            </a:ext>
          </a:extLst>
        </xdr:cNvPr>
        <xdr:cNvSpPr/>
      </xdr:nvSpPr>
      <xdr:spPr>
        <a:xfrm rot="10800000">
          <a:off x="20578556" y="375605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1008091</xdr:rowOff>
    </xdr:from>
    <xdr:to>
      <xdr:col>26</xdr:col>
      <xdr:colOff>230671</xdr:colOff>
      <xdr:row>6</xdr:row>
      <xdr:rowOff>1198591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DF0D4042-9F3C-41D3-9234-BF7BE5E987A7}"/>
            </a:ext>
          </a:extLst>
        </xdr:cNvPr>
        <xdr:cNvSpPr/>
      </xdr:nvSpPr>
      <xdr:spPr>
        <a:xfrm>
          <a:off x="20176021" y="378939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103014</xdr:colOff>
      <xdr:row>6</xdr:row>
      <xdr:rowOff>693774</xdr:rowOff>
    </xdr:from>
    <xdr:to>
      <xdr:col>24</xdr:col>
      <xdr:colOff>283989</xdr:colOff>
      <xdr:row>6</xdr:row>
      <xdr:rowOff>941423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893AD068-B8D4-448B-A218-5C2CCFBB3060}"/>
            </a:ext>
          </a:extLst>
        </xdr:cNvPr>
        <xdr:cNvSpPr/>
      </xdr:nvSpPr>
      <xdr:spPr>
        <a:xfrm>
          <a:off x="19362564" y="336077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104257</xdr:colOff>
      <xdr:row>6</xdr:row>
      <xdr:rowOff>741398</xdr:rowOff>
    </xdr:from>
    <xdr:to>
      <xdr:col>25</xdr:col>
      <xdr:colOff>266182</xdr:colOff>
      <xdr:row>6</xdr:row>
      <xdr:rowOff>893798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BEA67B1C-E351-46D1-9070-9AB75FDBC3AB}"/>
            </a:ext>
          </a:extLst>
        </xdr:cNvPr>
        <xdr:cNvSpPr/>
      </xdr:nvSpPr>
      <xdr:spPr>
        <a:xfrm>
          <a:off x="19763857" y="340839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130762</xdr:colOff>
      <xdr:row>6</xdr:row>
      <xdr:rowOff>689011</xdr:rowOff>
    </xdr:from>
    <xdr:to>
      <xdr:col>28</xdr:col>
      <xdr:colOff>245062</xdr:colOff>
      <xdr:row>6</xdr:row>
      <xdr:rowOff>946186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879B94F2-D362-4893-AAFC-454E373FA829}"/>
            </a:ext>
          </a:extLst>
        </xdr:cNvPr>
        <xdr:cNvSpPr/>
      </xdr:nvSpPr>
      <xdr:spPr>
        <a:xfrm rot="10800000">
          <a:off x="20990512" y="335601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125792</xdr:colOff>
      <xdr:row>6</xdr:row>
      <xdr:rowOff>712823</xdr:rowOff>
    </xdr:from>
    <xdr:to>
      <xdr:col>26</xdr:col>
      <xdr:colOff>259142</xdr:colOff>
      <xdr:row>6</xdr:row>
      <xdr:rowOff>922373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AFEC8F9-40EF-4FB0-A7E7-7E3F9586372D}"/>
            </a:ext>
          </a:extLst>
        </xdr:cNvPr>
        <xdr:cNvSpPr/>
      </xdr:nvSpPr>
      <xdr:spPr>
        <a:xfrm>
          <a:off x="20185442" y="337982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128277</xdr:colOff>
      <xdr:row>6</xdr:row>
      <xdr:rowOff>722348</xdr:rowOff>
    </xdr:from>
    <xdr:to>
      <xdr:col>27</xdr:col>
      <xdr:colOff>242577</xdr:colOff>
      <xdr:row>6</xdr:row>
      <xdr:rowOff>912848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CC3EB09A-0DDD-4918-AA4D-BD998E4D5D4D}"/>
            </a:ext>
          </a:extLst>
        </xdr:cNvPr>
        <xdr:cNvSpPr/>
      </xdr:nvSpPr>
      <xdr:spPr>
        <a:xfrm>
          <a:off x="20587977" y="338934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1069668</xdr:rowOff>
    </xdr:from>
    <xdr:to>
      <xdr:col>29</xdr:col>
      <xdr:colOff>272083</xdr:colOff>
      <xdr:row>6</xdr:row>
      <xdr:rowOff>1317317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630337AF-6FEE-4F57-A58C-2DCF1E1D1323}"/>
            </a:ext>
          </a:extLst>
        </xdr:cNvPr>
        <xdr:cNvSpPr/>
      </xdr:nvSpPr>
      <xdr:spPr>
        <a:xfrm>
          <a:off x="21341383" y="3889068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1117292</xdr:rowOff>
    </xdr:from>
    <xdr:to>
      <xdr:col>30</xdr:col>
      <xdr:colOff>254276</xdr:colOff>
      <xdr:row>6</xdr:row>
      <xdr:rowOff>1269692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5C835021-CD2B-40AB-A6C8-85FEA0FF0E0F}"/>
            </a:ext>
          </a:extLst>
        </xdr:cNvPr>
        <xdr:cNvSpPr/>
      </xdr:nvSpPr>
      <xdr:spPr>
        <a:xfrm>
          <a:off x="21742676" y="3936692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1064905</xdr:rowOff>
    </xdr:from>
    <xdr:to>
      <xdr:col>33</xdr:col>
      <xdr:colOff>233156</xdr:colOff>
      <xdr:row>6</xdr:row>
      <xdr:rowOff>1322080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5E31B0F-4E40-4E6D-AA7A-3AB914D27A0C}"/>
            </a:ext>
          </a:extLst>
        </xdr:cNvPr>
        <xdr:cNvSpPr/>
      </xdr:nvSpPr>
      <xdr:spPr>
        <a:xfrm rot="10800000">
          <a:off x="22969331" y="3884305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1088717</xdr:rowOff>
    </xdr:from>
    <xdr:to>
      <xdr:col>31</xdr:col>
      <xdr:colOff>247236</xdr:colOff>
      <xdr:row>6</xdr:row>
      <xdr:rowOff>1298267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B1EE1C1-F7FC-44A2-B691-83E5C0BB5727}"/>
            </a:ext>
          </a:extLst>
        </xdr:cNvPr>
        <xdr:cNvSpPr/>
      </xdr:nvSpPr>
      <xdr:spPr>
        <a:xfrm>
          <a:off x="22164261" y="3908117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1098242</xdr:rowOff>
    </xdr:from>
    <xdr:to>
      <xdr:col>32</xdr:col>
      <xdr:colOff>230671</xdr:colOff>
      <xdr:row>6</xdr:row>
      <xdr:rowOff>1288742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106B7B29-1C5D-43AB-A949-2F6507F5ED36}"/>
            </a:ext>
          </a:extLst>
        </xdr:cNvPr>
        <xdr:cNvSpPr/>
      </xdr:nvSpPr>
      <xdr:spPr>
        <a:xfrm>
          <a:off x="22566796" y="3917642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103014</xdr:colOff>
      <xdr:row>6</xdr:row>
      <xdr:rowOff>693774</xdr:rowOff>
    </xdr:from>
    <xdr:to>
      <xdr:col>24</xdr:col>
      <xdr:colOff>283989</xdr:colOff>
      <xdr:row>6</xdr:row>
      <xdr:rowOff>941423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7A6B2DCD-790D-4F6B-ABD5-C7D5E0C94325}"/>
            </a:ext>
          </a:extLst>
        </xdr:cNvPr>
        <xdr:cNvSpPr/>
      </xdr:nvSpPr>
      <xdr:spPr>
        <a:xfrm>
          <a:off x="19343514" y="336077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104257</xdr:colOff>
      <xdr:row>6</xdr:row>
      <xdr:rowOff>741398</xdr:rowOff>
    </xdr:from>
    <xdr:to>
      <xdr:col>25</xdr:col>
      <xdr:colOff>266182</xdr:colOff>
      <xdr:row>6</xdr:row>
      <xdr:rowOff>893798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67891009-13EA-4E88-9E05-54FF24B32B41}"/>
            </a:ext>
          </a:extLst>
        </xdr:cNvPr>
        <xdr:cNvSpPr/>
      </xdr:nvSpPr>
      <xdr:spPr>
        <a:xfrm>
          <a:off x="19744807" y="340839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130762</xdr:colOff>
      <xdr:row>6</xdr:row>
      <xdr:rowOff>689011</xdr:rowOff>
    </xdr:from>
    <xdr:to>
      <xdr:col>28</xdr:col>
      <xdr:colOff>245062</xdr:colOff>
      <xdr:row>6</xdr:row>
      <xdr:rowOff>946186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E5479DBA-D209-40EC-97BC-9E9DB8057BB0}"/>
            </a:ext>
          </a:extLst>
        </xdr:cNvPr>
        <xdr:cNvSpPr/>
      </xdr:nvSpPr>
      <xdr:spPr>
        <a:xfrm rot="10800000">
          <a:off x="20971462" y="335601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125792</xdr:colOff>
      <xdr:row>6</xdr:row>
      <xdr:rowOff>712823</xdr:rowOff>
    </xdr:from>
    <xdr:to>
      <xdr:col>26</xdr:col>
      <xdr:colOff>259142</xdr:colOff>
      <xdr:row>6</xdr:row>
      <xdr:rowOff>922373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788E791-8E8B-487F-8262-9F54C3B7A7AE}"/>
            </a:ext>
          </a:extLst>
        </xdr:cNvPr>
        <xdr:cNvSpPr/>
      </xdr:nvSpPr>
      <xdr:spPr>
        <a:xfrm>
          <a:off x="20166392" y="337982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128277</xdr:colOff>
      <xdr:row>6</xdr:row>
      <xdr:rowOff>722348</xdr:rowOff>
    </xdr:from>
    <xdr:to>
      <xdr:col>27</xdr:col>
      <xdr:colOff>242577</xdr:colOff>
      <xdr:row>6</xdr:row>
      <xdr:rowOff>912848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43EEEB34-45FD-4606-846B-BFFCFDCD20E9}"/>
            </a:ext>
          </a:extLst>
        </xdr:cNvPr>
        <xdr:cNvSpPr/>
      </xdr:nvSpPr>
      <xdr:spPr>
        <a:xfrm>
          <a:off x="20568927" y="338934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103014</xdr:colOff>
      <xdr:row>6</xdr:row>
      <xdr:rowOff>693774</xdr:rowOff>
    </xdr:from>
    <xdr:to>
      <xdr:col>24</xdr:col>
      <xdr:colOff>283989</xdr:colOff>
      <xdr:row>6</xdr:row>
      <xdr:rowOff>941423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5679B4F6-0C40-4138-A161-5F9FD028D1A5}"/>
            </a:ext>
          </a:extLst>
        </xdr:cNvPr>
        <xdr:cNvSpPr/>
      </xdr:nvSpPr>
      <xdr:spPr>
        <a:xfrm>
          <a:off x="19067289" y="336077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104257</xdr:colOff>
      <xdr:row>6</xdr:row>
      <xdr:rowOff>741398</xdr:rowOff>
    </xdr:from>
    <xdr:to>
      <xdr:col>25</xdr:col>
      <xdr:colOff>266182</xdr:colOff>
      <xdr:row>6</xdr:row>
      <xdr:rowOff>893798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4B480709-0E46-496D-A80E-429EF83153A2}"/>
            </a:ext>
          </a:extLst>
        </xdr:cNvPr>
        <xdr:cNvSpPr/>
      </xdr:nvSpPr>
      <xdr:spPr>
        <a:xfrm>
          <a:off x="19468582" y="340839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130762</xdr:colOff>
      <xdr:row>6</xdr:row>
      <xdr:rowOff>689011</xdr:rowOff>
    </xdr:from>
    <xdr:to>
      <xdr:col>28</xdr:col>
      <xdr:colOff>245062</xdr:colOff>
      <xdr:row>6</xdr:row>
      <xdr:rowOff>946186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68C2E35B-B065-4FE3-99DE-845DAC256614}"/>
            </a:ext>
          </a:extLst>
        </xdr:cNvPr>
        <xdr:cNvSpPr/>
      </xdr:nvSpPr>
      <xdr:spPr>
        <a:xfrm rot="10800000">
          <a:off x="20695237" y="335601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125792</xdr:colOff>
      <xdr:row>6</xdr:row>
      <xdr:rowOff>712823</xdr:rowOff>
    </xdr:from>
    <xdr:to>
      <xdr:col>26</xdr:col>
      <xdr:colOff>259142</xdr:colOff>
      <xdr:row>6</xdr:row>
      <xdr:rowOff>922373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FFC53FD5-77A5-403B-87ED-C96145E0DA8B}"/>
            </a:ext>
          </a:extLst>
        </xdr:cNvPr>
        <xdr:cNvSpPr/>
      </xdr:nvSpPr>
      <xdr:spPr>
        <a:xfrm>
          <a:off x="19890167" y="337982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128277</xdr:colOff>
      <xdr:row>6</xdr:row>
      <xdr:rowOff>722348</xdr:rowOff>
    </xdr:from>
    <xdr:to>
      <xdr:col>27</xdr:col>
      <xdr:colOff>242577</xdr:colOff>
      <xdr:row>6</xdr:row>
      <xdr:rowOff>912848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635D8986-B95D-4B3D-B81E-0511CA4BB35A}"/>
            </a:ext>
          </a:extLst>
        </xdr:cNvPr>
        <xdr:cNvSpPr/>
      </xdr:nvSpPr>
      <xdr:spPr>
        <a:xfrm>
          <a:off x="20292702" y="338934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103014</xdr:colOff>
      <xdr:row>6</xdr:row>
      <xdr:rowOff>693774</xdr:rowOff>
    </xdr:from>
    <xdr:to>
      <xdr:col>24</xdr:col>
      <xdr:colOff>283989</xdr:colOff>
      <xdr:row>6</xdr:row>
      <xdr:rowOff>941423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95F1E0D-895D-47E6-86D7-9E3E18BD8E34}"/>
            </a:ext>
          </a:extLst>
        </xdr:cNvPr>
        <xdr:cNvSpPr/>
      </xdr:nvSpPr>
      <xdr:spPr>
        <a:xfrm>
          <a:off x="19324464" y="351317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104257</xdr:colOff>
      <xdr:row>6</xdr:row>
      <xdr:rowOff>741398</xdr:rowOff>
    </xdr:from>
    <xdr:to>
      <xdr:col>25</xdr:col>
      <xdr:colOff>266182</xdr:colOff>
      <xdr:row>6</xdr:row>
      <xdr:rowOff>893798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E05B745A-7D3A-402B-B473-9D4F5C03A6CC}"/>
            </a:ext>
          </a:extLst>
        </xdr:cNvPr>
        <xdr:cNvSpPr/>
      </xdr:nvSpPr>
      <xdr:spPr>
        <a:xfrm>
          <a:off x="19725757" y="356079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130762</xdr:colOff>
      <xdr:row>6</xdr:row>
      <xdr:rowOff>689011</xdr:rowOff>
    </xdr:from>
    <xdr:to>
      <xdr:col>28</xdr:col>
      <xdr:colOff>245062</xdr:colOff>
      <xdr:row>6</xdr:row>
      <xdr:rowOff>946186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B3FD726-636D-491F-AF10-C3827EDC8E9F}"/>
            </a:ext>
          </a:extLst>
        </xdr:cNvPr>
        <xdr:cNvSpPr/>
      </xdr:nvSpPr>
      <xdr:spPr>
        <a:xfrm rot="10800000">
          <a:off x="20952412" y="350841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125792</xdr:colOff>
      <xdr:row>6</xdr:row>
      <xdr:rowOff>712823</xdr:rowOff>
    </xdr:from>
    <xdr:to>
      <xdr:col>26</xdr:col>
      <xdr:colOff>259142</xdr:colOff>
      <xdr:row>6</xdr:row>
      <xdr:rowOff>922373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30C93C81-78CC-47EB-90AC-B3D443EDDA95}"/>
            </a:ext>
          </a:extLst>
        </xdr:cNvPr>
        <xdr:cNvSpPr/>
      </xdr:nvSpPr>
      <xdr:spPr>
        <a:xfrm>
          <a:off x="20147342" y="353222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128277</xdr:colOff>
      <xdr:row>6</xdr:row>
      <xdr:rowOff>722348</xdr:rowOff>
    </xdr:from>
    <xdr:to>
      <xdr:col>27</xdr:col>
      <xdr:colOff>242577</xdr:colOff>
      <xdr:row>6</xdr:row>
      <xdr:rowOff>912848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DF9CB2D9-85E2-45B1-81E3-C65CAF786BEF}"/>
            </a:ext>
          </a:extLst>
        </xdr:cNvPr>
        <xdr:cNvSpPr/>
      </xdr:nvSpPr>
      <xdr:spPr>
        <a:xfrm>
          <a:off x="20549877" y="354174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103014</xdr:colOff>
      <xdr:row>6</xdr:row>
      <xdr:rowOff>693774</xdr:rowOff>
    </xdr:from>
    <xdr:to>
      <xdr:col>24</xdr:col>
      <xdr:colOff>283989</xdr:colOff>
      <xdr:row>6</xdr:row>
      <xdr:rowOff>941423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7A02F829-754E-4E40-AFA3-682842E800FA}"/>
            </a:ext>
          </a:extLst>
        </xdr:cNvPr>
        <xdr:cNvSpPr/>
      </xdr:nvSpPr>
      <xdr:spPr>
        <a:xfrm>
          <a:off x="18933939" y="349412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104257</xdr:colOff>
      <xdr:row>6</xdr:row>
      <xdr:rowOff>741398</xdr:rowOff>
    </xdr:from>
    <xdr:to>
      <xdr:col>25</xdr:col>
      <xdr:colOff>266182</xdr:colOff>
      <xdr:row>6</xdr:row>
      <xdr:rowOff>893798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506F662D-C5D6-432C-902A-2E1A3B0DCECC}"/>
            </a:ext>
          </a:extLst>
        </xdr:cNvPr>
        <xdr:cNvSpPr/>
      </xdr:nvSpPr>
      <xdr:spPr>
        <a:xfrm>
          <a:off x="19335232" y="354174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130762</xdr:colOff>
      <xdr:row>6</xdr:row>
      <xdr:rowOff>689011</xdr:rowOff>
    </xdr:from>
    <xdr:to>
      <xdr:col>28</xdr:col>
      <xdr:colOff>245062</xdr:colOff>
      <xdr:row>6</xdr:row>
      <xdr:rowOff>946186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2AF1BF5-D549-43B3-9164-35C2F5C6BA36}"/>
            </a:ext>
          </a:extLst>
        </xdr:cNvPr>
        <xdr:cNvSpPr/>
      </xdr:nvSpPr>
      <xdr:spPr>
        <a:xfrm rot="10800000">
          <a:off x="20561887" y="348936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125792</xdr:colOff>
      <xdr:row>6</xdr:row>
      <xdr:rowOff>712823</xdr:rowOff>
    </xdr:from>
    <xdr:to>
      <xdr:col>26</xdr:col>
      <xdr:colOff>259142</xdr:colOff>
      <xdr:row>6</xdr:row>
      <xdr:rowOff>922373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F37B28D2-E51D-4037-B90B-CE1F7CDBC0B4}"/>
            </a:ext>
          </a:extLst>
        </xdr:cNvPr>
        <xdr:cNvSpPr/>
      </xdr:nvSpPr>
      <xdr:spPr>
        <a:xfrm>
          <a:off x="19756817" y="351317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128277</xdr:colOff>
      <xdr:row>6</xdr:row>
      <xdr:rowOff>722348</xdr:rowOff>
    </xdr:from>
    <xdr:to>
      <xdr:col>27</xdr:col>
      <xdr:colOff>242577</xdr:colOff>
      <xdr:row>6</xdr:row>
      <xdr:rowOff>912848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2E7C8A7E-B54E-413C-8CA4-9F5535F1652B}"/>
            </a:ext>
          </a:extLst>
        </xdr:cNvPr>
        <xdr:cNvSpPr/>
      </xdr:nvSpPr>
      <xdr:spPr>
        <a:xfrm>
          <a:off x="20159352" y="352269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967618</xdr:rowOff>
    </xdr:from>
    <xdr:to>
      <xdr:col>23</xdr:col>
      <xdr:colOff>272083</xdr:colOff>
      <xdr:row>6</xdr:row>
      <xdr:rowOff>1215267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331C12A9-5223-41E1-9E5A-1D49E352487F}"/>
            </a:ext>
          </a:extLst>
        </xdr:cNvPr>
        <xdr:cNvSpPr/>
      </xdr:nvSpPr>
      <xdr:spPr>
        <a:xfrm>
          <a:off x="18312433" y="3729868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1015242</xdr:rowOff>
    </xdr:from>
    <xdr:to>
      <xdr:col>24</xdr:col>
      <xdr:colOff>254276</xdr:colOff>
      <xdr:row>6</xdr:row>
      <xdr:rowOff>1167642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A1123B1C-69DA-4AF6-80E3-73F076C690A0}"/>
            </a:ext>
          </a:extLst>
        </xdr:cNvPr>
        <xdr:cNvSpPr/>
      </xdr:nvSpPr>
      <xdr:spPr>
        <a:xfrm>
          <a:off x="18713726" y="3777492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962855</xdr:rowOff>
    </xdr:from>
    <xdr:to>
      <xdr:col>27</xdr:col>
      <xdr:colOff>233156</xdr:colOff>
      <xdr:row>6</xdr:row>
      <xdr:rowOff>1220030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94DD1F5-CB53-40A2-BCD1-F40720F3D1B5}"/>
            </a:ext>
          </a:extLst>
        </xdr:cNvPr>
        <xdr:cNvSpPr/>
      </xdr:nvSpPr>
      <xdr:spPr>
        <a:xfrm rot="10800000">
          <a:off x="19940381" y="3725105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986667</xdr:rowOff>
    </xdr:from>
    <xdr:to>
      <xdr:col>25</xdr:col>
      <xdr:colOff>247236</xdr:colOff>
      <xdr:row>6</xdr:row>
      <xdr:rowOff>1196217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F1F166F2-9225-4F11-B733-4B98BCDB7AB6}"/>
            </a:ext>
          </a:extLst>
        </xdr:cNvPr>
        <xdr:cNvSpPr/>
      </xdr:nvSpPr>
      <xdr:spPr>
        <a:xfrm>
          <a:off x="19135311" y="3748917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996192</xdr:rowOff>
    </xdr:from>
    <xdr:to>
      <xdr:col>26</xdr:col>
      <xdr:colOff>230671</xdr:colOff>
      <xdr:row>6</xdr:row>
      <xdr:rowOff>1186692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38A6BFB6-E139-45E4-9C9E-068EE96A308A}"/>
            </a:ext>
          </a:extLst>
        </xdr:cNvPr>
        <xdr:cNvSpPr/>
      </xdr:nvSpPr>
      <xdr:spPr>
        <a:xfrm>
          <a:off x="19537846" y="3758442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26CF884E-3F7B-4A39-8656-D118A17526F4}"/>
            </a:ext>
          </a:extLst>
        </xdr:cNvPr>
        <xdr:cNvSpPr/>
      </xdr:nvSpPr>
      <xdr:spPr>
        <a:xfrm>
          <a:off x="18902983" y="3263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D7467968-2919-4002-A3EB-5A529299F38C}"/>
            </a:ext>
          </a:extLst>
        </xdr:cNvPr>
        <xdr:cNvSpPr/>
      </xdr:nvSpPr>
      <xdr:spPr>
        <a:xfrm>
          <a:off x="19304276" y="3310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DEDCFAFB-E580-4812-81F6-BD7EFC2E20F9}"/>
            </a:ext>
          </a:extLst>
        </xdr:cNvPr>
        <xdr:cNvSpPr/>
      </xdr:nvSpPr>
      <xdr:spPr>
        <a:xfrm rot="10800000">
          <a:off x="20530931" y="3258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631983A7-4DD9-49A6-B94D-9FFB22A58E89}"/>
            </a:ext>
          </a:extLst>
        </xdr:cNvPr>
        <xdr:cNvSpPr/>
      </xdr:nvSpPr>
      <xdr:spPr>
        <a:xfrm>
          <a:off x="19725861" y="3282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EC1FF13A-CAD1-498C-8ADE-D4A9CBD6822D}"/>
            </a:ext>
          </a:extLst>
        </xdr:cNvPr>
        <xdr:cNvSpPr/>
      </xdr:nvSpPr>
      <xdr:spPr>
        <a:xfrm>
          <a:off x="20128396" y="3291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8EBEA2B-4860-4B1E-A69A-5A06381C0408}"/>
            </a:ext>
          </a:extLst>
        </xdr:cNvPr>
        <xdr:cNvSpPr/>
      </xdr:nvSpPr>
      <xdr:spPr>
        <a:xfrm>
          <a:off x="18560083" y="34536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7263FFEF-1F10-45E7-820B-223997901ADD}"/>
            </a:ext>
          </a:extLst>
        </xdr:cNvPr>
        <xdr:cNvSpPr/>
      </xdr:nvSpPr>
      <xdr:spPr>
        <a:xfrm>
          <a:off x="18970901" y="35012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517BD6D-94D3-4937-831C-7DAB547251D8}"/>
            </a:ext>
          </a:extLst>
        </xdr:cNvPr>
        <xdr:cNvSpPr/>
      </xdr:nvSpPr>
      <xdr:spPr>
        <a:xfrm rot="10800000">
          <a:off x="20226131" y="34488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6CE8E529-CD46-441E-86BB-DF406FE1ED92}"/>
            </a:ext>
          </a:extLst>
        </xdr:cNvPr>
        <xdr:cNvSpPr/>
      </xdr:nvSpPr>
      <xdr:spPr>
        <a:xfrm>
          <a:off x="19402011" y="34726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8EF7C99D-C35E-4D26-AFB9-86666672AA23}"/>
            </a:ext>
          </a:extLst>
        </xdr:cNvPr>
        <xdr:cNvSpPr/>
      </xdr:nvSpPr>
      <xdr:spPr>
        <a:xfrm>
          <a:off x="19814071" y="34822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384B63C6-BE24-458E-89E5-EA0DAA9A6282}"/>
            </a:ext>
          </a:extLst>
        </xdr:cNvPr>
        <xdr:cNvSpPr/>
      </xdr:nvSpPr>
      <xdr:spPr>
        <a:xfrm>
          <a:off x="21979558" y="33964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52065407-BA6A-416F-BD92-137AE2F22501}"/>
            </a:ext>
          </a:extLst>
        </xdr:cNvPr>
        <xdr:cNvSpPr/>
      </xdr:nvSpPr>
      <xdr:spPr>
        <a:xfrm>
          <a:off x="22380851" y="34441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82E080AA-BBFF-4EB5-AA53-CDF18CF50B3E}"/>
            </a:ext>
          </a:extLst>
        </xdr:cNvPr>
        <xdr:cNvSpPr/>
      </xdr:nvSpPr>
      <xdr:spPr>
        <a:xfrm rot="10800000">
          <a:off x="23607506" y="33917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15786D3C-DF6F-4826-B7C7-576E803303DF}"/>
            </a:ext>
          </a:extLst>
        </xdr:cNvPr>
        <xdr:cNvSpPr/>
      </xdr:nvSpPr>
      <xdr:spPr>
        <a:xfrm>
          <a:off x="22802436" y="34155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9D0E820D-348A-4AD1-A8ED-101EB0B56E43}"/>
            </a:ext>
          </a:extLst>
        </xdr:cNvPr>
        <xdr:cNvSpPr/>
      </xdr:nvSpPr>
      <xdr:spPr>
        <a:xfrm>
          <a:off x="23204971" y="34250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84728F63-084A-4F03-8DFB-101F61206C61}"/>
            </a:ext>
          </a:extLst>
        </xdr:cNvPr>
        <xdr:cNvSpPr/>
      </xdr:nvSpPr>
      <xdr:spPr>
        <a:xfrm>
          <a:off x="21674758" y="37012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6BCA9C7-CA90-4E6A-809D-923DB8C6B161}"/>
            </a:ext>
          </a:extLst>
        </xdr:cNvPr>
        <xdr:cNvSpPr/>
      </xdr:nvSpPr>
      <xdr:spPr>
        <a:xfrm>
          <a:off x="22076051" y="37489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69A435EA-7AA9-46AD-AF46-0CB8279BE97E}"/>
            </a:ext>
          </a:extLst>
        </xdr:cNvPr>
        <xdr:cNvSpPr/>
      </xdr:nvSpPr>
      <xdr:spPr>
        <a:xfrm rot="10800000">
          <a:off x="23302706" y="36965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6220C2B4-1A5A-421B-AB9B-27B01D041F9F}"/>
            </a:ext>
          </a:extLst>
        </xdr:cNvPr>
        <xdr:cNvSpPr/>
      </xdr:nvSpPr>
      <xdr:spPr>
        <a:xfrm>
          <a:off x="22497636" y="37203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C8589E47-E8F4-4B36-82A4-3499B98CA369}"/>
            </a:ext>
          </a:extLst>
        </xdr:cNvPr>
        <xdr:cNvSpPr/>
      </xdr:nvSpPr>
      <xdr:spPr>
        <a:xfrm>
          <a:off x="22900171" y="37298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2D75E587-B612-4887-9B8A-31C1B40856BA}"/>
            </a:ext>
          </a:extLst>
        </xdr:cNvPr>
        <xdr:cNvSpPr/>
      </xdr:nvSpPr>
      <xdr:spPr>
        <a:xfrm>
          <a:off x="21922408" y="35393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3990403D-DA51-4373-9BDA-AA796292C426}"/>
            </a:ext>
          </a:extLst>
        </xdr:cNvPr>
        <xdr:cNvSpPr/>
      </xdr:nvSpPr>
      <xdr:spPr>
        <a:xfrm>
          <a:off x="22323701" y="35869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78BA8EC0-2060-4CDE-B76A-B4E47266464E}"/>
            </a:ext>
          </a:extLst>
        </xdr:cNvPr>
        <xdr:cNvSpPr/>
      </xdr:nvSpPr>
      <xdr:spPr>
        <a:xfrm rot="10800000">
          <a:off x="23550356" y="35346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E2D360CD-7BBD-42C3-B9C9-DBC46FD27092}"/>
            </a:ext>
          </a:extLst>
        </xdr:cNvPr>
        <xdr:cNvSpPr/>
      </xdr:nvSpPr>
      <xdr:spPr>
        <a:xfrm>
          <a:off x="22745286" y="35584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EE741761-A5E3-4BB6-B118-056E65FFDB66}"/>
            </a:ext>
          </a:extLst>
        </xdr:cNvPr>
        <xdr:cNvSpPr/>
      </xdr:nvSpPr>
      <xdr:spPr>
        <a:xfrm>
          <a:off x="23147821" y="35679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5FC171C-3DE6-453C-A976-E341C8D5969A}"/>
            </a:ext>
          </a:extLst>
        </xdr:cNvPr>
        <xdr:cNvSpPr/>
      </xdr:nvSpPr>
      <xdr:spPr>
        <a:xfrm>
          <a:off x="22446283" y="35869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C7B62EFC-A023-47BC-87A5-E9859528F559}"/>
            </a:ext>
          </a:extLst>
        </xdr:cNvPr>
        <xdr:cNvSpPr/>
      </xdr:nvSpPr>
      <xdr:spPr>
        <a:xfrm>
          <a:off x="22847576" y="36346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364FA98-3635-4FAF-94FC-AE4F79BE8FC5}"/>
            </a:ext>
          </a:extLst>
        </xdr:cNvPr>
        <xdr:cNvSpPr/>
      </xdr:nvSpPr>
      <xdr:spPr>
        <a:xfrm rot="10800000">
          <a:off x="24074231" y="35822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33FCEFA1-972C-48A6-9F12-1255562C0F1A}"/>
            </a:ext>
          </a:extLst>
        </xdr:cNvPr>
        <xdr:cNvSpPr/>
      </xdr:nvSpPr>
      <xdr:spPr>
        <a:xfrm>
          <a:off x="23269161" y="36060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5EC52AD9-E220-47F1-94E6-1BC227BECB40}"/>
            </a:ext>
          </a:extLst>
        </xdr:cNvPr>
        <xdr:cNvSpPr/>
      </xdr:nvSpPr>
      <xdr:spPr>
        <a:xfrm>
          <a:off x="23671696" y="36155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13AD0CF4-925E-4569-9D41-6D213799DBFA}"/>
            </a:ext>
          </a:extLst>
        </xdr:cNvPr>
        <xdr:cNvSpPr/>
      </xdr:nvSpPr>
      <xdr:spPr>
        <a:xfrm>
          <a:off x="22389133" y="35869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4626119-A4C5-41A8-9930-D4DF526813AD}"/>
            </a:ext>
          </a:extLst>
        </xdr:cNvPr>
        <xdr:cNvSpPr/>
      </xdr:nvSpPr>
      <xdr:spPr>
        <a:xfrm>
          <a:off x="22790426" y="36346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4364BC0B-60CE-4A37-B602-FBB846D8402B}"/>
            </a:ext>
          </a:extLst>
        </xdr:cNvPr>
        <xdr:cNvSpPr/>
      </xdr:nvSpPr>
      <xdr:spPr>
        <a:xfrm rot="10800000">
          <a:off x="24017081" y="35822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555546D4-0EA9-4B29-BB48-91CB66176717}"/>
            </a:ext>
          </a:extLst>
        </xdr:cNvPr>
        <xdr:cNvSpPr/>
      </xdr:nvSpPr>
      <xdr:spPr>
        <a:xfrm>
          <a:off x="23212011" y="36060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FA1344D3-4FCA-4332-99E8-48AF545330F8}"/>
            </a:ext>
          </a:extLst>
        </xdr:cNvPr>
        <xdr:cNvSpPr/>
      </xdr:nvSpPr>
      <xdr:spPr>
        <a:xfrm>
          <a:off x="23614546" y="36155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1D017F2-7935-432B-BB45-B4E99CCE8EE4}"/>
            </a:ext>
          </a:extLst>
        </xdr:cNvPr>
        <xdr:cNvSpPr/>
      </xdr:nvSpPr>
      <xdr:spPr>
        <a:xfrm>
          <a:off x="22732033" y="35869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5B009B95-6670-4A89-B277-A3FAA42F541E}"/>
            </a:ext>
          </a:extLst>
        </xdr:cNvPr>
        <xdr:cNvSpPr/>
      </xdr:nvSpPr>
      <xdr:spPr>
        <a:xfrm>
          <a:off x="23133326" y="36346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4D67AEB-64E7-4495-8E43-1DA17BF93CDF}"/>
            </a:ext>
          </a:extLst>
        </xdr:cNvPr>
        <xdr:cNvSpPr/>
      </xdr:nvSpPr>
      <xdr:spPr>
        <a:xfrm rot="10800000">
          <a:off x="24359981" y="35822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A1E1050A-F343-475B-8552-1CAC0DE5BA0C}"/>
            </a:ext>
          </a:extLst>
        </xdr:cNvPr>
        <xdr:cNvSpPr/>
      </xdr:nvSpPr>
      <xdr:spPr>
        <a:xfrm>
          <a:off x="23554911" y="36060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54B5CE9E-1D07-4E34-8D94-1C7962D50A31}"/>
            </a:ext>
          </a:extLst>
        </xdr:cNvPr>
        <xdr:cNvSpPr/>
      </xdr:nvSpPr>
      <xdr:spPr>
        <a:xfrm>
          <a:off x="23957446" y="36155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3155E4D-FD23-4039-87DA-ECBAE8CE7FB9}"/>
            </a:ext>
          </a:extLst>
        </xdr:cNvPr>
        <xdr:cNvSpPr/>
      </xdr:nvSpPr>
      <xdr:spPr>
        <a:xfrm>
          <a:off x="22560583" y="35869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3B01682A-0BBA-47B4-AEFA-50CFC6614A48}"/>
            </a:ext>
          </a:extLst>
        </xdr:cNvPr>
        <xdr:cNvSpPr/>
      </xdr:nvSpPr>
      <xdr:spPr>
        <a:xfrm>
          <a:off x="22961876" y="36346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BED9222B-C55B-411E-BFF7-AD71C3B52CCC}"/>
            </a:ext>
          </a:extLst>
        </xdr:cNvPr>
        <xdr:cNvSpPr/>
      </xdr:nvSpPr>
      <xdr:spPr>
        <a:xfrm rot="10800000">
          <a:off x="24188531" y="35822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B1D8BC54-AEF2-45D7-B127-B317D2D7B811}"/>
            </a:ext>
          </a:extLst>
        </xdr:cNvPr>
        <xdr:cNvSpPr/>
      </xdr:nvSpPr>
      <xdr:spPr>
        <a:xfrm>
          <a:off x="23383461" y="36060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40759834-82C2-4C7B-9E0B-383C6E65F187}"/>
            </a:ext>
          </a:extLst>
        </xdr:cNvPr>
        <xdr:cNvSpPr/>
      </xdr:nvSpPr>
      <xdr:spPr>
        <a:xfrm>
          <a:off x="23785996" y="36155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91108</xdr:colOff>
      <xdr:row>6</xdr:row>
      <xdr:rowOff>634241</xdr:rowOff>
    </xdr:from>
    <xdr:to>
      <xdr:col>20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4ADDD4D1-D2E8-42DC-A9D9-FB694C866680}"/>
            </a:ext>
          </a:extLst>
        </xdr:cNvPr>
        <xdr:cNvSpPr/>
      </xdr:nvSpPr>
      <xdr:spPr>
        <a:xfrm>
          <a:off x="18541033" y="35774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92351</xdr:colOff>
      <xdr:row>6</xdr:row>
      <xdr:rowOff>681865</xdr:rowOff>
    </xdr:from>
    <xdr:to>
      <xdr:col>21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25EB061-7747-4503-9D7D-86A8245AB07C}"/>
            </a:ext>
          </a:extLst>
        </xdr:cNvPr>
        <xdr:cNvSpPr/>
      </xdr:nvSpPr>
      <xdr:spPr>
        <a:xfrm>
          <a:off x="18942326" y="36250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118856</xdr:colOff>
      <xdr:row>6</xdr:row>
      <xdr:rowOff>629478</xdr:rowOff>
    </xdr:from>
    <xdr:to>
      <xdr:col>24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EDF5B2F5-5551-4BA0-B67A-10A671A77151}"/>
            </a:ext>
          </a:extLst>
        </xdr:cNvPr>
        <xdr:cNvSpPr/>
      </xdr:nvSpPr>
      <xdr:spPr>
        <a:xfrm rot="10800000">
          <a:off x="20168981" y="35727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22</xdr:col>
      <xdr:colOff>113886</xdr:colOff>
      <xdr:row>6</xdr:row>
      <xdr:rowOff>653290</xdr:rowOff>
    </xdr:from>
    <xdr:to>
      <xdr:col>22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93E4943C-2252-44D5-B4C7-DD9E1B9A4D76}"/>
            </a:ext>
          </a:extLst>
        </xdr:cNvPr>
        <xdr:cNvSpPr/>
      </xdr:nvSpPr>
      <xdr:spPr>
        <a:xfrm>
          <a:off x="19363911" y="35965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116371</xdr:colOff>
      <xdr:row>6</xdr:row>
      <xdr:rowOff>662815</xdr:rowOff>
    </xdr:from>
    <xdr:to>
      <xdr:col>23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C7EB7C4D-193C-4169-B494-E7A32F285902}"/>
            </a:ext>
          </a:extLst>
        </xdr:cNvPr>
        <xdr:cNvSpPr/>
      </xdr:nvSpPr>
      <xdr:spPr>
        <a:xfrm>
          <a:off x="19766446" y="36060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20</xdr:col>
      <xdr:colOff>91108</xdr:colOff>
      <xdr:row>6</xdr:row>
      <xdr:rowOff>634241</xdr:rowOff>
    </xdr:from>
    <xdr:to>
      <xdr:col>20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B7A908C0-CBCD-466A-A0AC-93535902C1E8}"/>
            </a:ext>
          </a:extLst>
        </xdr:cNvPr>
        <xdr:cNvSpPr/>
      </xdr:nvSpPr>
      <xdr:spPr>
        <a:xfrm>
          <a:off x="18541033" y="35774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92351</xdr:colOff>
      <xdr:row>6</xdr:row>
      <xdr:rowOff>681865</xdr:rowOff>
    </xdr:from>
    <xdr:to>
      <xdr:col>21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B25FA12A-ABAE-4DF1-AE56-AF7A311F4252}"/>
            </a:ext>
          </a:extLst>
        </xdr:cNvPr>
        <xdr:cNvSpPr/>
      </xdr:nvSpPr>
      <xdr:spPr>
        <a:xfrm>
          <a:off x="18942326" y="36250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118856</xdr:colOff>
      <xdr:row>6</xdr:row>
      <xdr:rowOff>629478</xdr:rowOff>
    </xdr:from>
    <xdr:to>
      <xdr:col>24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89BD9FAC-A510-4631-86BC-1ED0215E92D3}"/>
            </a:ext>
          </a:extLst>
        </xdr:cNvPr>
        <xdr:cNvSpPr/>
      </xdr:nvSpPr>
      <xdr:spPr>
        <a:xfrm rot="10800000">
          <a:off x="20168981" y="35727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22</xdr:col>
      <xdr:colOff>113886</xdr:colOff>
      <xdr:row>6</xdr:row>
      <xdr:rowOff>653290</xdr:rowOff>
    </xdr:from>
    <xdr:to>
      <xdr:col>22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BFC440DB-DD66-458F-81B6-4A7B52A17ED7}"/>
            </a:ext>
          </a:extLst>
        </xdr:cNvPr>
        <xdr:cNvSpPr/>
      </xdr:nvSpPr>
      <xdr:spPr>
        <a:xfrm>
          <a:off x="19363911" y="35965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116371</xdr:colOff>
      <xdr:row>6</xdr:row>
      <xdr:rowOff>662815</xdr:rowOff>
    </xdr:from>
    <xdr:to>
      <xdr:col>23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3ECFE86C-9422-4E30-8CDB-0F1771855EB0}"/>
            </a:ext>
          </a:extLst>
        </xdr:cNvPr>
        <xdr:cNvSpPr/>
      </xdr:nvSpPr>
      <xdr:spPr>
        <a:xfrm>
          <a:off x="19766446" y="36060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91108</xdr:colOff>
      <xdr:row>6</xdr:row>
      <xdr:rowOff>634241</xdr:rowOff>
    </xdr:from>
    <xdr:to>
      <xdr:col>20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CC3F9F9-9C8F-4D1A-99B8-60DA794A10D0}"/>
            </a:ext>
          </a:extLst>
        </xdr:cNvPr>
        <xdr:cNvSpPr/>
      </xdr:nvSpPr>
      <xdr:spPr>
        <a:xfrm>
          <a:off x="18102883" y="35774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92351</xdr:colOff>
      <xdr:row>6</xdr:row>
      <xdr:rowOff>681865</xdr:rowOff>
    </xdr:from>
    <xdr:to>
      <xdr:col>21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3A92CB41-4670-40F4-8057-5BA0C55FA671}"/>
            </a:ext>
          </a:extLst>
        </xdr:cNvPr>
        <xdr:cNvSpPr/>
      </xdr:nvSpPr>
      <xdr:spPr>
        <a:xfrm>
          <a:off x="18504176" y="36250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118856</xdr:colOff>
      <xdr:row>6</xdr:row>
      <xdr:rowOff>629478</xdr:rowOff>
    </xdr:from>
    <xdr:to>
      <xdr:col>24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4835582E-E5FA-4722-BA30-E676D57D7ADC}"/>
            </a:ext>
          </a:extLst>
        </xdr:cNvPr>
        <xdr:cNvSpPr/>
      </xdr:nvSpPr>
      <xdr:spPr>
        <a:xfrm rot="10800000">
          <a:off x="19730831" y="35727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22</xdr:col>
      <xdr:colOff>113886</xdr:colOff>
      <xdr:row>6</xdr:row>
      <xdr:rowOff>653290</xdr:rowOff>
    </xdr:from>
    <xdr:to>
      <xdr:col>22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F9825537-AB75-46E9-9148-4294AE8CEB07}"/>
            </a:ext>
          </a:extLst>
        </xdr:cNvPr>
        <xdr:cNvSpPr/>
      </xdr:nvSpPr>
      <xdr:spPr>
        <a:xfrm>
          <a:off x="18925761" y="35965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116371</xdr:colOff>
      <xdr:row>6</xdr:row>
      <xdr:rowOff>662815</xdr:rowOff>
    </xdr:from>
    <xdr:to>
      <xdr:col>23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79B340BE-6027-4678-A8A9-9A0B4ED29504}"/>
            </a:ext>
          </a:extLst>
        </xdr:cNvPr>
        <xdr:cNvSpPr/>
      </xdr:nvSpPr>
      <xdr:spPr>
        <a:xfrm>
          <a:off x="19328296" y="36060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20</xdr:col>
      <xdr:colOff>91108</xdr:colOff>
      <xdr:row>6</xdr:row>
      <xdr:rowOff>634241</xdr:rowOff>
    </xdr:from>
    <xdr:to>
      <xdr:col>20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C9ACCFDF-1FAD-42F5-B889-09F674689B0E}"/>
            </a:ext>
          </a:extLst>
        </xdr:cNvPr>
        <xdr:cNvSpPr/>
      </xdr:nvSpPr>
      <xdr:spPr>
        <a:xfrm>
          <a:off x="18102883" y="35774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92351</xdr:colOff>
      <xdr:row>6</xdr:row>
      <xdr:rowOff>681865</xdr:rowOff>
    </xdr:from>
    <xdr:to>
      <xdr:col>21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52B05C5F-689C-40BB-A381-04C5CC644EEF}"/>
            </a:ext>
          </a:extLst>
        </xdr:cNvPr>
        <xdr:cNvSpPr/>
      </xdr:nvSpPr>
      <xdr:spPr>
        <a:xfrm>
          <a:off x="18504176" y="36250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118856</xdr:colOff>
      <xdr:row>6</xdr:row>
      <xdr:rowOff>629478</xdr:rowOff>
    </xdr:from>
    <xdr:to>
      <xdr:col>24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B1BF2E78-3216-4F68-9956-B3DD070F2DA7}"/>
            </a:ext>
          </a:extLst>
        </xdr:cNvPr>
        <xdr:cNvSpPr/>
      </xdr:nvSpPr>
      <xdr:spPr>
        <a:xfrm rot="10800000">
          <a:off x="19730831" y="35727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22</xdr:col>
      <xdr:colOff>113886</xdr:colOff>
      <xdr:row>6</xdr:row>
      <xdr:rowOff>653290</xdr:rowOff>
    </xdr:from>
    <xdr:to>
      <xdr:col>22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DD23B50E-BAF3-4A40-9BB9-03F1D549FBB2}"/>
            </a:ext>
          </a:extLst>
        </xdr:cNvPr>
        <xdr:cNvSpPr/>
      </xdr:nvSpPr>
      <xdr:spPr>
        <a:xfrm>
          <a:off x="18925761" y="35965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116371</xdr:colOff>
      <xdr:row>6</xdr:row>
      <xdr:rowOff>662815</xdr:rowOff>
    </xdr:from>
    <xdr:to>
      <xdr:col>23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5CB09F78-BADE-407B-8B1D-96F278CEF9D1}"/>
            </a:ext>
          </a:extLst>
        </xdr:cNvPr>
        <xdr:cNvSpPr/>
      </xdr:nvSpPr>
      <xdr:spPr>
        <a:xfrm>
          <a:off x="19328296" y="36060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91108</xdr:colOff>
      <xdr:row>6</xdr:row>
      <xdr:rowOff>634241</xdr:rowOff>
    </xdr:from>
    <xdr:to>
      <xdr:col>28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C3D3DAF7-61A0-40C7-A940-21F2C2CF09B2}"/>
            </a:ext>
          </a:extLst>
        </xdr:cNvPr>
        <xdr:cNvSpPr/>
      </xdr:nvSpPr>
      <xdr:spPr>
        <a:xfrm>
          <a:off x="21188983" y="3644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92351</xdr:colOff>
      <xdr:row>6</xdr:row>
      <xdr:rowOff>681865</xdr:rowOff>
    </xdr:from>
    <xdr:to>
      <xdr:col>29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1FBD10E3-287E-4DFF-A88D-1B7C2F87BAA1}"/>
            </a:ext>
          </a:extLst>
        </xdr:cNvPr>
        <xdr:cNvSpPr/>
      </xdr:nvSpPr>
      <xdr:spPr>
        <a:xfrm>
          <a:off x="21590276" y="3691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6</xdr:row>
      <xdr:rowOff>629478</xdr:rowOff>
    </xdr:from>
    <xdr:to>
      <xdr:col>32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8647E03-1356-467A-BA89-14DCDA621EBD}"/>
            </a:ext>
          </a:extLst>
        </xdr:cNvPr>
        <xdr:cNvSpPr/>
      </xdr:nvSpPr>
      <xdr:spPr>
        <a:xfrm rot="10800000">
          <a:off x="22816931" y="3639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6</xdr:row>
      <xdr:rowOff>653290</xdr:rowOff>
    </xdr:from>
    <xdr:to>
      <xdr:col>30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286A53D5-26D7-42BE-9471-03A0587A627F}"/>
            </a:ext>
          </a:extLst>
        </xdr:cNvPr>
        <xdr:cNvSpPr/>
      </xdr:nvSpPr>
      <xdr:spPr>
        <a:xfrm>
          <a:off x="22011861" y="3663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6</xdr:row>
      <xdr:rowOff>662815</xdr:rowOff>
    </xdr:from>
    <xdr:to>
      <xdr:col>31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F77E0E1-C7E3-4A2E-866C-D275AE154ADE}"/>
            </a:ext>
          </a:extLst>
        </xdr:cNvPr>
        <xdr:cNvSpPr/>
      </xdr:nvSpPr>
      <xdr:spPr>
        <a:xfrm>
          <a:off x="22414396" y="3672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91108</xdr:colOff>
      <xdr:row>6</xdr:row>
      <xdr:rowOff>634241</xdr:rowOff>
    </xdr:from>
    <xdr:to>
      <xdr:col>20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5764DCE7-464E-430B-A055-271F7A44CA66}"/>
            </a:ext>
          </a:extLst>
        </xdr:cNvPr>
        <xdr:cNvSpPr/>
      </xdr:nvSpPr>
      <xdr:spPr>
        <a:xfrm>
          <a:off x="18502933" y="3644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92351</xdr:colOff>
      <xdr:row>6</xdr:row>
      <xdr:rowOff>681865</xdr:rowOff>
    </xdr:from>
    <xdr:to>
      <xdr:col>21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39C21167-39EC-4E18-A3C4-9EB90F12D912}"/>
            </a:ext>
          </a:extLst>
        </xdr:cNvPr>
        <xdr:cNvSpPr/>
      </xdr:nvSpPr>
      <xdr:spPr>
        <a:xfrm>
          <a:off x="18904226" y="3691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118856</xdr:colOff>
      <xdr:row>6</xdr:row>
      <xdr:rowOff>629478</xdr:rowOff>
    </xdr:from>
    <xdr:to>
      <xdr:col>24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311337B7-C4BB-4EE1-A83C-B8F826B4CCB9}"/>
            </a:ext>
          </a:extLst>
        </xdr:cNvPr>
        <xdr:cNvSpPr/>
      </xdr:nvSpPr>
      <xdr:spPr>
        <a:xfrm rot="10800000">
          <a:off x="20130881" y="3639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22</xdr:col>
      <xdr:colOff>113886</xdr:colOff>
      <xdr:row>6</xdr:row>
      <xdr:rowOff>653290</xdr:rowOff>
    </xdr:from>
    <xdr:to>
      <xdr:col>22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666380EA-55AA-458B-B0D9-FC69A4D98055}"/>
            </a:ext>
          </a:extLst>
        </xdr:cNvPr>
        <xdr:cNvSpPr/>
      </xdr:nvSpPr>
      <xdr:spPr>
        <a:xfrm>
          <a:off x="19325811" y="3663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116371</xdr:colOff>
      <xdr:row>6</xdr:row>
      <xdr:rowOff>662815</xdr:rowOff>
    </xdr:from>
    <xdr:to>
      <xdr:col>23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25D268D9-7EAF-40A9-8212-71F327561649}"/>
            </a:ext>
          </a:extLst>
        </xdr:cNvPr>
        <xdr:cNvSpPr/>
      </xdr:nvSpPr>
      <xdr:spPr>
        <a:xfrm>
          <a:off x="19728346" y="3672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20</xdr:col>
      <xdr:colOff>91108</xdr:colOff>
      <xdr:row>6</xdr:row>
      <xdr:rowOff>634241</xdr:rowOff>
    </xdr:from>
    <xdr:to>
      <xdr:col>20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21B6CC4A-17B1-4B91-A54D-DAEE8296C06D}"/>
            </a:ext>
          </a:extLst>
        </xdr:cNvPr>
        <xdr:cNvSpPr/>
      </xdr:nvSpPr>
      <xdr:spPr>
        <a:xfrm>
          <a:off x="18502933" y="36441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92351</xdr:colOff>
      <xdr:row>6</xdr:row>
      <xdr:rowOff>681865</xdr:rowOff>
    </xdr:from>
    <xdr:to>
      <xdr:col>21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3A6A8E24-7618-438F-B0F1-FF57528F0335}"/>
            </a:ext>
          </a:extLst>
        </xdr:cNvPr>
        <xdr:cNvSpPr/>
      </xdr:nvSpPr>
      <xdr:spPr>
        <a:xfrm>
          <a:off x="18904226" y="36917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118856</xdr:colOff>
      <xdr:row>6</xdr:row>
      <xdr:rowOff>629478</xdr:rowOff>
    </xdr:from>
    <xdr:to>
      <xdr:col>24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E09E1D3F-7295-476D-84E2-06E192CC89F0}"/>
            </a:ext>
          </a:extLst>
        </xdr:cNvPr>
        <xdr:cNvSpPr/>
      </xdr:nvSpPr>
      <xdr:spPr>
        <a:xfrm rot="10800000">
          <a:off x="20130881" y="36393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22</xdr:col>
      <xdr:colOff>113886</xdr:colOff>
      <xdr:row>6</xdr:row>
      <xdr:rowOff>653290</xdr:rowOff>
    </xdr:from>
    <xdr:to>
      <xdr:col>22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F1F985A4-EE53-4137-B90B-1A75EC59740A}"/>
            </a:ext>
          </a:extLst>
        </xdr:cNvPr>
        <xdr:cNvSpPr/>
      </xdr:nvSpPr>
      <xdr:spPr>
        <a:xfrm>
          <a:off x="19325811" y="36631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23</xdr:col>
      <xdr:colOff>116371</xdr:colOff>
      <xdr:row>6</xdr:row>
      <xdr:rowOff>662815</xdr:rowOff>
    </xdr:from>
    <xdr:to>
      <xdr:col>23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80379D26-6A70-4CCD-8894-C554974F9CA0}"/>
            </a:ext>
          </a:extLst>
        </xdr:cNvPr>
        <xdr:cNvSpPr/>
      </xdr:nvSpPr>
      <xdr:spPr>
        <a:xfrm>
          <a:off x="19728346" y="36727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E5A429D-E07C-4B15-B785-9732E018F614}"/>
            </a:ext>
          </a:extLst>
        </xdr:cNvPr>
        <xdr:cNvSpPr/>
      </xdr:nvSpPr>
      <xdr:spPr>
        <a:xfrm>
          <a:off x="22617733" y="35869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E7BA5BCD-8403-4CB4-BF9C-8FE176C33B39}"/>
            </a:ext>
          </a:extLst>
        </xdr:cNvPr>
        <xdr:cNvSpPr/>
      </xdr:nvSpPr>
      <xdr:spPr>
        <a:xfrm>
          <a:off x="23019026" y="36346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574D28BE-AF37-41F4-9E30-AF4F58D2FB41}"/>
            </a:ext>
          </a:extLst>
        </xdr:cNvPr>
        <xdr:cNvSpPr/>
      </xdr:nvSpPr>
      <xdr:spPr>
        <a:xfrm rot="10800000">
          <a:off x="24245681" y="35822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3865116F-BB72-4A21-B581-31D2E4AFBF45}"/>
            </a:ext>
          </a:extLst>
        </xdr:cNvPr>
        <xdr:cNvSpPr/>
      </xdr:nvSpPr>
      <xdr:spPr>
        <a:xfrm>
          <a:off x="23440611" y="36060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9A64A2D-261F-416E-8881-6DDC52C1E440}"/>
            </a:ext>
          </a:extLst>
        </xdr:cNvPr>
        <xdr:cNvSpPr/>
      </xdr:nvSpPr>
      <xdr:spPr>
        <a:xfrm>
          <a:off x="23843146" y="36155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2A869643-180C-4D78-9BAF-BC3032D24057}"/>
            </a:ext>
          </a:extLst>
        </xdr:cNvPr>
        <xdr:cNvSpPr/>
      </xdr:nvSpPr>
      <xdr:spPr>
        <a:xfrm>
          <a:off x="21512833" y="35774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C4A34FAB-7B38-497E-9CFE-40562E282C13}"/>
            </a:ext>
          </a:extLst>
        </xdr:cNvPr>
        <xdr:cNvSpPr/>
      </xdr:nvSpPr>
      <xdr:spPr>
        <a:xfrm>
          <a:off x="21914126" y="36250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BE8ED246-A641-4DFF-BB78-1E8E9F4BF326}"/>
            </a:ext>
          </a:extLst>
        </xdr:cNvPr>
        <xdr:cNvSpPr/>
      </xdr:nvSpPr>
      <xdr:spPr>
        <a:xfrm rot="10800000">
          <a:off x="23140781" y="35727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B62B8948-AF0C-4D40-993B-EC9BA14C27FD}"/>
            </a:ext>
          </a:extLst>
        </xdr:cNvPr>
        <xdr:cNvSpPr/>
      </xdr:nvSpPr>
      <xdr:spPr>
        <a:xfrm>
          <a:off x="22335711" y="35965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39A3BDA1-CDF3-4CA2-867D-614FF471DA5D}"/>
            </a:ext>
          </a:extLst>
        </xdr:cNvPr>
        <xdr:cNvSpPr/>
      </xdr:nvSpPr>
      <xdr:spPr>
        <a:xfrm>
          <a:off x="22738246" y="36060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E106BE81-E14D-468E-B8D7-9344689218EA}"/>
            </a:ext>
          </a:extLst>
        </xdr:cNvPr>
        <xdr:cNvSpPr/>
      </xdr:nvSpPr>
      <xdr:spPr>
        <a:xfrm>
          <a:off x="22027183" y="38346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D7E9371B-F925-4E0D-B998-60EC6AF99217}"/>
            </a:ext>
          </a:extLst>
        </xdr:cNvPr>
        <xdr:cNvSpPr/>
      </xdr:nvSpPr>
      <xdr:spPr>
        <a:xfrm>
          <a:off x="22428476" y="38822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2AD3A43E-5476-4F64-AF78-C1A02D734CB0}"/>
            </a:ext>
          </a:extLst>
        </xdr:cNvPr>
        <xdr:cNvSpPr/>
      </xdr:nvSpPr>
      <xdr:spPr>
        <a:xfrm rot="10800000">
          <a:off x="23655131" y="38298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7C75C138-3563-4C9A-94C5-69592D5E0E02}"/>
            </a:ext>
          </a:extLst>
        </xdr:cNvPr>
        <xdr:cNvSpPr/>
      </xdr:nvSpPr>
      <xdr:spPr>
        <a:xfrm>
          <a:off x="22850061" y="38536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E5ACBE47-AFAA-4B75-A147-9FD813C4AD17}"/>
            </a:ext>
          </a:extLst>
        </xdr:cNvPr>
        <xdr:cNvSpPr/>
      </xdr:nvSpPr>
      <xdr:spPr>
        <a:xfrm>
          <a:off x="23252596" y="38632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751624F-6703-4B45-91E9-3C639971CF87}"/>
            </a:ext>
          </a:extLst>
        </xdr:cNvPr>
        <xdr:cNvSpPr/>
      </xdr:nvSpPr>
      <xdr:spPr>
        <a:xfrm>
          <a:off x="2255105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7B82543F-43A1-4EBD-BEE8-FD92F68DEF99}"/>
            </a:ext>
          </a:extLst>
        </xdr:cNvPr>
        <xdr:cNvSpPr/>
      </xdr:nvSpPr>
      <xdr:spPr>
        <a:xfrm>
          <a:off x="2295235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1FFAADC4-8F33-4B73-9CF4-314F4BFAE804}"/>
            </a:ext>
          </a:extLst>
        </xdr:cNvPr>
        <xdr:cNvSpPr/>
      </xdr:nvSpPr>
      <xdr:spPr>
        <a:xfrm rot="10800000">
          <a:off x="2417900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CD7A1466-5577-42E3-9D3D-EB28F6950235}"/>
            </a:ext>
          </a:extLst>
        </xdr:cNvPr>
        <xdr:cNvSpPr/>
      </xdr:nvSpPr>
      <xdr:spPr>
        <a:xfrm>
          <a:off x="2337393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C23EFE73-5B14-4D9F-8BCF-4569BFFB8736}"/>
            </a:ext>
          </a:extLst>
        </xdr:cNvPr>
        <xdr:cNvSpPr/>
      </xdr:nvSpPr>
      <xdr:spPr>
        <a:xfrm>
          <a:off x="2377647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2DB1C9EC-2910-40DA-BAC7-AA39080D8F3C}"/>
            </a:ext>
          </a:extLst>
        </xdr:cNvPr>
        <xdr:cNvSpPr/>
      </xdr:nvSpPr>
      <xdr:spPr>
        <a:xfrm>
          <a:off x="2255105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B3EFB2D4-602D-4DB4-9A12-26CB47E8BFCA}"/>
            </a:ext>
          </a:extLst>
        </xdr:cNvPr>
        <xdr:cNvSpPr/>
      </xdr:nvSpPr>
      <xdr:spPr>
        <a:xfrm>
          <a:off x="2295235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BFF87125-09DC-46DC-AF09-8C1E096FEBAB}"/>
            </a:ext>
          </a:extLst>
        </xdr:cNvPr>
        <xdr:cNvSpPr/>
      </xdr:nvSpPr>
      <xdr:spPr>
        <a:xfrm rot="10800000">
          <a:off x="2417900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4D95D1A6-D2DC-4B91-98D0-609DB0FED77E}"/>
            </a:ext>
          </a:extLst>
        </xdr:cNvPr>
        <xdr:cNvSpPr/>
      </xdr:nvSpPr>
      <xdr:spPr>
        <a:xfrm>
          <a:off x="2337393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1CC30FBA-CF1F-40BA-812E-86E9D46D274F}"/>
            </a:ext>
          </a:extLst>
        </xdr:cNvPr>
        <xdr:cNvSpPr/>
      </xdr:nvSpPr>
      <xdr:spPr>
        <a:xfrm>
          <a:off x="2377647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9220E69-77AE-47B1-8BB7-0E02FDC6BDA5}"/>
            </a:ext>
          </a:extLst>
        </xdr:cNvPr>
        <xdr:cNvSpPr/>
      </xdr:nvSpPr>
      <xdr:spPr>
        <a:xfrm>
          <a:off x="2272250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778E5DFE-1C65-4655-926F-2BD9CDB1CDD8}"/>
            </a:ext>
          </a:extLst>
        </xdr:cNvPr>
        <xdr:cNvSpPr/>
      </xdr:nvSpPr>
      <xdr:spPr>
        <a:xfrm>
          <a:off x="2312380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0DBA3D9-A1FE-49D6-98B3-E82F4ABB3D06}"/>
            </a:ext>
          </a:extLst>
        </xdr:cNvPr>
        <xdr:cNvSpPr/>
      </xdr:nvSpPr>
      <xdr:spPr>
        <a:xfrm rot="10800000">
          <a:off x="2435045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237743C5-0B90-4A1E-958A-2120AFBE0DF2}"/>
            </a:ext>
          </a:extLst>
        </xdr:cNvPr>
        <xdr:cNvSpPr/>
      </xdr:nvSpPr>
      <xdr:spPr>
        <a:xfrm>
          <a:off x="2354538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35FB8E25-A18C-41ED-B974-444D1B8D8B57}"/>
            </a:ext>
          </a:extLst>
        </xdr:cNvPr>
        <xdr:cNvSpPr/>
      </xdr:nvSpPr>
      <xdr:spPr>
        <a:xfrm>
          <a:off x="2394792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72BDB6E2-E100-4A61-8BDC-B15B1F2F14A8}"/>
            </a:ext>
          </a:extLst>
        </xdr:cNvPr>
        <xdr:cNvSpPr/>
      </xdr:nvSpPr>
      <xdr:spPr>
        <a:xfrm>
          <a:off x="2272250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3CC1BED2-DD4A-43CD-A88C-BF02FF5F85B8}"/>
            </a:ext>
          </a:extLst>
        </xdr:cNvPr>
        <xdr:cNvSpPr/>
      </xdr:nvSpPr>
      <xdr:spPr>
        <a:xfrm>
          <a:off x="2312380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2687E7F9-9C13-4FC6-BA8A-25B779D83261}"/>
            </a:ext>
          </a:extLst>
        </xdr:cNvPr>
        <xdr:cNvSpPr/>
      </xdr:nvSpPr>
      <xdr:spPr>
        <a:xfrm rot="10800000">
          <a:off x="2435045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1D897228-5792-456C-83AC-83DC2388390E}"/>
            </a:ext>
          </a:extLst>
        </xdr:cNvPr>
        <xdr:cNvSpPr/>
      </xdr:nvSpPr>
      <xdr:spPr>
        <a:xfrm>
          <a:off x="2354538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71142AA5-C897-427F-99AB-10A063EC1020}"/>
            </a:ext>
          </a:extLst>
        </xdr:cNvPr>
        <xdr:cNvSpPr/>
      </xdr:nvSpPr>
      <xdr:spPr>
        <a:xfrm>
          <a:off x="2394792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33B8C108-BBB0-43DE-AA62-BDC5D4202EAB}"/>
            </a:ext>
          </a:extLst>
        </xdr:cNvPr>
        <xdr:cNvSpPr/>
      </xdr:nvSpPr>
      <xdr:spPr>
        <a:xfrm>
          <a:off x="2230340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4E0AFFDD-B7CC-48B9-A870-B946F91F08CE}"/>
            </a:ext>
          </a:extLst>
        </xdr:cNvPr>
        <xdr:cNvSpPr/>
      </xdr:nvSpPr>
      <xdr:spPr>
        <a:xfrm>
          <a:off x="2270470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0CA6949-DFBC-4343-91DB-C3ED655B10F9}"/>
            </a:ext>
          </a:extLst>
        </xdr:cNvPr>
        <xdr:cNvSpPr/>
      </xdr:nvSpPr>
      <xdr:spPr>
        <a:xfrm rot="10800000">
          <a:off x="2393135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1B081C55-CED9-4635-AEAA-9ED373CC7240}"/>
            </a:ext>
          </a:extLst>
        </xdr:cNvPr>
        <xdr:cNvSpPr/>
      </xdr:nvSpPr>
      <xdr:spPr>
        <a:xfrm>
          <a:off x="2312628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D6AF61D1-E570-4AB3-986D-101F496141E6}"/>
            </a:ext>
          </a:extLst>
        </xdr:cNvPr>
        <xdr:cNvSpPr/>
      </xdr:nvSpPr>
      <xdr:spPr>
        <a:xfrm>
          <a:off x="2352882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1141868B-6C2F-490F-9823-FA17AA5EAADD}"/>
            </a:ext>
          </a:extLst>
        </xdr:cNvPr>
        <xdr:cNvSpPr/>
      </xdr:nvSpPr>
      <xdr:spPr>
        <a:xfrm>
          <a:off x="2230340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208D2E56-A81C-4CE3-979C-927A2F75D729}"/>
            </a:ext>
          </a:extLst>
        </xdr:cNvPr>
        <xdr:cNvSpPr/>
      </xdr:nvSpPr>
      <xdr:spPr>
        <a:xfrm>
          <a:off x="2270470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60FD422D-8F70-4A0E-90BA-CF0CF07FC337}"/>
            </a:ext>
          </a:extLst>
        </xdr:cNvPr>
        <xdr:cNvSpPr/>
      </xdr:nvSpPr>
      <xdr:spPr>
        <a:xfrm rot="10800000">
          <a:off x="2393135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FEFB1E2B-2387-4B47-ABE6-17159387EA08}"/>
            </a:ext>
          </a:extLst>
        </xdr:cNvPr>
        <xdr:cNvSpPr/>
      </xdr:nvSpPr>
      <xdr:spPr>
        <a:xfrm>
          <a:off x="2312628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554FA6EB-D269-4BCB-80BE-3DA8557C753A}"/>
            </a:ext>
          </a:extLst>
        </xdr:cNvPr>
        <xdr:cNvSpPr/>
      </xdr:nvSpPr>
      <xdr:spPr>
        <a:xfrm>
          <a:off x="2352882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1ACA712E-5880-49CB-BE15-35F29649ABEC}"/>
            </a:ext>
          </a:extLst>
        </xdr:cNvPr>
        <xdr:cNvSpPr/>
      </xdr:nvSpPr>
      <xdr:spPr>
        <a:xfrm>
          <a:off x="2220815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FA6D74C0-B284-41ED-B8A8-28CB1DDD94DE}"/>
            </a:ext>
          </a:extLst>
        </xdr:cNvPr>
        <xdr:cNvSpPr/>
      </xdr:nvSpPr>
      <xdr:spPr>
        <a:xfrm>
          <a:off x="2260945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49EA9ACF-33AE-423A-B395-4798BFC14074}"/>
            </a:ext>
          </a:extLst>
        </xdr:cNvPr>
        <xdr:cNvSpPr/>
      </xdr:nvSpPr>
      <xdr:spPr>
        <a:xfrm rot="10800000">
          <a:off x="2383610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CF8BFDA6-B0FA-47CC-A886-D37AE78EF94C}"/>
            </a:ext>
          </a:extLst>
        </xdr:cNvPr>
        <xdr:cNvSpPr/>
      </xdr:nvSpPr>
      <xdr:spPr>
        <a:xfrm>
          <a:off x="2303103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3884258A-C4CE-43D8-9D48-B4A604DB02C6}"/>
            </a:ext>
          </a:extLst>
        </xdr:cNvPr>
        <xdr:cNvSpPr/>
      </xdr:nvSpPr>
      <xdr:spPr>
        <a:xfrm>
          <a:off x="2343357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7326E613-DA06-490E-A45C-8F94851DF314}"/>
            </a:ext>
          </a:extLst>
        </xdr:cNvPr>
        <xdr:cNvSpPr/>
      </xdr:nvSpPr>
      <xdr:spPr>
        <a:xfrm>
          <a:off x="22208158" y="38441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14BB0E6-B85E-4525-BE6F-354E9265EC8C}"/>
            </a:ext>
          </a:extLst>
        </xdr:cNvPr>
        <xdr:cNvSpPr/>
      </xdr:nvSpPr>
      <xdr:spPr>
        <a:xfrm>
          <a:off x="22609451" y="38917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BBD431BF-2278-4D6C-9847-48D619A3A803}"/>
            </a:ext>
          </a:extLst>
        </xdr:cNvPr>
        <xdr:cNvSpPr/>
      </xdr:nvSpPr>
      <xdr:spPr>
        <a:xfrm rot="10800000">
          <a:off x="23836106" y="38394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5D9A3B67-1223-4E64-88B1-E34A041842AC}"/>
            </a:ext>
          </a:extLst>
        </xdr:cNvPr>
        <xdr:cNvSpPr/>
      </xdr:nvSpPr>
      <xdr:spPr>
        <a:xfrm>
          <a:off x="23031036" y="38632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02458DF6-7283-4E68-9D96-EA2121FBFBAF}"/>
            </a:ext>
          </a:extLst>
        </xdr:cNvPr>
        <xdr:cNvSpPr/>
      </xdr:nvSpPr>
      <xdr:spPr>
        <a:xfrm>
          <a:off x="23433571" y="38727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960813</xdr:rowOff>
    </xdr:from>
    <xdr:to>
      <xdr:col>27</xdr:col>
      <xdr:colOff>272083</xdr:colOff>
      <xdr:row>6</xdr:row>
      <xdr:rowOff>1208462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81929" y="294745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1008437</xdr:rowOff>
    </xdr:from>
    <xdr:to>
      <xdr:col>28</xdr:col>
      <xdr:colOff>254276</xdr:colOff>
      <xdr:row>6</xdr:row>
      <xdr:rowOff>1160837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77780" y="299508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956050</xdr:rowOff>
    </xdr:from>
    <xdr:to>
      <xdr:col>31</xdr:col>
      <xdr:colOff>233156</xdr:colOff>
      <xdr:row>6</xdr:row>
      <xdr:rowOff>1213225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20788106" y="294269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979862</xdr:rowOff>
    </xdr:from>
    <xdr:to>
      <xdr:col>29</xdr:col>
      <xdr:colOff>247236</xdr:colOff>
      <xdr:row>6</xdr:row>
      <xdr:rowOff>1189412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993922" y="296650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989387</xdr:rowOff>
    </xdr:from>
    <xdr:to>
      <xdr:col>30</xdr:col>
      <xdr:colOff>230671</xdr:colOff>
      <xdr:row>6</xdr:row>
      <xdr:rowOff>1179887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391014" y="297603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824739</xdr:rowOff>
    </xdr:from>
    <xdr:to>
      <xdr:col>27</xdr:col>
      <xdr:colOff>272083</xdr:colOff>
      <xdr:row>6</xdr:row>
      <xdr:rowOff>1072388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81929" y="2947453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872363</xdr:rowOff>
    </xdr:from>
    <xdr:to>
      <xdr:col>28</xdr:col>
      <xdr:colOff>254276</xdr:colOff>
      <xdr:row>6</xdr:row>
      <xdr:rowOff>1024763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577780" y="2995077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819976</xdr:rowOff>
    </xdr:from>
    <xdr:to>
      <xdr:col>31</xdr:col>
      <xdr:colOff>233156</xdr:colOff>
      <xdr:row>6</xdr:row>
      <xdr:rowOff>1077151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20788106" y="2942690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843788</xdr:rowOff>
    </xdr:from>
    <xdr:to>
      <xdr:col>29</xdr:col>
      <xdr:colOff>247236</xdr:colOff>
      <xdr:row>6</xdr:row>
      <xdr:rowOff>1053338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993922" y="2966502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853313</xdr:rowOff>
    </xdr:from>
    <xdr:to>
      <xdr:col>30</xdr:col>
      <xdr:colOff>230671</xdr:colOff>
      <xdr:row>6</xdr:row>
      <xdr:rowOff>1043813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391014" y="2976027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851953</xdr:rowOff>
    </xdr:from>
    <xdr:to>
      <xdr:col>27</xdr:col>
      <xdr:colOff>272083</xdr:colOff>
      <xdr:row>6</xdr:row>
      <xdr:rowOff>1099602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81929" y="298827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899577</xdr:rowOff>
    </xdr:from>
    <xdr:to>
      <xdr:col>28</xdr:col>
      <xdr:colOff>254276</xdr:colOff>
      <xdr:row>6</xdr:row>
      <xdr:rowOff>1051977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9577780" y="303589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847190</xdr:rowOff>
    </xdr:from>
    <xdr:to>
      <xdr:col>31</xdr:col>
      <xdr:colOff>233156</xdr:colOff>
      <xdr:row>6</xdr:row>
      <xdr:rowOff>1104365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20788106" y="298351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871002</xdr:rowOff>
    </xdr:from>
    <xdr:to>
      <xdr:col>29</xdr:col>
      <xdr:colOff>247236</xdr:colOff>
      <xdr:row>6</xdr:row>
      <xdr:rowOff>1080552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993922" y="300732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880527</xdr:rowOff>
    </xdr:from>
    <xdr:to>
      <xdr:col>30</xdr:col>
      <xdr:colOff>230671</xdr:colOff>
      <xdr:row>6</xdr:row>
      <xdr:rowOff>1071027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391014" y="301684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824738</xdr:rowOff>
    </xdr:from>
    <xdr:to>
      <xdr:col>27</xdr:col>
      <xdr:colOff>272083</xdr:colOff>
      <xdr:row>6</xdr:row>
      <xdr:rowOff>1072387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343514" y="295595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872362</xdr:rowOff>
    </xdr:from>
    <xdr:to>
      <xdr:col>28</xdr:col>
      <xdr:colOff>254276</xdr:colOff>
      <xdr:row>6</xdr:row>
      <xdr:rowOff>1024762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749570" y="300358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819975</xdr:rowOff>
    </xdr:from>
    <xdr:to>
      <xdr:col>31</xdr:col>
      <xdr:colOff>233156</xdr:colOff>
      <xdr:row>6</xdr:row>
      <xdr:rowOff>1077150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20990512" y="295119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843787</xdr:rowOff>
    </xdr:from>
    <xdr:to>
      <xdr:col>29</xdr:col>
      <xdr:colOff>247236</xdr:colOff>
      <xdr:row>6</xdr:row>
      <xdr:rowOff>1053337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175917" y="297500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853312</xdr:rowOff>
    </xdr:from>
    <xdr:to>
      <xdr:col>30</xdr:col>
      <xdr:colOff>230671</xdr:colOff>
      <xdr:row>6</xdr:row>
      <xdr:rowOff>1043812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583215" y="298453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D775B72A-72EA-4B12-861F-D864510187A0}"/>
            </a:ext>
          </a:extLst>
        </xdr:cNvPr>
        <xdr:cNvSpPr/>
      </xdr:nvSpPr>
      <xdr:spPr>
        <a:xfrm>
          <a:off x="21970033" y="36060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7AA14CFF-DBE8-4420-8ECA-7588463D0889}"/>
            </a:ext>
          </a:extLst>
        </xdr:cNvPr>
        <xdr:cNvSpPr/>
      </xdr:nvSpPr>
      <xdr:spPr>
        <a:xfrm>
          <a:off x="22371326" y="36536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71EAE38-C410-4554-9DAD-299F02410974}"/>
            </a:ext>
          </a:extLst>
        </xdr:cNvPr>
        <xdr:cNvSpPr/>
      </xdr:nvSpPr>
      <xdr:spPr>
        <a:xfrm rot="10800000">
          <a:off x="23597981" y="36012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F9662711-4949-4626-8609-C2B866045737}"/>
            </a:ext>
          </a:extLst>
        </xdr:cNvPr>
        <xdr:cNvSpPr/>
      </xdr:nvSpPr>
      <xdr:spPr>
        <a:xfrm>
          <a:off x="22792911" y="36250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820FF080-7599-4C9B-84F7-2F18715AF289}"/>
            </a:ext>
          </a:extLst>
        </xdr:cNvPr>
        <xdr:cNvSpPr/>
      </xdr:nvSpPr>
      <xdr:spPr>
        <a:xfrm>
          <a:off x="23195446" y="36346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B0B978B5-EEA3-4B78-9B3C-AA88DEB1AAED}"/>
            </a:ext>
          </a:extLst>
        </xdr:cNvPr>
        <xdr:cNvSpPr/>
      </xdr:nvSpPr>
      <xdr:spPr>
        <a:xfrm>
          <a:off x="21970033" y="36060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B8301D2F-F775-4A47-895C-B12EF90E6BBC}"/>
            </a:ext>
          </a:extLst>
        </xdr:cNvPr>
        <xdr:cNvSpPr/>
      </xdr:nvSpPr>
      <xdr:spPr>
        <a:xfrm>
          <a:off x="22371326" y="36536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681A6F06-9184-4B58-98FF-FDB94CFCCDB7}"/>
            </a:ext>
          </a:extLst>
        </xdr:cNvPr>
        <xdr:cNvSpPr/>
      </xdr:nvSpPr>
      <xdr:spPr>
        <a:xfrm rot="10800000">
          <a:off x="23597981" y="36012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BA32BD5A-4176-4D64-8361-4ED92B16FD39}"/>
            </a:ext>
          </a:extLst>
        </xdr:cNvPr>
        <xdr:cNvSpPr/>
      </xdr:nvSpPr>
      <xdr:spPr>
        <a:xfrm>
          <a:off x="22792911" y="36250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D2BA44D9-6DB5-48F7-8D1F-FE9E1F54CE7D}"/>
            </a:ext>
          </a:extLst>
        </xdr:cNvPr>
        <xdr:cNvSpPr/>
      </xdr:nvSpPr>
      <xdr:spPr>
        <a:xfrm>
          <a:off x="23195446" y="36346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DC48EADA-7FCA-4F38-9348-BFCB9B4E9147}"/>
            </a:ext>
          </a:extLst>
        </xdr:cNvPr>
        <xdr:cNvSpPr/>
      </xdr:nvSpPr>
      <xdr:spPr>
        <a:xfrm>
          <a:off x="21989083" y="35107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2A972B3C-D2A4-4BFF-A909-1E7EA6088039}"/>
            </a:ext>
          </a:extLst>
        </xdr:cNvPr>
        <xdr:cNvSpPr/>
      </xdr:nvSpPr>
      <xdr:spPr>
        <a:xfrm>
          <a:off x="22390376" y="35584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5A309F5E-D31F-45C9-87A1-EC80FF5738CF}"/>
            </a:ext>
          </a:extLst>
        </xdr:cNvPr>
        <xdr:cNvSpPr/>
      </xdr:nvSpPr>
      <xdr:spPr>
        <a:xfrm rot="10800000">
          <a:off x="23617031" y="35060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E450627C-66E4-4239-B4A2-D3ADD4013E12}"/>
            </a:ext>
          </a:extLst>
        </xdr:cNvPr>
        <xdr:cNvSpPr/>
      </xdr:nvSpPr>
      <xdr:spPr>
        <a:xfrm>
          <a:off x="22811961" y="35298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E7CE91CA-18D2-4EDB-B981-37704B637E93}"/>
            </a:ext>
          </a:extLst>
        </xdr:cNvPr>
        <xdr:cNvSpPr/>
      </xdr:nvSpPr>
      <xdr:spPr>
        <a:xfrm>
          <a:off x="23214496" y="35393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33CDF23F-57D8-4879-B945-21C1A7D5535D}"/>
            </a:ext>
          </a:extLst>
        </xdr:cNvPr>
        <xdr:cNvSpPr/>
      </xdr:nvSpPr>
      <xdr:spPr>
        <a:xfrm>
          <a:off x="21989083" y="35107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C2745A7F-0850-4D13-A48E-F36989DB2292}"/>
            </a:ext>
          </a:extLst>
        </xdr:cNvPr>
        <xdr:cNvSpPr/>
      </xdr:nvSpPr>
      <xdr:spPr>
        <a:xfrm>
          <a:off x="22390376" y="35584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92C481C7-6458-4A1E-A8A0-B05469570841}"/>
            </a:ext>
          </a:extLst>
        </xdr:cNvPr>
        <xdr:cNvSpPr/>
      </xdr:nvSpPr>
      <xdr:spPr>
        <a:xfrm rot="10800000">
          <a:off x="23617031" y="35060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B4DE389F-FE6A-4F92-A210-713FAD45374E}"/>
            </a:ext>
          </a:extLst>
        </xdr:cNvPr>
        <xdr:cNvSpPr/>
      </xdr:nvSpPr>
      <xdr:spPr>
        <a:xfrm>
          <a:off x="22811961" y="35298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77477B36-D66E-44FF-ACC0-26BE3148B63C}"/>
            </a:ext>
          </a:extLst>
        </xdr:cNvPr>
        <xdr:cNvSpPr/>
      </xdr:nvSpPr>
      <xdr:spPr>
        <a:xfrm>
          <a:off x="23214496" y="35393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3B8EA99C-2049-4571-BA7A-45C7F3EC6256}"/>
            </a:ext>
          </a:extLst>
        </xdr:cNvPr>
        <xdr:cNvSpPr/>
      </xdr:nvSpPr>
      <xdr:spPr>
        <a:xfrm>
          <a:off x="22027183" y="35298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43178D5D-4E05-4F4F-B837-B4627BC05D58}"/>
            </a:ext>
          </a:extLst>
        </xdr:cNvPr>
        <xdr:cNvSpPr/>
      </xdr:nvSpPr>
      <xdr:spPr>
        <a:xfrm>
          <a:off x="22428476" y="35774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E0D2EB0C-226B-496F-8F85-E54677935776}"/>
            </a:ext>
          </a:extLst>
        </xdr:cNvPr>
        <xdr:cNvSpPr/>
      </xdr:nvSpPr>
      <xdr:spPr>
        <a:xfrm rot="10800000">
          <a:off x="23655131" y="35250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96845DDB-355C-452B-8FB9-6CBDD43FD53C}"/>
            </a:ext>
          </a:extLst>
        </xdr:cNvPr>
        <xdr:cNvSpPr/>
      </xdr:nvSpPr>
      <xdr:spPr>
        <a:xfrm>
          <a:off x="22850061" y="35488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F3D468EC-B5F4-4755-A4C8-C3843502C15B}"/>
            </a:ext>
          </a:extLst>
        </xdr:cNvPr>
        <xdr:cNvSpPr/>
      </xdr:nvSpPr>
      <xdr:spPr>
        <a:xfrm>
          <a:off x="23252596" y="35584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BF328AD4-66C3-4D58-A396-0228EB4D5546}"/>
            </a:ext>
          </a:extLst>
        </xdr:cNvPr>
        <xdr:cNvSpPr/>
      </xdr:nvSpPr>
      <xdr:spPr>
        <a:xfrm>
          <a:off x="22027183" y="35298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C999E04-0F15-48F6-A836-1EB9248C69E2}"/>
            </a:ext>
          </a:extLst>
        </xdr:cNvPr>
        <xdr:cNvSpPr/>
      </xdr:nvSpPr>
      <xdr:spPr>
        <a:xfrm>
          <a:off x="22428476" y="35774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40F8D811-23A9-4A23-B236-BDD80AB11962}"/>
            </a:ext>
          </a:extLst>
        </xdr:cNvPr>
        <xdr:cNvSpPr/>
      </xdr:nvSpPr>
      <xdr:spPr>
        <a:xfrm rot="10800000">
          <a:off x="23655131" y="35250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63DB938C-80F9-4849-9472-8A1B759DB21B}"/>
            </a:ext>
          </a:extLst>
        </xdr:cNvPr>
        <xdr:cNvSpPr/>
      </xdr:nvSpPr>
      <xdr:spPr>
        <a:xfrm>
          <a:off x="22850061" y="35488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08BC72CD-ED6B-49CE-9A79-5128FC86F5B0}"/>
            </a:ext>
          </a:extLst>
        </xdr:cNvPr>
        <xdr:cNvSpPr/>
      </xdr:nvSpPr>
      <xdr:spPr>
        <a:xfrm>
          <a:off x="23252596" y="35584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12" name="6 Elipse">
          <a:extLst>
            <a:ext uri="{FF2B5EF4-FFF2-40B4-BE49-F238E27FC236}">
              <a16:creationId xmlns:a16="http://schemas.microsoft.com/office/drawing/2014/main" id="{BA1CDE9D-B412-4BE2-9A0B-115EB0BC2E0E}"/>
            </a:ext>
          </a:extLst>
        </xdr:cNvPr>
        <xdr:cNvSpPr/>
      </xdr:nvSpPr>
      <xdr:spPr>
        <a:xfrm>
          <a:off x="22027183" y="35298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13" name="7 Rectángulo">
          <a:extLst>
            <a:ext uri="{FF2B5EF4-FFF2-40B4-BE49-F238E27FC236}">
              <a16:creationId xmlns:a16="http://schemas.microsoft.com/office/drawing/2014/main" id="{39EF875A-DF39-4DC0-BF7D-738A3DAA8762}"/>
            </a:ext>
          </a:extLst>
        </xdr:cNvPr>
        <xdr:cNvSpPr/>
      </xdr:nvSpPr>
      <xdr:spPr>
        <a:xfrm>
          <a:off x="22428476" y="35774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14" name="8 Triángulo isósceles">
          <a:extLst>
            <a:ext uri="{FF2B5EF4-FFF2-40B4-BE49-F238E27FC236}">
              <a16:creationId xmlns:a16="http://schemas.microsoft.com/office/drawing/2014/main" id="{FFC265EF-5187-42A7-A6D5-033AE3D542C2}"/>
            </a:ext>
          </a:extLst>
        </xdr:cNvPr>
        <xdr:cNvSpPr/>
      </xdr:nvSpPr>
      <xdr:spPr>
        <a:xfrm rot="10800000">
          <a:off x="23655131" y="35250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15" name="9 Flecha derecha">
          <a:extLst>
            <a:ext uri="{FF2B5EF4-FFF2-40B4-BE49-F238E27FC236}">
              <a16:creationId xmlns:a16="http://schemas.microsoft.com/office/drawing/2014/main" id="{A45A3611-036D-46AE-91E9-65CCB25F120B}"/>
            </a:ext>
          </a:extLst>
        </xdr:cNvPr>
        <xdr:cNvSpPr/>
      </xdr:nvSpPr>
      <xdr:spPr>
        <a:xfrm>
          <a:off x="22850061" y="35488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16" name="10 Retraso">
          <a:extLst>
            <a:ext uri="{FF2B5EF4-FFF2-40B4-BE49-F238E27FC236}">
              <a16:creationId xmlns:a16="http://schemas.microsoft.com/office/drawing/2014/main" id="{51471109-F995-4987-8ED9-A4185E6F3049}"/>
            </a:ext>
          </a:extLst>
        </xdr:cNvPr>
        <xdr:cNvSpPr/>
      </xdr:nvSpPr>
      <xdr:spPr>
        <a:xfrm>
          <a:off x="23252596" y="35584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17" name="6 Elipse">
          <a:extLst>
            <a:ext uri="{FF2B5EF4-FFF2-40B4-BE49-F238E27FC236}">
              <a16:creationId xmlns:a16="http://schemas.microsoft.com/office/drawing/2014/main" id="{E1B03499-1A28-4B63-8533-766478474B85}"/>
            </a:ext>
          </a:extLst>
        </xdr:cNvPr>
        <xdr:cNvSpPr/>
      </xdr:nvSpPr>
      <xdr:spPr>
        <a:xfrm>
          <a:off x="22027183" y="35298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7EF93F7A-A4B1-46F7-BD52-708FC1751D69}"/>
            </a:ext>
          </a:extLst>
        </xdr:cNvPr>
        <xdr:cNvSpPr/>
      </xdr:nvSpPr>
      <xdr:spPr>
        <a:xfrm>
          <a:off x="22428476" y="35774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19" name="8 Triángulo isósceles">
          <a:extLst>
            <a:ext uri="{FF2B5EF4-FFF2-40B4-BE49-F238E27FC236}">
              <a16:creationId xmlns:a16="http://schemas.microsoft.com/office/drawing/2014/main" id="{CCF02AB2-8A30-4259-A86F-F79005B52DD9}"/>
            </a:ext>
          </a:extLst>
        </xdr:cNvPr>
        <xdr:cNvSpPr/>
      </xdr:nvSpPr>
      <xdr:spPr>
        <a:xfrm rot="10800000">
          <a:off x="23655131" y="35250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20" name="9 Flecha derecha">
          <a:extLst>
            <a:ext uri="{FF2B5EF4-FFF2-40B4-BE49-F238E27FC236}">
              <a16:creationId xmlns:a16="http://schemas.microsoft.com/office/drawing/2014/main" id="{6C8EB92F-FEF6-499D-96B1-E5ED55AFDC4F}"/>
            </a:ext>
          </a:extLst>
        </xdr:cNvPr>
        <xdr:cNvSpPr/>
      </xdr:nvSpPr>
      <xdr:spPr>
        <a:xfrm>
          <a:off x="22850061" y="35488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21" name="10 Retraso">
          <a:extLst>
            <a:ext uri="{FF2B5EF4-FFF2-40B4-BE49-F238E27FC236}">
              <a16:creationId xmlns:a16="http://schemas.microsoft.com/office/drawing/2014/main" id="{DC1E5DA2-715F-4EE9-9CBE-48C668767D79}"/>
            </a:ext>
          </a:extLst>
        </xdr:cNvPr>
        <xdr:cNvSpPr/>
      </xdr:nvSpPr>
      <xdr:spPr>
        <a:xfrm>
          <a:off x="23252596" y="35584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DECC61A6-1653-4C59-AEAC-C3DDA7249C66}"/>
            </a:ext>
          </a:extLst>
        </xdr:cNvPr>
        <xdr:cNvSpPr/>
      </xdr:nvSpPr>
      <xdr:spPr>
        <a:xfrm>
          <a:off x="22122433" y="37965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16136148-F340-49C5-B4AB-04FCBB0E61C6}"/>
            </a:ext>
          </a:extLst>
        </xdr:cNvPr>
        <xdr:cNvSpPr/>
      </xdr:nvSpPr>
      <xdr:spPr>
        <a:xfrm>
          <a:off x="22523726" y="38441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4D173875-961A-491C-A189-BE5C43C246BA}"/>
            </a:ext>
          </a:extLst>
        </xdr:cNvPr>
        <xdr:cNvSpPr/>
      </xdr:nvSpPr>
      <xdr:spPr>
        <a:xfrm rot="10800000">
          <a:off x="23750381" y="37917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75C31068-3BB0-4857-885C-5B88E3070831}"/>
            </a:ext>
          </a:extLst>
        </xdr:cNvPr>
        <xdr:cNvSpPr/>
      </xdr:nvSpPr>
      <xdr:spPr>
        <a:xfrm>
          <a:off x="22945311" y="38155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13DB6CA1-EF68-43D1-9115-8DD181352D24}"/>
            </a:ext>
          </a:extLst>
        </xdr:cNvPr>
        <xdr:cNvSpPr/>
      </xdr:nvSpPr>
      <xdr:spPr>
        <a:xfrm>
          <a:off x="23347846" y="38251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B9D53915-4D05-484D-92E7-32608F8A1B59}"/>
            </a:ext>
          </a:extLst>
        </xdr:cNvPr>
        <xdr:cNvSpPr/>
      </xdr:nvSpPr>
      <xdr:spPr>
        <a:xfrm>
          <a:off x="22122433" y="37965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D78DE9E8-536A-48F6-968F-F95E561D6C87}"/>
            </a:ext>
          </a:extLst>
        </xdr:cNvPr>
        <xdr:cNvSpPr/>
      </xdr:nvSpPr>
      <xdr:spPr>
        <a:xfrm>
          <a:off x="22523726" y="38441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A51CD690-2C0D-4B99-8EFF-9EB02CFA884B}"/>
            </a:ext>
          </a:extLst>
        </xdr:cNvPr>
        <xdr:cNvSpPr/>
      </xdr:nvSpPr>
      <xdr:spPr>
        <a:xfrm rot="10800000">
          <a:off x="23750381" y="37917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D35BFAE9-F507-457E-B57C-0DA575781F67}"/>
            </a:ext>
          </a:extLst>
        </xdr:cNvPr>
        <xdr:cNvSpPr/>
      </xdr:nvSpPr>
      <xdr:spPr>
        <a:xfrm>
          <a:off x="22945311" y="38155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BE3B6E28-1111-4ED6-9985-3115291D00BE}"/>
            </a:ext>
          </a:extLst>
        </xdr:cNvPr>
        <xdr:cNvSpPr/>
      </xdr:nvSpPr>
      <xdr:spPr>
        <a:xfrm>
          <a:off x="23347846" y="38251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3E6B165-4569-4BEB-9D95-134234A4DD5C}"/>
            </a:ext>
          </a:extLst>
        </xdr:cNvPr>
        <xdr:cNvSpPr/>
      </xdr:nvSpPr>
      <xdr:spPr>
        <a:xfrm>
          <a:off x="22503433" y="33774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EA555667-59F3-458B-BD8B-773C810AD3BE}"/>
            </a:ext>
          </a:extLst>
        </xdr:cNvPr>
        <xdr:cNvSpPr/>
      </xdr:nvSpPr>
      <xdr:spPr>
        <a:xfrm>
          <a:off x="22904726" y="34250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A716C742-CD1F-478B-B594-BC516F86962E}"/>
            </a:ext>
          </a:extLst>
        </xdr:cNvPr>
        <xdr:cNvSpPr/>
      </xdr:nvSpPr>
      <xdr:spPr>
        <a:xfrm rot="10800000">
          <a:off x="24131381" y="33726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EE5B2008-C1A8-424D-8AAC-DBC9BFA613B5}"/>
            </a:ext>
          </a:extLst>
        </xdr:cNvPr>
        <xdr:cNvSpPr/>
      </xdr:nvSpPr>
      <xdr:spPr>
        <a:xfrm>
          <a:off x="23326311" y="33964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2A6508F5-DEBF-4EB3-8DB7-0CAE26D099FE}"/>
            </a:ext>
          </a:extLst>
        </xdr:cNvPr>
        <xdr:cNvSpPr/>
      </xdr:nvSpPr>
      <xdr:spPr>
        <a:xfrm>
          <a:off x="23728846" y="34060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851955</xdr:rowOff>
    </xdr:from>
    <xdr:to>
      <xdr:col>30</xdr:col>
      <xdr:colOff>272083</xdr:colOff>
      <xdr:row>6</xdr:row>
      <xdr:rowOff>1099604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4F68E91-16BE-41E5-8342-9BBA2E337889}"/>
            </a:ext>
          </a:extLst>
        </xdr:cNvPr>
        <xdr:cNvSpPr/>
      </xdr:nvSpPr>
      <xdr:spPr>
        <a:xfrm>
          <a:off x="22322458" y="3642780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92351</xdr:colOff>
      <xdr:row>6</xdr:row>
      <xdr:rowOff>899579</xdr:rowOff>
    </xdr:from>
    <xdr:to>
      <xdr:col>31</xdr:col>
      <xdr:colOff>254276</xdr:colOff>
      <xdr:row>6</xdr:row>
      <xdr:rowOff>1051979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EB513876-4202-440F-A168-A67E12A1570C}"/>
            </a:ext>
          </a:extLst>
        </xdr:cNvPr>
        <xdr:cNvSpPr/>
      </xdr:nvSpPr>
      <xdr:spPr>
        <a:xfrm>
          <a:off x="22723751" y="3690404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847192</xdr:rowOff>
    </xdr:from>
    <xdr:to>
      <xdr:col>34</xdr:col>
      <xdr:colOff>233156</xdr:colOff>
      <xdr:row>6</xdr:row>
      <xdr:rowOff>1104367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A26FBF9-E266-413F-A39A-D8111F664B36}"/>
            </a:ext>
          </a:extLst>
        </xdr:cNvPr>
        <xdr:cNvSpPr/>
      </xdr:nvSpPr>
      <xdr:spPr>
        <a:xfrm rot="10800000">
          <a:off x="23950406" y="3638017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871004</xdr:rowOff>
    </xdr:from>
    <xdr:to>
      <xdr:col>32</xdr:col>
      <xdr:colOff>247236</xdr:colOff>
      <xdr:row>6</xdr:row>
      <xdr:rowOff>1080554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9865F602-9A25-464E-B975-EC863D3BBC75}"/>
            </a:ext>
          </a:extLst>
        </xdr:cNvPr>
        <xdr:cNvSpPr/>
      </xdr:nvSpPr>
      <xdr:spPr>
        <a:xfrm>
          <a:off x="23145336" y="3661829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880529</xdr:rowOff>
    </xdr:from>
    <xdr:to>
      <xdr:col>33</xdr:col>
      <xdr:colOff>230671</xdr:colOff>
      <xdr:row>6</xdr:row>
      <xdr:rowOff>1071029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70F7F69A-8933-4F18-BD51-D503FB19CD1B}"/>
            </a:ext>
          </a:extLst>
        </xdr:cNvPr>
        <xdr:cNvSpPr/>
      </xdr:nvSpPr>
      <xdr:spPr>
        <a:xfrm>
          <a:off x="23547871" y="3671354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91108</xdr:colOff>
      <xdr:row>6</xdr:row>
      <xdr:rowOff>634241</xdr:rowOff>
    </xdr:from>
    <xdr:to>
      <xdr:col>23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11D92C18-9DBD-4D02-86B2-0129C889F240}"/>
            </a:ext>
          </a:extLst>
        </xdr:cNvPr>
        <xdr:cNvSpPr/>
      </xdr:nvSpPr>
      <xdr:spPr>
        <a:xfrm>
          <a:off x="18950608" y="35488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24</xdr:col>
      <xdr:colOff>92351</xdr:colOff>
      <xdr:row>6</xdr:row>
      <xdr:rowOff>681865</xdr:rowOff>
    </xdr:from>
    <xdr:to>
      <xdr:col>24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AC534FE-FA32-44CB-BDDB-4FF1F12C562F}"/>
            </a:ext>
          </a:extLst>
        </xdr:cNvPr>
        <xdr:cNvSpPr/>
      </xdr:nvSpPr>
      <xdr:spPr>
        <a:xfrm>
          <a:off x="19351901" y="35965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118856</xdr:colOff>
      <xdr:row>6</xdr:row>
      <xdr:rowOff>629478</xdr:rowOff>
    </xdr:from>
    <xdr:to>
      <xdr:col>27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F2B5074-A979-4183-BEE5-869956D9F1CB}"/>
            </a:ext>
          </a:extLst>
        </xdr:cNvPr>
        <xdr:cNvSpPr/>
      </xdr:nvSpPr>
      <xdr:spPr>
        <a:xfrm rot="10800000">
          <a:off x="20578556" y="35441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25</xdr:col>
      <xdr:colOff>113886</xdr:colOff>
      <xdr:row>6</xdr:row>
      <xdr:rowOff>653290</xdr:rowOff>
    </xdr:from>
    <xdr:to>
      <xdr:col>25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0D1659C-4F5B-4B61-A937-1CD88D46C96D}"/>
            </a:ext>
          </a:extLst>
        </xdr:cNvPr>
        <xdr:cNvSpPr/>
      </xdr:nvSpPr>
      <xdr:spPr>
        <a:xfrm>
          <a:off x="19773486" y="35679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26</xdr:col>
      <xdr:colOff>116371</xdr:colOff>
      <xdr:row>6</xdr:row>
      <xdr:rowOff>662815</xdr:rowOff>
    </xdr:from>
    <xdr:to>
      <xdr:col>26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79380B12-1F75-4B12-B2A2-9E17D8E77BFC}"/>
            </a:ext>
          </a:extLst>
        </xdr:cNvPr>
        <xdr:cNvSpPr/>
      </xdr:nvSpPr>
      <xdr:spPr>
        <a:xfrm>
          <a:off x="20176021" y="35774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sb\Planilla%20Agosto%202010\PERIODO%20AGOSTO%202010%20-%20PLANILLA%20INDUAMERICA%20SERVICIOS%20LOGISTICOS%20S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sb\Planilla%20Agosto%202010\PERIODO%20AGOSTO%202010%20-%20PLANILLA%20INDUAMERICA%20SERVICIOS%20LOGISTICOS%20S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POI%202011%20FINAL\FORMATOS%20POI%202011\FORMATO%20-%20CONTABILID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PyR\POI%202011%20FINAL\FORMATOS%20POI%202011\FORMATO%20-%20CONTABILID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FORMATO%20N&#176;%201-%20PLAN%20OPERATIVO%20INSTITUCIONAL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PyR\INFO%20-%20MOF%202011\INFO%20-%20MOF%202011\FORMATO%20N&#176;%201-%20PLAN%20OPERATIVO%20INSTITUCIONAL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OOM_PC04\Downloads\Formulario%20para%20levantamiento%20de%20informaci&#243;n%20b&#225;sica%20para%20la%20determinaci&#243;n%20del%20costo%20de%20los%20procedimientos%20administrativos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OM_PC04\Downloads\Formulario%20para%20levantamiento%20de%20informaci&#243;n%20b&#225;sica%20para%20la%20determinaci&#243;n%20del%20costo%20de%20los%20procedimientos%20administrativos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Documents%20and%20Settings\jhonatan\Datos%20de%20programa\Microsoft\Excel\MOF-2011-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Documents%20and%20Settings\jhonatan\Datos%20de%20programa\Microsoft\Excel\MOF-2011-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MOF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PyR\INFO%20-%20MOF%202011\INFO%20-%20MOF%202011\MOF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I4">
            <v>550</v>
          </cell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2">
          <cell r="D2" t="str">
            <v>DENOMINACIÓN DEL CARGO</v>
          </cell>
        </row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23"/>
  <sheetViews>
    <sheetView zoomScale="50" zoomScaleNormal="50" workbookViewId="0">
      <pane xSplit="4" ySplit="7" topLeftCell="E8" activePane="bottomRight" state="frozen"/>
      <selection activeCell="B10" sqref="B10"/>
      <selection pane="topRight" activeCell="B10" sqref="B10"/>
      <selection pane="bottomLeft" activeCell="B10" sqref="B10"/>
      <selection pane="bottomRight" activeCell="A4" sqref="A4:A7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2.85546875" style="29" customWidth="1"/>
    <col min="9" max="9" width="8.85546875" style="29" customWidth="1"/>
    <col min="10" max="14" width="6" style="29" customWidth="1"/>
    <col min="15" max="15" width="26.85546875" style="29" customWidth="1"/>
    <col min="16" max="21" width="6" style="29" customWidth="1"/>
    <col min="22" max="22" width="9.42578125" style="29" customWidth="1"/>
    <col min="23" max="23" width="9.710937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4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154" ht="23.25" customHeight="1" x14ac:dyDescent="0.25">
      <c r="A2" s="84" t="s">
        <v>262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154" ht="14.25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154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4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4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4" s="29" customFormat="1" ht="180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4" ht="67.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</row>
    <row r="9" spans="1:154" ht="72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</row>
    <row r="10" spans="1:154" ht="79.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</row>
    <row r="11" spans="1:154" ht="78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</row>
    <row r="12" spans="1:154" ht="78" customHeight="1" x14ac:dyDescent="0.25">
      <c r="A12" s="36">
        <v>5</v>
      </c>
      <c r="B12" s="78" t="s">
        <v>285</v>
      </c>
      <c r="C12" s="78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3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4" ht="72" customHeight="1" x14ac:dyDescent="0.25">
      <c r="A13" s="36">
        <v>6</v>
      </c>
      <c r="B13" s="78" t="s">
        <v>286</v>
      </c>
      <c r="C13" s="78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4" ht="61.5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</row>
    <row r="15" spans="1:154" ht="67.5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</row>
    <row r="16" spans="1:154" ht="74.25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</row>
    <row r="17" spans="1:154" ht="61.5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</row>
    <row r="18" spans="1:154" ht="56.25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</row>
    <row r="19" spans="1:154" ht="57.75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</row>
    <row r="20" spans="1:154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4" x14ac:dyDescent="0.25">
      <c r="AB21" s="53"/>
      <c r="AE21" s="54"/>
    </row>
    <row r="22" spans="1:154" x14ac:dyDescent="0.25">
      <c r="B22" s="55"/>
      <c r="C22" s="56" t="s">
        <v>0</v>
      </c>
      <c r="D22" s="50">
        <f>ROUNDUP((D20/60/8),0)</f>
        <v>1</v>
      </c>
    </row>
    <row r="23" spans="1:154" x14ac:dyDescent="0.25">
      <c r="C23" s="51"/>
      <c r="D23" s="58"/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A23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B13" sqref="B13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9" width="11.140625" style="29" customWidth="1"/>
    <col min="10" max="14" width="6" style="29" customWidth="1"/>
    <col min="15" max="15" width="26.85546875" style="29" customWidth="1"/>
    <col min="16" max="21" width="6" style="29" customWidth="1"/>
    <col min="22" max="22" width="9.140625" style="29" customWidth="1"/>
    <col min="23" max="23" width="9.4257812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7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157" ht="18.75" x14ac:dyDescent="0.25">
      <c r="A2" s="94" t="s">
        <v>263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</row>
    <row r="4" spans="1:157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7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7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7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7" ht="64.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</row>
    <row r="9" spans="1:157" ht="69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</row>
    <row r="10" spans="1:157" ht="76.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</row>
    <row r="11" spans="1:157" ht="54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</row>
    <row r="12" spans="1:157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3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7" ht="54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</row>
    <row r="14" spans="1:157" ht="54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</row>
    <row r="15" spans="1:157" ht="54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</row>
    <row r="16" spans="1:157" ht="54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</row>
    <row r="17" spans="1:157" ht="54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</row>
    <row r="18" spans="1:157" ht="54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</row>
    <row r="19" spans="1:157" ht="54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</row>
    <row r="20" spans="1:157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7" x14ac:dyDescent="0.25">
      <c r="AB21" s="53"/>
      <c r="AE21" s="54"/>
    </row>
    <row r="22" spans="1:157" x14ac:dyDescent="0.25">
      <c r="B22" s="55"/>
      <c r="C22" s="56" t="s">
        <v>0</v>
      </c>
      <c r="D22" s="50">
        <f>ROUNDUP((D20/60/8),0)</f>
        <v>1</v>
      </c>
    </row>
    <row r="23" spans="1:157" x14ac:dyDescent="0.25">
      <c r="C23" s="51"/>
      <c r="D23" s="58"/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A22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O11" sqref="O11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1.7109375" style="29" customWidth="1"/>
    <col min="9" max="9" width="10.85546875" style="29" customWidth="1"/>
    <col min="10" max="14" width="6" style="29" customWidth="1"/>
    <col min="15" max="15" width="24.5703125" style="29" customWidth="1"/>
    <col min="16" max="21" width="6" style="29" customWidth="1"/>
    <col min="22" max="22" width="8" style="29" customWidth="1"/>
    <col min="23" max="23" width="9.14062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7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157" ht="18.75" x14ac:dyDescent="0.25">
      <c r="A2" s="94" t="s">
        <v>264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</row>
    <row r="4" spans="1:157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7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7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7" s="29" customFormat="1" ht="201.6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7" ht="57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</row>
    <row r="9" spans="1:157" ht="69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</row>
    <row r="10" spans="1:157" ht="69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</row>
    <row r="11" spans="1:157" ht="54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</row>
    <row r="12" spans="1:157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3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7" ht="54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</row>
    <row r="14" spans="1:157" ht="54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</row>
    <row r="15" spans="1:157" ht="54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</row>
    <row r="16" spans="1:157" ht="54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</row>
    <row r="17" spans="1:157" ht="54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</row>
    <row r="18" spans="1:157" ht="54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</row>
    <row r="19" spans="1:157" ht="54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</row>
    <row r="20" spans="1:157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7" x14ac:dyDescent="0.25">
      <c r="AB21" s="53"/>
      <c r="AE21" s="54"/>
    </row>
    <row r="22" spans="1:157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A22"/>
  <sheetViews>
    <sheetView zoomScale="50" zoomScaleNormal="50" workbookViewId="0">
      <pane xSplit="2" ySplit="7" topLeftCell="C11" activePane="bottomRight" state="frozen"/>
      <selection activeCell="B10" sqref="B10"/>
      <selection pane="topRight" activeCell="B10" sqref="B10"/>
      <selection pane="bottomLeft" activeCell="B10" sqref="B10"/>
      <selection pane="bottomRight" activeCell="C13" sqref="B13:C13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0" style="29" customWidth="1"/>
    <col min="9" max="9" width="11.140625" style="29" customWidth="1"/>
    <col min="10" max="14" width="6" style="29" customWidth="1"/>
    <col min="15" max="15" width="24.5703125" style="29" customWidth="1"/>
    <col min="16" max="21" width="6" style="29" customWidth="1"/>
    <col min="22" max="23" width="9.14062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7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157" ht="18.75" x14ac:dyDescent="0.25">
      <c r="A2" s="94" t="s">
        <v>265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</row>
    <row r="4" spans="1:157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7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7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7" s="29" customFormat="1" ht="188.45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7" ht="69.7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</row>
    <row r="9" spans="1:157" ht="81.7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</row>
    <row r="10" spans="1:157" ht="72.7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</row>
    <row r="11" spans="1:157" ht="58.15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</row>
    <row r="12" spans="1:157" ht="56.4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3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7" ht="53.45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</row>
    <row r="14" spans="1:157" ht="59.45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</row>
    <row r="15" spans="1:157" ht="68.25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</row>
    <row r="16" spans="1:157" ht="68.25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</row>
    <row r="17" spans="1:157" ht="68.25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</row>
    <row r="18" spans="1:157" ht="68.25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</row>
    <row r="19" spans="1:157" ht="68.25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</row>
    <row r="20" spans="1:157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7" x14ac:dyDescent="0.25">
      <c r="AB21" s="53"/>
      <c r="AE21" s="54"/>
    </row>
    <row r="22" spans="1:157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A22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C12" sqref="C12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9" width="10.85546875" style="29" customWidth="1"/>
    <col min="10" max="14" width="6" style="29" customWidth="1"/>
    <col min="15" max="15" width="26.28515625" style="29" customWidth="1"/>
    <col min="16" max="21" width="6" style="29" customWidth="1"/>
    <col min="22" max="22" width="9.42578125" style="29" customWidth="1"/>
    <col min="23" max="23" width="9.710937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7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157" ht="33.75" customHeight="1" x14ac:dyDescent="0.25">
      <c r="A2" s="94" t="s">
        <v>266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</row>
    <row r="4" spans="1:157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7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7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7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7" ht="54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</row>
    <row r="9" spans="1:157" ht="82.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</row>
    <row r="10" spans="1:157" ht="70.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</row>
    <row r="11" spans="1:157" ht="54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</row>
    <row r="12" spans="1:157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3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7" ht="54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</row>
    <row r="14" spans="1:157" ht="54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</row>
    <row r="15" spans="1:157" ht="54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</row>
    <row r="16" spans="1:157" ht="54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</row>
    <row r="17" spans="1:157" ht="54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</row>
    <row r="18" spans="1:157" ht="54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</row>
    <row r="19" spans="1:157" ht="54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</row>
    <row r="20" spans="1:157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7" x14ac:dyDescent="0.25">
      <c r="AB21" s="53"/>
      <c r="AE21" s="54"/>
    </row>
    <row r="22" spans="1:157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A22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H15" sqref="H15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9.7109375" style="29" customWidth="1"/>
    <col min="9" max="9" width="12.28515625" style="29" customWidth="1"/>
    <col min="10" max="14" width="6" style="29" customWidth="1"/>
    <col min="15" max="15" width="25.140625" style="29" customWidth="1"/>
    <col min="16" max="21" width="6" style="29" customWidth="1"/>
    <col min="22" max="22" width="8.5703125" style="29" customWidth="1"/>
    <col min="23" max="23" width="8.8554687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7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157" ht="24.75" customHeight="1" x14ac:dyDescent="0.25">
      <c r="A2" s="94" t="s">
        <v>267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</row>
    <row r="4" spans="1:157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7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7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7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7" ht="54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</row>
    <row r="9" spans="1:157" ht="72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</row>
    <row r="10" spans="1:157" ht="70.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</row>
    <row r="11" spans="1:157" ht="54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</row>
    <row r="12" spans="1:157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3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7" ht="54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</row>
    <row r="14" spans="1:157" ht="54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</row>
    <row r="15" spans="1:157" ht="54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</row>
    <row r="16" spans="1:157" ht="54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</row>
    <row r="17" spans="1:157" ht="54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</row>
    <row r="18" spans="1:157" ht="54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</row>
    <row r="19" spans="1:157" ht="54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</row>
    <row r="20" spans="1:157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7" x14ac:dyDescent="0.25">
      <c r="AB21" s="53"/>
      <c r="AE21" s="54"/>
    </row>
    <row r="22" spans="1:157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C31"/>
  <sheetViews>
    <sheetView zoomScale="50" zoomScaleNormal="50" workbookViewId="0">
      <pane xSplit="4" ySplit="7" topLeftCell="E14" activePane="bottomRight" state="frozen"/>
      <selection activeCell="B10" sqref="B10"/>
      <selection pane="topRight" activeCell="B10" sqref="B10"/>
      <selection pane="bottomLeft" activeCell="B10" sqref="B10"/>
      <selection pane="bottomRight" activeCell="B20" sqref="B20"/>
    </sheetView>
  </sheetViews>
  <sheetFormatPr baseColWidth="10" defaultColWidth="11.42578125" defaultRowHeight="15.75" x14ac:dyDescent="0.25"/>
  <cols>
    <col min="1" max="1" width="10.140625" style="28" customWidth="1"/>
    <col min="2" max="2" width="57.5703125" style="28" customWidth="1"/>
    <col min="3" max="3" width="50.85546875" style="28" customWidth="1"/>
    <col min="4" max="4" width="8.85546875" style="52" customWidth="1"/>
    <col min="5" max="7" width="6" style="29" customWidth="1"/>
    <col min="8" max="8" width="9.140625" style="29" customWidth="1"/>
    <col min="9" max="11" width="6" style="29" customWidth="1"/>
    <col min="12" max="12" width="9.28515625" style="29" customWidth="1"/>
    <col min="13" max="13" width="10.28515625" style="29" customWidth="1"/>
    <col min="14" max="18" width="6" style="29" customWidth="1"/>
    <col min="19" max="19" width="28.5703125" style="29" customWidth="1"/>
    <col min="20" max="32" width="6" style="29" customWidth="1"/>
    <col min="33" max="33" width="5.5703125" style="29" customWidth="1"/>
    <col min="34" max="36" width="6" style="28" customWidth="1"/>
    <col min="37" max="16384" width="11.42578125" style="28"/>
  </cols>
  <sheetData>
    <row r="1" spans="1:159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159" ht="23.25" customHeight="1" x14ac:dyDescent="0.25">
      <c r="A2" s="94" t="s">
        <v>268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6"/>
    </row>
    <row r="3" spans="1:159" ht="18.75" customHeight="1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0"/>
    </row>
    <row r="4" spans="1:159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 t="s">
        <v>33</v>
      </c>
      <c r="AD4" s="85"/>
      <c r="AE4" s="85"/>
      <c r="AF4" s="85"/>
      <c r="AG4" s="85"/>
      <c r="AH4" s="85" t="s">
        <v>32</v>
      </c>
      <c r="AI4" s="85"/>
      <c r="AJ4" s="85"/>
    </row>
    <row r="5" spans="1:159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7" t="s">
        <v>29</v>
      </c>
      <c r="AD5" s="87" t="s">
        <v>28</v>
      </c>
      <c r="AE5" s="87" t="s">
        <v>27</v>
      </c>
      <c r="AF5" s="87" t="s">
        <v>26</v>
      </c>
      <c r="AG5" s="87" t="s">
        <v>25</v>
      </c>
      <c r="AH5" s="87" t="s">
        <v>24</v>
      </c>
      <c r="AI5" s="87" t="s">
        <v>23</v>
      </c>
      <c r="AJ5" s="87" t="s">
        <v>22</v>
      </c>
    </row>
    <row r="6" spans="1:159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85"/>
      <c r="Z6" s="90" t="s">
        <v>52</v>
      </c>
      <c r="AA6" s="97"/>
      <c r="AB6" s="91"/>
      <c r="AC6" s="87"/>
      <c r="AD6" s="87"/>
      <c r="AE6" s="87"/>
      <c r="AF6" s="87"/>
      <c r="AG6" s="87"/>
      <c r="AH6" s="87"/>
      <c r="AI6" s="87"/>
      <c r="AJ6" s="87"/>
    </row>
    <row r="7" spans="1:159" s="29" customFormat="1" ht="165.6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112</v>
      </c>
      <c r="I7" s="31" t="s">
        <v>190</v>
      </c>
      <c r="J7" s="31" t="s">
        <v>191</v>
      </c>
      <c r="K7" s="31" t="s">
        <v>192</v>
      </c>
      <c r="L7" s="31" t="s">
        <v>67</v>
      </c>
      <c r="M7" s="31" t="s">
        <v>193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194</v>
      </c>
      <c r="Y7" s="31" t="s">
        <v>3</v>
      </c>
      <c r="Z7" s="34" t="s">
        <v>49</v>
      </c>
      <c r="AA7" s="34" t="s">
        <v>50</v>
      </c>
      <c r="AB7" s="34" t="s">
        <v>51</v>
      </c>
      <c r="AC7" s="35"/>
      <c r="AD7" s="35"/>
      <c r="AE7" s="35"/>
      <c r="AF7" s="35"/>
      <c r="AG7" s="35"/>
      <c r="AH7" s="87"/>
      <c r="AI7" s="87"/>
      <c r="AJ7" s="87"/>
    </row>
    <row r="8" spans="1:159" ht="50.45" customHeight="1" x14ac:dyDescent="0.25">
      <c r="A8" s="36">
        <v>1</v>
      </c>
      <c r="B8" s="43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40"/>
      <c r="K8" s="40"/>
      <c r="L8" s="41"/>
      <c r="M8" s="41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/>
      <c r="Z8" s="39" t="s">
        <v>2</v>
      </c>
      <c r="AA8" s="39"/>
      <c r="AB8" s="39"/>
      <c r="AC8" s="39" t="s">
        <v>2</v>
      </c>
      <c r="AD8" s="39"/>
      <c r="AE8" s="39"/>
      <c r="AF8" s="39"/>
      <c r="AG8" s="39"/>
      <c r="AH8" s="39" t="s">
        <v>2</v>
      </c>
      <c r="AI8" s="39"/>
      <c r="AJ8" s="3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</row>
    <row r="9" spans="1:159" ht="39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40"/>
      <c r="K9" s="40"/>
      <c r="L9" s="41"/>
      <c r="M9" s="41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/>
      <c r="Z9" s="39" t="s">
        <v>2</v>
      </c>
      <c r="AA9" s="39"/>
      <c r="AB9" s="39"/>
      <c r="AC9" s="39"/>
      <c r="AD9" s="39" t="s">
        <v>2</v>
      </c>
      <c r="AE9" s="39"/>
      <c r="AF9" s="39"/>
      <c r="AG9" s="39"/>
      <c r="AH9" s="39"/>
      <c r="AI9" s="39" t="s">
        <v>2</v>
      </c>
      <c r="AJ9" s="3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</row>
    <row r="10" spans="1:159" ht="52.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40"/>
      <c r="K10" s="40"/>
      <c r="L10" s="41">
        <v>2</v>
      </c>
      <c r="M10" s="41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/>
      <c r="Y10" s="39" t="s">
        <v>2</v>
      </c>
      <c r="Z10" s="39" t="s">
        <v>2</v>
      </c>
      <c r="AA10" s="39"/>
      <c r="AB10" s="39" t="s">
        <v>2</v>
      </c>
      <c r="AC10" s="39" t="s">
        <v>2</v>
      </c>
      <c r="AD10" s="39"/>
      <c r="AE10" s="39"/>
      <c r="AF10" s="39"/>
      <c r="AG10" s="39"/>
      <c r="AH10" s="39" t="s">
        <v>2</v>
      </c>
      <c r="AI10" s="39"/>
      <c r="AJ10" s="3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</row>
    <row r="11" spans="1:159" ht="59.45" customHeight="1" x14ac:dyDescent="0.25">
      <c r="A11" s="36">
        <v>4</v>
      </c>
      <c r="B11" s="37" t="s">
        <v>115</v>
      </c>
      <c r="C11" s="37" t="s">
        <v>40</v>
      </c>
      <c r="D11" s="38">
        <v>15</v>
      </c>
      <c r="E11" s="39">
        <v>1</v>
      </c>
      <c r="F11" s="39"/>
      <c r="G11" s="39"/>
      <c r="H11" s="39"/>
      <c r="I11" s="39"/>
      <c r="J11" s="40"/>
      <c r="K11" s="40"/>
      <c r="L11" s="41">
        <v>1</v>
      </c>
      <c r="M11" s="41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/>
      <c r="Y11" s="39" t="s">
        <v>2</v>
      </c>
      <c r="Z11" s="39" t="s">
        <v>2</v>
      </c>
      <c r="AA11" s="39"/>
      <c r="AB11" s="39" t="s">
        <v>2</v>
      </c>
      <c r="AC11" s="39" t="s">
        <v>2</v>
      </c>
      <c r="AD11" s="39"/>
      <c r="AE11" s="39"/>
      <c r="AF11" s="39"/>
      <c r="AG11" s="39"/>
      <c r="AH11" s="39" t="s">
        <v>2</v>
      </c>
      <c r="AI11" s="39"/>
      <c r="AJ11" s="3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</row>
    <row r="12" spans="1:159" ht="49.9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40"/>
      <c r="K12" s="40"/>
      <c r="L12" s="41"/>
      <c r="M12" s="41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 t="s">
        <v>2</v>
      </c>
      <c r="AG12" s="39"/>
      <c r="AH12" s="39"/>
      <c r="AI12" s="39"/>
      <c r="AJ12" s="39" t="s">
        <v>2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</row>
    <row r="13" spans="1:159" ht="37.9" customHeight="1" x14ac:dyDescent="0.25">
      <c r="A13" s="36">
        <v>6</v>
      </c>
      <c r="B13" s="37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40"/>
      <c r="K13" s="40"/>
      <c r="L13" s="41"/>
      <c r="M13" s="41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/>
      <c r="AE13" s="39" t="s">
        <v>2</v>
      </c>
      <c r="AF13" s="39"/>
      <c r="AG13" s="39"/>
      <c r="AH13" s="39" t="s">
        <v>2</v>
      </c>
      <c r="AI13" s="39"/>
      <c r="AJ13" s="3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</row>
    <row r="14" spans="1:159" ht="46.15" customHeight="1" x14ac:dyDescent="0.25">
      <c r="A14" s="36">
        <v>7</v>
      </c>
      <c r="B14" s="37" t="s">
        <v>200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40"/>
      <c r="K14" s="40"/>
      <c r="L14" s="41"/>
      <c r="M14" s="41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/>
      <c r="Y14" s="39" t="s">
        <v>2</v>
      </c>
      <c r="Z14" s="39" t="s">
        <v>2</v>
      </c>
      <c r="AA14" s="39"/>
      <c r="AB14" s="39" t="s">
        <v>2</v>
      </c>
      <c r="AC14" s="39" t="s">
        <v>2</v>
      </c>
      <c r="AD14" s="39"/>
      <c r="AE14" s="39"/>
      <c r="AF14" s="39"/>
      <c r="AG14" s="39"/>
      <c r="AH14" s="39" t="s">
        <v>2</v>
      </c>
      <c r="AI14" s="39"/>
      <c r="AJ14" s="3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</row>
    <row r="15" spans="1:159" ht="43.15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40"/>
      <c r="K15" s="40"/>
      <c r="L15" s="41"/>
      <c r="M15" s="41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 t="s">
        <v>2</v>
      </c>
      <c r="AG15" s="39"/>
      <c r="AH15" s="39"/>
      <c r="AI15" s="39"/>
      <c r="AJ15" s="39" t="s">
        <v>2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</row>
    <row r="16" spans="1:159" ht="45" customHeight="1" x14ac:dyDescent="0.25">
      <c r="A16" s="36">
        <v>9</v>
      </c>
      <c r="B16" s="37" t="s">
        <v>87</v>
      </c>
      <c r="C16" s="37" t="s">
        <v>116</v>
      </c>
      <c r="D16" s="38">
        <v>10</v>
      </c>
      <c r="E16" s="39"/>
      <c r="F16" s="39"/>
      <c r="G16" s="39"/>
      <c r="H16" s="39">
        <v>1</v>
      </c>
      <c r="I16" s="39"/>
      <c r="J16" s="40"/>
      <c r="K16" s="40"/>
      <c r="L16" s="41"/>
      <c r="M16" s="41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/>
      <c r="Z16" s="39" t="s">
        <v>2</v>
      </c>
      <c r="AA16" s="39"/>
      <c r="AB16" s="39"/>
      <c r="AC16" s="39" t="s">
        <v>2</v>
      </c>
      <c r="AD16" s="39"/>
      <c r="AE16" s="39"/>
      <c r="AF16" s="39"/>
      <c r="AG16" s="39"/>
      <c r="AH16" s="39" t="s">
        <v>2</v>
      </c>
      <c r="AI16" s="39"/>
      <c r="AJ16" s="3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</row>
    <row r="17" spans="1:159" ht="40.9" customHeight="1" x14ac:dyDescent="0.25">
      <c r="A17" s="36">
        <v>10</v>
      </c>
      <c r="B17" s="37" t="s">
        <v>46</v>
      </c>
      <c r="C17" s="37" t="s">
        <v>116</v>
      </c>
      <c r="D17" s="38">
        <v>120</v>
      </c>
      <c r="E17" s="39"/>
      <c r="F17" s="39"/>
      <c r="G17" s="39"/>
      <c r="H17" s="39"/>
      <c r="I17" s="39"/>
      <c r="J17" s="40"/>
      <c r="K17" s="40"/>
      <c r="L17" s="41"/>
      <c r="M17" s="4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 t="s">
        <v>2</v>
      </c>
      <c r="AG17" s="39"/>
      <c r="AH17" s="39"/>
      <c r="AI17" s="39"/>
      <c r="AJ17" s="39" t="s">
        <v>2</v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</row>
    <row r="18" spans="1:159" ht="48.75" customHeight="1" x14ac:dyDescent="0.25">
      <c r="A18" s="36">
        <v>11</v>
      </c>
      <c r="B18" s="37" t="s">
        <v>201</v>
      </c>
      <c r="C18" s="37" t="s">
        <v>116</v>
      </c>
      <c r="D18" s="38">
        <v>15</v>
      </c>
      <c r="E18" s="39"/>
      <c r="F18" s="39"/>
      <c r="G18" s="39"/>
      <c r="H18" s="39"/>
      <c r="I18" s="39">
        <v>1</v>
      </c>
      <c r="J18" s="40"/>
      <c r="K18" s="40"/>
      <c r="L18" s="41"/>
      <c r="M18" s="41"/>
      <c r="N18" s="39"/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/>
      <c r="Y18" s="39" t="s">
        <v>2</v>
      </c>
      <c r="Z18" s="39" t="s">
        <v>2</v>
      </c>
      <c r="AA18" s="39"/>
      <c r="AB18" s="39" t="s">
        <v>2</v>
      </c>
      <c r="AC18" s="39" t="s">
        <v>2</v>
      </c>
      <c r="AD18" s="39"/>
      <c r="AE18" s="39"/>
      <c r="AF18" s="39"/>
      <c r="AG18" s="39"/>
      <c r="AH18" s="39" t="s">
        <v>2</v>
      </c>
      <c r="AI18" s="39"/>
      <c r="AJ18" s="3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</row>
    <row r="19" spans="1:159" ht="45" customHeight="1" x14ac:dyDescent="0.25">
      <c r="A19" s="36">
        <v>12</v>
      </c>
      <c r="B19" s="37" t="s">
        <v>195</v>
      </c>
      <c r="C19" s="37" t="s">
        <v>116</v>
      </c>
      <c r="D19" s="38">
        <v>5</v>
      </c>
      <c r="E19" s="39"/>
      <c r="F19" s="39"/>
      <c r="G19" s="39"/>
      <c r="H19" s="39"/>
      <c r="I19" s="39"/>
      <c r="J19" s="40"/>
      <c r="K19" s="40"/>
      <c r="L19" s="41"/>
      <c r="M19" s="41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 t="s">
        <v>2</v>
      </c>
      <c r="AG19" s="39"/>
      <c r="AH19" s="39"/>
      <c r="AI19" s="39"/>
      <c r="AJ19" s="39" t="s">
        <v>2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</row>
    <row r="20" spans="1:159" ht="43.15" customHeight="1" x14ac:dyDescent="0.25">
      <c r="A20" s="36">
        <v>13</v>
      </c>
      <c r="B20" s="78" t="s">
        <v>285</v>
      </c>
      <c r="C20" s="37" t="s">
        <v>116</v>
      </c>
      <c r="D20" s="38">
        <v>1</v>
      </c>
      <c r="E20" s="39"/>
      <c r="F20" s="39">
        <v>1</v>
      </c>
      <c r="G20" s="39"/>
      <c r="H20" s="41"/>
      <c r="I20" s="41"/>
      <c r="J20" s="42" t="s">
        <v>2</v>
      </c>
      <c r="K20" s="39"/>
      <c r="L20" s="39"/>
      <c r="M20" s="39"/>
      <c r="N20" s="39"/>
      <c r="O20" s="39"/>
      <c r="P20" s="39"/>
      <c r="Q20" s="39" t="s">
        <v>2</v>
      </c>
      <c r="R20" s="39" t="s">
        <v>2</v>
      </c>
      <c r="S20" s="39"/>
      <c r="T20" s="39"/>
      <c r="U20" s="39"/>
      <c r="V20" s="39" t="s">
        <v>2</v>
      </c>
      <c r="W20" s="39"/>
      <c r="X20" s="39" t="s">
        <v>2</v>
      </c>
      <c r="Y20" s="39"/>
      <c r="Z20" s="39"/>
      <c r="AA20" s="39"/>
      <c r="AB20" s="39"/>
      <c r="AC20" s="39" t="s">
        <v>2</v>
      </c>
      <c r="AD20" s="39"/>
      <c r="AE20" s="3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</row>
    <row r="21" spans="1:159" ht="47.45" customHeight="1" x14ac:dyDescent="0.25">
      <c r="A21" s="36">
        <v>14</v>
      </c>
      <c r="B21" s="37" t="s">
        <v>286</v>
      </c>
      <c r="C21" s="37" t="s">
        <v>116</v>
      </c>
      <c r="D21" s="38">
        <v>30</v>
      </c>
      <c r="E21" s="39"/>
      <c r="F21" s="39"/>
      <c r="G21" s="39"/>
      <c r="H21" s="39"/>
      <c r="I21" s="39"/>
      <c r="J21" s="40"/>
      <c r="K21" s="40"/>
      <c r="L21" s="41"/>
      <c r="M21" s="41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 t="s">
        <v>2</v>
      </c>
      <c r="AG21" s="39"/>
      <c r="AH21" s="39"/>
      <c r="AI21" s="39"/>
      <c r="AJ21" s="39" t="s">
        <v>2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</row>
    <row r="22" spans="1:159" ht="43.9" customHeight="1" x14ac:dyDescent="0.25">
      <c r="A22" s="36">
        <v>15</v>
      </c>
      <c r="B22" s="37" t="s">
        <v>196</v>
      </c>
      <c r="C22" s="37" t="s">
        <v>116</v>
      </c>
      <c r="D22" s="38">
        <v>5</v>
      </c>
      <c r="E22" s="39"/>
      <c r="F22" s="39"/>
      <c r="G22" s="39"/>
      <c r="H22" s="39"/>
      <c r="I22" s="39"/>
      <c r="J22" s="40">
        <v>1</v>
      </c>
      <c r="K22" s="40"/>
      <c r="L22" s="41"/>
      <c r="M22" s="41">
        <v>1</v>
      </c>
      <c r="N22" s="39"/>
      <c r="O22" s="39"/>
      <c r="P22" s="39"/>
      <c r="Q22" s="39"/>
      <c r="R22" s="39" t="s">
        <v>2</v>
      </c>
      <c r="S22" s="39" t="s">
        <v>2</v>
      </c>
      <c r="T22" s="39" t="s">
        <v>2</v>
      </c>
      <c r="U22" s="39" t="s">
        <v>2</v>
      </c>
      <c r="V22" s="39" t="s">
        <v>2</v>
      </c>
      <c r="W22" s="39" t="s">
        <v>2</v>
      </c>
      <c r="X22" s="39" t="s">
        <v>2</v>
      </c>
      <c r="Y22" s="39" t="s">
        <v>2</v>
      </c>
      <c r="Z22" s="39" t="s">
        <v>2</v>
      </c>
      <c r="AA22" s="39"/>
      <c r="AB22" s="39" t="s">
        <v>2</v>
      </c>
      <c r="AC22" s="39" t="s">
        <v>2</v>
      </c>
      <c r="AD22" s="39"/>
      <c r="AE22" s="39"/>
      <c r="AF22" s="39"/>
      <c r="AG22" s="39"/>
      <c r="AH22" s="39" t="s">
        <v>2</v>
      </c>
      <c r="AI22" s="39"/>
      <c r="AJ22" s="3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</row>
    <row r="23" spans="1:159" ht="37.9" customHeight="1" x14ac:dyDescent="0.25">
      <c r="A23" s="36">
        <v>16</v>
      </c>
      <c r="B23" s="37" t="s">
        <v>197</v>
      </c>
      <c r="C23" s="37" t="s">
        <v>116</v>
      </c>
      <c r="D23" s="38">
        <v>5</v>
      </c>
      <c r="E23" s="39"/>
      <c r="F23" s="39"/>
      <c r="G23" s="39"/>
      <c r="H23" s="39"/>
      <c r="I23" s="39"/>
      <c r="J23" s="40"/>
      <c r="K23" s="40"/>
      <c r="L23" s="41"/>
      <c r="M23" s="41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 t="s">
        <v>2</v>
      </c>
      <c r="AG23" s="39"/>
      <c r="AH23" s="39"/>
      <c r="AI23" s="39"/>
      <c r="AJ23" s="39" t="s">
        <v>2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</row>
    <row r="24" spans="1:159" ht="47.45" customHeight="1" x14ac:dyDescent="0.25">
      <c r="A24" s="36">
        <v>17</v>
      </c>
      <c r="B24" s="37" t="s">
        <v>198</v>
      </c>
      <c r="C24" s="37" t="s">
        <v>116</v>
      </c>
      <c r="D24" s="38">
        <v>5</v>
      </c>
      <c r="E24" s="39"/>
      <c r="F24" s="39"/>
      <c r="G24" s="39"/>
      <c r="H24" s="39"/>
      <c r="I24" s="39"/>
      <c r="J24" s="40"/>
      <c r="K24" s="40">
        <v>1</v>
      </c>
      <c r="L24" s="41"/>
      <c r="M24" s="41"/>
      <c r="N24" s="39"/>
      <c r="O24" s="39"/>
      <c r="P24" s="39"/>
      <c r="Q24" s="39"/>
      <c r="R24" s="39"/>
      <c r="S24" s="39" t="s">
        <v>2</v>
      </c>
      <c r="T24" s="39" t="s">
        <v>2</v>
      </c>
      <c r="U24" s="39" t="s">
        <v>2</v>
      </c>
      <c r="V24" s="39" t="s">
        <v>2</v>
      </c>
      <c r="W24" s="39"/>
      <c r="X24" s="39"/>
      <c r="Y24" s="39" t="s">
        <v>2</v>
      </c>
      <c r="Z24" s="39" t="s">
        <v>2</v>
      </c>
      <c r="AA24" s="39"/>
      <c r="AB24" s="39" t="s">
        <v>2</v>
      </c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</row>
    <row r="25" spans="1:159" ht="44.45" customHeight="1" x14ac:dyDescent="0.25">
      <c r="A25" s="36">
        <v>18</v>
      </c>
      <c r="B25" s="37" t="s">
        <v>199</v>
      </c>
      <c r="C25" s="37" t="s">
        <v>116</v>
      </c>
      <c r="D25" s="38">
        <v>2</v>
      </c>
      <c r="E25" s="39"/>
      <c r="F25" s="39"/>
      <c r="G25" s="39"/>
      <c r="H25" s="39"/>
      <c r="I25" s="39"/>
      <c r="J25" s="40"/>
      <c r="K25" s="40">
        <v>1</v>
      </c>
      <c r="L25" s="41"/>
      <c r="M25" s="41"/>
      <c r="N25" s="39"/>
      <c r="O25" s="39"/>
      <c r="P25" s="39"/>
      <c r="Q25" s="39"/>
      <c r="R25" s="39"/>
      <c r="S25" s="39" t="s">
        <v>2</v>
      </c>
      <c r="T25" s="39" t="s">
        <v>2</v>
      </c>
      <c r="U25" s="39" t="s">
        <v>2</v>
      </c>
      <c r="V25" s="39" t="s">
        <v>2</v>
      </c>
      <c r="W25" s="39"/>
      <c r="X25" s="39"/>
      <c r="Y25" s="39" t="s">
        <v>2</v>
      </c>
      <c r="Z25" s="39" t="s">
        <v>2</v>
      </c>
      <c r="AA25" s="39"/>
      <c r="AB25" s="39" t="s">
        <v>2</v>
      </c>
      <c r="AC25" s="39" t="s">
        <v>2</v>
      </c>
      <c r="AD25" s="39"/>
      <c r="AE25" s="39"/>
      <c r="AF25" s="39"/>
      <c r="AG25" s="39"/>
      <c r="AH25" s="39" t="s">
        <v>2</v>
      </c>
      <c r="AI25" s="39"/>
      <c r="AJ25" s="3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</row>
    <row r="26" spans="1:159" ht="35.450000000000003" customHeight="1" x14ac:dyDescent="0.25">
      <c r="A26" s="36">
        <v>19</v>
      </c>
      <c r="B26" s="37" t="s">
        <v>202</v>
      </c>
      <c r="C26" s="37" t="s">
        <v>116</v>
      </c>
      <c r="D26" s="38">
        <v>5</v>
      </c>
      <c r="E26" s="39"/>
      <c r="F26" s="39"/>
      <c r="G26" s="39"/>
      <c r="H26" s="39"/>
      <c r="I26" s="39"/>
      <c r="J26" s="40"/>
      <c r="K26" s="40">
        <v>1</v>
      </c>
      <c r="L26" s="41"/>
      <c r="M26" s="41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 t="s">
        <v>2</v>
      </c>
      <c r="AA26" s="39" t="s">
        <v>2</v>
      </c>
      <c r="AB26" s="39"/>
      <c r="AC26" s="39" t="s">
        <v>2</v>
      </c>
      <c r="AD26" s="39"/>
      <c r="AE26" s="39"/>
      <c r="AF26" s="39"/>
      <c r="AG26" s="39"/>
      <c r="AH26" s="39" t="s">
        <v>2</v>
      </c>
      <c r="AI26" s="39"/>
      <c r="AJ26" s="3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</row>
    <row r="27" spans="1:159" ht="34.15" customHeight="1" x14ac:dyDescent="0.25">
      <c r="A27" s="36">
        <v>20</v>
      </c>
      <c r="B27" s="37" t="s">
        <v>283</v>
      </c>
      <c r="C27" s="37" t="s">
        <v>203</v>
      </c>
      <c r="D27" s="38">
        <f>2*(8*60)</f>
        <v>960</v>
      </c>
      <c r="E27" s="39"/>
      <c r="F27" s="39"/>
      <c r="G27" s="39"/>
      <c r="H27" s="39"/>
      <c r="I27" s="39"/>
      <c r="J27" s="40"/>
      <c r="K27" s="40"/>
      <c r="L27" s="41"/>
      <c r="M27" s="41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 t="s">
        <v>2</v>
      </c>
      <c r="AG27" s="39"/>
      <c r="AH27" s="39"/>
      <c r="AI27" s="39"/>
      <c r="AJ27" s="39" t="s">
        <v>2</v>
      </c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</row>
    <row r="28" spans="1:159" ht="57" customHeight="1" x14ac:dyDescent="0.25">
      <c r="A28" s="36">
        <v>21</v>
      </c>
      <c r="B28" s="37" t="s">
        <v>284</v>
      </c>
      <c r="C28" s="37" t="s">
        <v>116</v>
      </c>
      <c r="D28" s="38">
        <v>3</v>
      </c>
      <c r="E28" s="39"/>
      <c r="F28" s="39"/>
      <c r="G28" s="39"/>
      <c r="H28" s="39"/>
      <c r="I28" s="39"/>
      <c r="J28" s="40"/>
      <c r="K28" s="40">
        <v>1</v>
      </c>
      <c r="L28" s="41"/>
      <c r="M28" s="41"/>
      <c r="N28" s="39" t="s">
        <v>2</v>
      </c>
      <c r="O28" s="39"/>
      <c r="P28" s="39"/>
      <c r="Q28" s="39"/>
      <c r="R28" s="39"/>
      <c r="S28" s="39"/>
      <c r="T28" s="39"/>
      <c r="U28" s="39" t="s">
        <v>2</v>
      </c>
      <c r="V28" s="39" t="s">
        <v>2</v>
      </c>
      <c r="W28" s="39"/>
      <c r="X28" s="39"/>
      <c r="Y28" s="39"/>
      <c r="Z28" s="39" t="s">
        <v>2</v>
      </c>
      <c r="AA28" s="39"/>
      <c r="AB28" s="39"/>
      <c r="AC28" s="39" t="s">
        <v>2</v>
      </c>
      <c r="AD28" s="39"/>
      <c r="AE28" s="39"/>
      <c r="AF28" s="39"/>
      <c r="AG28" s="39"/>
      <c r="AH28" s="39" t="s">
        <v>2</v>
      </c>
      <c r="AI28" s="39"/>
      <c r="AJ28" s="3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</row>
    <row r="29" spans="1:159" s="51" customFormat="1" x14ac:dyDescent="0.25">
      <c r="A29" s="92" t="s">
        <v>1</v>
      </c>
      <c r="B29" s="92"/>
      <c r="C29" s="92"/>
      <c r="D29" s="49">
        <f t="shared" ref="D29:M29" si="0">SUM(D8:D28)</f>
        <v>1931</v>
      </c>
      <c r="E29" s="49">
        <f t="shared" si="0"/>
        <v>4</v>
      </c>
      <c r="F29" s="49">
        <f t="shared" si="0"/>
        <v>2</v>
      </c>
      <c r="G29" s="49">
        <f t="shared" si="0"/>
        <v>1</v>
      </c>
      <c r="H29" s="49">
        <f t="shared" si="0"/>
        <v>1</v>
      </c>
      <c r="I29" s="49">
        <f t="shared" si="0"/>
        <v>1</v>
      </c>
      <c r="J29" s="49">
        <f t="shared" si="0"/>
        <v>1</v>
      </c>
      <c r="K29" s="49">
        <f t="shared" si="0"/>
        <v>4</v>
      </c>
      <c r="L29" s="49">
        <f t="shared" si="0"/>
        <v>3</v>
      </c>
      <c r="M29" s="49">
        <f t="shared" si="0"/>
        <v>1</v>
      </c>
      <c r="N29" s="50">
        <f t="shared" ref="N29:AJ29" si="1">+COUNTA(N8:N28)</f>
        <v>6</v>
      </c>
      <c r="O29" s="50">
        <f t="shared" si="1"/>
        <v>3</v>
      </c>
      <c r="P29" s="50">
        <f t="shared" si="1"/>
        <v>3</v>
      </c>
      <c r="Q29" s="50">
        <f t="shared" si="1"/>
        <v>4</v>
      </c>
      <c r="R29" s="50">
        <f t="shared" si="1"/>
        <v>4</v>
      </c>
      <c r="S29" s="50">
        <f t="shared" si="1"/>
        <v>7</v>
      </c>
      <c r="T29" s="50">
        <f t="shared" si="1"/>
        <v>7</v>
      </c>
      <c r="U29" s="50">
        <f t="shared" si="1"/>
        <v>12</v>
      </c>
      <c r="V29" s="50">
        <f t="shared" si="1"/>
        <v>12</v>
      </c>
      <c r="W29" s="50">
        <f t="shared" si="1"/>
        <v>3</v>
      </c>
      <c r="X29" s="50">
        <f t="shared" si="1"/>
        <v>2</v>
      </c>
      <c r="Y29" s="50">
        <f t="shared" si="1"/>
        <v>7</v>
      </c>
      <c r="Z29" s="50">
        <f t="shared" si="1"/>
        <v>12</v>
      </c>
      <c r="AA29" s="50">
        <f t="shared" si="1"/>
        <v>1</v>
      </c>
      <c r="AB29" s="50">
        <f t="shared" si="1"/>
        <v>7</v>
      </c>
      <c r="AC29" s="50">
        <f t="shared" si="1"/>
        <v>11</v>
      </c>
      <c r="AD29" s="50">
        <f t="shared" si="1"/>
        <v>2</v>
      </c>
      <c r="AE29" s="50">
        <f t="shared" si="1"/>
        <v>1</v>
      </c>
      <c r="AF29" s="50">
        <f t="shared" si="1"/>
        <v>7</v>
      </c>
      <c r="AG29" s="50">
        <f t="shared" si="1"/>
        <v>0</v>
      </c>
      <c r="AH29" s="50">
        <f t="shared" si="1"/>
        <v>11</v>
      </c>
      <c r="AI29" s="50">
        <f t="shared" si="1"/>
        <v>2</v>
      </c>
      <c r="AJ29" s="50">
        <f t="shared" si="1"/>
        <v>7</v>
      </c>
    </row>
    <row r="30" spans="1:159" x14ac:dyDescent="0.25">
      <c r="AC30" s="53"/>
      <c r="AD30" s="28"/>
      <c r="AE30" s="28"/>
      <c r="AF30" s="54"/>
      <c r="AG30" s="28"/>
    </row>
    <row r="31" spans="1:159" x14ac:dyDescent="0.25">
      <c r="B31" s="55"/>
      <c r="C31" s="56" t="s">
        <v>0</v>
      </c>
      <c r="D31" s="50">
        <f>ROUNDUP((D29/60/8),0)</f>
        <v>5</v>
      </c>
      <c r="AD31" s="28"/>
      <c r="AE31" s="28"/>
      <c r="AF31" s="28"/>
      <c r="AG31" s="28"/>
    </row>
  </sheetData>
  <mergeCells count="26">
    <mergeCell ref="AI5:AI7"/>
    <mergeCell ref="AF5:AF6"/>
    <mergeCell ref="A29:C29"/>
    <mergeCell ref="AG5:AG6"/>
    <mergeCell ref="AH5:AH7"/>
    <mergeCell ref="E5:M5"/>
    <mergeCell ref="N5:AB5"/>
    <mergeCell ref="AC5:AC6"/>
    <mergeCell ref="AD5:AD6"/>
    <mergeCell ref="AE5:AE6"/>
    <mergeCell ref="A1:AJ1"/>
    <mergeCell ref="A2:AJ2"/>
    <mergeCell ref="A4:A7"/>
    <mergeCell ref="B4:B7"/>
    <mergeCell ref="C4:C7"/>
    <mergeCell ref="D4:D7"/>
    <mergeCell ref="E4:M4"/>
    <mergeCell ref="N4:AB4"/>
    <mergeCell ref="AC4:AG4"/>
    <mergeCell ref="AH4:AJ4"/>
    <mergeCell ref="AJ5:AJ7"/>
    <mergeCell ref="E6:K6"/>
    <mergeCell ref="L6:M6"/>
    <mergeCell ref="N6:R6"/>
    <mergeCell ref="T6:Y6"/>
    <mergeCell ref="Z6:AB6"/>
  </mergeCells>
  <pageMargins left="0.19685039370078741" right="0.19685039370078741" top="0.19685039370078741" bottom="0.19685039370078741" header="0.31496062992125984" footer="0.31496062992125984"/>
  <pageSetup paperSize="9" scale="4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Z24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H12" sqref="H12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2.7109375" style="29" customWidth="1"/>
    <col min="9" max="9" width="9.42578125" style="29" customWidth="1"/>
    <col min="10" max="14" width="6" style="29" customWidth="1"/>
    <col min="15" max="15" width="26.5703125" style="29" customWidth="1"/>
    <col min="16" max="22" width="6" style="29" customWidth="1"/>
    <col min="23" max="24" width="9.7109375" style="29" customWidth="1"/>
    <col min="25" max="28" width="6" style="29" customWidth="1"/>
    <col min="29" max="29" width="5.5703125" style="29" customWidth="1"/>
    <col min="30" max="32" width="6" style="28" customWidth="1"/>
    <col min="33" max="16384" width="11.42578125" style="28"/>
  </cols>
  <sheetData>
    <row r="1" spans="1:156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156" ht="18.75" customHeight="1" x14ac:dyDescent="0.25">
      <c r="A2" s="84" t="s">
        <v>269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156" ht="15.75" customHeight="1" x14ac:dyDescent="0.25">
      <c r="A3" s="71"/>
      <c r="B3" s="72"/>
      <c r="C3" s="72"/>
      <c r="D3" s="72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156" s="29" customFormat="1" ht="26.1" customHeight="1" x14ac:dyDescent="0.25">
      <c r="A4" s="98" t="s">
        <v>39</v>
      </c>
      <c r="B4" s="98" t="s">
        <v>38</v>
      </c>
      <c r="C4" s="98" t="s">
        <v>37</v>
      </c>
      <c r="D4" s="101" t="s">
        <v>36</v>
      </c>
      <c r="E4" s="88" t="s">
        <v>35</v>
      </c>
      <c r="F4" s="89"/>
      <c r="G4" s="89"/>
      <c r="H4" s="89"/>
      <c r="I4" s="89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 t="s">
        <v>33</v>
      </c>
      <c r="Z4" s="85"/>
      <c r="AA4" s="85"/>
      <c r="AB4" s="85"/>
      <c r="AC4" s="85"/>
      <c r="AD4" s="85" t="s">
        <v>32</v>
      </c>
      <c r="AE4" s="85"/>
      <c r="AF4" s="85"/>
    </row>
    <row r="5" spans="1:156" s="29" customFormat="1" ht="26.1" customHeight="1" x14ac:dyDescent="0.25">
      <c r="A5" s="99"/>
      <c r="B5" s="99"/>
      <c r="C5" s="99"/>
      <c r="D5" s="102"/>
      <c r="E5" s="88" t="s">
        <v>31</v>
      </c>
      <c r="F5" s="89"/>
      <c r="G5" s="89"/>
      <c r="H5" s="89"/>
      <c r="I5" s="89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7" t="s">
        <v>29</v>
      </c>
      <c r="Z5" s="87" t="s">
        <v>28</v>
      </c>
      <c r="AA5" s="87" t="s">
        <v>27</v>
      </c>
      <c r="AB5" s="87" t="s">
        <v>26</v>
      </c>
      <c r="AC5" s="87" t="s">
        <v>25</v>
      </c>
      <c r="AD5" s="87" t="s">
        <v>24</v>
      </c>
      <c r="AE5" s="87" t="s">
        <v>23</v>
      </c>
      <c r="AF5" s="87" t="s">
        <v>22</v>
      </c>
    </row>
    <row r="6" spans="1:156" s="29" customFormat="1" ht="101.1" customHeight="1" x14ac:dyDescent="0.25">
      <c r="A6" s="99"/>
      <c r="B6" s="99"/>
      <c r="C6" s="99"/>
      <c r="D6" s="102"/>
      <c r="E6" s="88" t="s">
        <v>21</v>
      </c>
      <c r="F6" s="89"/>
      <c r="G6" s="104"/>
      <c r="H6" s="88" t="s">
        <v>20</v>
      </c>
      <c r="I6" s="89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85"/>
      <c r="W6" s="90" t="s">
        <v>52</v>
      </c>
      <c r="X6" s="91"/>
      <c r="Y6" s="87"/>
      <c r="Z6" s="87"/>
      <c r="AA6" s="87"/>
      <c r="AB6" s="87"/>
      <c r="AC6" s="87"/>
      <c r="AD6" s="87"/>
      <c r="AE6" s="87"/>
      <c r="AF6" s="87"/>
    </row>
    <row r="7" spans="1:156" s="29" customFormat="1" ht="233.1" customHeight="1" x14ac:dyDescent="0.25">
      <c r="A7" s="100"/>
      <c r="B7" s="100"/>
      <c r="C7" s="100"/>
      <c r="D7" s="103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204</v>
      </c>
      <c r="U7" s="31" t="s">
        <v>194</v>
      </c>
      <c r="V7" s="31" t="s">
        <v>3</v>
      </c>
      <c r="W7" s="34" t="s">
        <v>49</v>
      </c>
      <c r="X7" s="34" t="s">
        <v>51</v>
      </c>
      <c r="Y7" s="35"/>
      <c r="Z7" s="35"/>
      <c r="AA7" s="35"/>
      <c r="AB7" s="35"/>
      <c r="AC7" s="35"/>
      <c r="AD7" s="87"/>
      <c r="AE7" s="87"/>
      <c r="AF7" s="87"/>
    </row>
    <row r="8" spans="1:156" ht="60.75" customHeight="1" x14ac:dyDescent="0.25">
      <c r="A8" s="36">
        <v>1</v>
      </c>
      <c r="B8" s="37" t="s">
        <v>287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/>
      <c r="W8" s="39" t="s">
        <v>2</v>
      </c>
      <c r="X8" s="39"/>
      <c r="Y8" s="39" t="s">
        <v>2</v>
      </c>
      <c r="Z8" s="39"/>
      <c r="AA8" s="39"/>
      <c r="AB8" s="39"/>
      <c r="AC8" s="39"/>
      <c r="AD8" s="39" t="s">
        <v>2</v>
      </c>
      <c r="AE8" s="39"/>
      <c r="AF8" s="3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</row>
    <row r="9" spans="1:156" ht="78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/>
      <c r="V9" s="39" t="s">
        <v>2</v>
      </c>
      <c r="W9" s="39" t="s">
        <v>2</v>
      </c>
      <c r="X9" s="39" t="s">
        <v>2</v>
      </c>
      <c r="Y9" s="39"/>
      <c r="Z9" s="39" t="s">
        <v>2</v>
      </c>
      <c r="AA9" s="39"/>
      <c r="AB9" s="39"/>
      <c r="AC9" s="39"/>
      <c r="AD9" s="39"/>
      <c r="AE9" s="39" t="s">
        <v>2</v>
      </c>
      <c r="AF9" s="3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</row>
    <row r="10" spans="1:156" ht="64.5" customHeight="1" x14ac:dyDescent="0.25">
      <c r="A10" s="36">
        <v>3</v>
      </c>
      <c r="B10" s="37" t="s">
        <v>205</v>
      </c>
      <c r="C10" s="37" t="s">
        <v>116</v>
      </c>
      <c r="D10" s="38">
        <v>8</v>
      </c>
      <c r="E10" s="39">
        <v>1</v>
      </c>
      <c r="F10" s="39"/>
      <c r="G10" s="39"/>
      <c r="H10" s="41"/>
      <c r="I10" s="41"/>
      <c r="J10" s="42"/>
      <c r="K10" s="39"/>
      <c r="L10" s="39"/>
      <c r="M10" s="39"/>
      <c r="N10" s="39"/>
      <c r="O10" s="39" t="s">
        <v>2</v>
      </c>
      <c r="P10" s="39" t="s">
        <v>2</v>
      </c>
      <c r="Q10" s="39" t="s">
        <v>2</v>
      </c>
      <c r="R10" s="39" t="s">
        <v>2</v>
      </c>
      <c r="S10" s="39"/>
      <c r="T10" s="39" t="s">
        <v>2</v>
      </c>
      <c r="U10" s="39"/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/>
      <c r="AB10" s="39"/>
      <c r="AC10" s="39"/>
      <c r="AD10" s="39" t="s">
        <v>2</v>
      </c>
      <c r="AE10" s="39"/>
      <c r="AF10" s="3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</row>
    <row r="11" spans="1:156" ht="72" customHeight="1" x14ac:dyDescent="0.25">
      <c r="A11" s="36">
        <v>4</v>
      </c>
      <c r="B11" s="37" t="s">
        <v>282</v>
      </c>
      <c r="C11" s="37" t="s">
        <v>116</v>
      </c>
      <c r="D11" s="38">
        <v>10</v>
      </c>
      <c r="E11" s="39">
        <v>1</v>
      </c>
      <c r="F11" s="39"/>
      <c r="G11" s="39"/>
      <c r="H11" s="41">
        <v>1</v>
      </c>
      <c r="I11" s="41"/>
      <c r="J11" s="42"/>
      <c r="K11" s="39"/>
      <c r="L11" s="39"/>
      <c r="M11" s="39"/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/>
      <c r="U11" s="39"/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/>
      <c r="AB11" s="39"/>
      <c r="AC11" s="39"/>
      <c r="AD11" s="39" t="s">
        <v>2</v>
      </c>
      <c r="AE11" s="39"/>
      <c r="AF11" s="3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</row>
    <row r="12" spans="1:156" ht="69" customHeight="1" x14ac:dyDescent="0.25">
      <c r="A12" s="36">
        <v>5</v>
      </c>
      <c r="B12" s="37" t="s">
        <v>195</v>
      </c>
      <c r="C12" s="37" t="s">
        <v>116</v>
      </c>
      <c r="D12" s="38">
        <v>5</v>
      </c>
      <c r="E12" s="39"/>
      <c r="F12" s="39"/>
      <c r="G12" s="39"/>
      <c r="H12" s="41"/>
      <c r="I12" s="41"/>
      <c r="J12" s="4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 t="s">
        <v>2</v>
      </c>
      <c r="AC12" s="39"/>
      <c r="AD12" s="39"/>
      <c r="AE12" s="39"/>
      <c r="AF12" s="39" t="s">
        <v>2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</row>
    <row r="13" spans="1:156" ht="61.5" customHeight="1" x14ac:dyDescent="0.25">
      <c r="A13" s="36">
        <v>6</v>
      </c>
      <c r="B13" s="78" t="s">
        <v>285</v>
      </c>
      <c r="C13" s="37" t="s">
        <v>116</v>
      </c>
      <c r="D13" s="38">
        <v>1</v>
      </c>
      <c r="E13" s="39"/>
      <c r="F13" s="39">
        <v>1</v>
      </c>
      <c r="G13" s="39"/>
      <c r="H13" s="41"/>
      <c r="I13" s="41"/>
      <c r="J13" s="42" t="s">
        <v>2</v>
      </c>
      <c r="K13" s="39"/>
      <c r="L13" s="39"/>
      <c r="M13" s="39"/>
      <c r="N13" s="39"/>
      <c r="O13" s="39"/>
      <c r="P13" s="39"/>
      <c r="Q13" s="39" t="s">
        <v>2</v>
      </c>
      <c r="R13" s="39" t="s">
        <v>2</v>
      </c>
      <c r="S13" s="39"/>
      <c r="T13" s="39"/>
      <c r="U13" s="39"/>
      <c r="V13" s="39"/>
      <c r="W13" s="39"/>
      <c r="X13" s="39"/>
      <c r="Y13" s="39" t="s">
        <v>2</v>
      </c>
      <c r="Z13" s="39"/>
      <c r="AA13" s="39"/>
      <c r="AB13" s="39"/>
      <c r="AC13" s="39"/>
      <c r="AD13" s="39" t="s">
        <v>2</v>
      </c>
      <c r="AE13" s="39"/>
      <c r="AF13" s="7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6" ht="60" customHeight="1" x14ac:dyDescent="0.25">
      <c r="A14" s="36">
        <v>7</v>
      </c>
      <c r="B14" s="37" t="s">
        <v>286</v>
      </c>
      <c r="C14" s="37" t="s">
        <v>116</v>
      </c>
      <c r="D14" s="38">
        <v>30</v>
      </c>
      <c r="E14" s="39"/>
      <c r="F14" s="39"/>
      <c r="G14" s="39"/>
      <c r="H14" s="41"/>
      <c r="I14" s="41"/>
      <c r="J14" s="42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 t="s">
        <v>2</v>
      </c>
      <c r="AC14" s="39"/>
      <c r="AD14" s="39"/>
      <c r="AE14" s="39"/>
      <c r="AF14" s="39" t="s">
        <v>2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</row>
    <row r="15" spans="1:156" ht="58.5" customHeight="1" x14ac:dyDescent="0.25">
      <c r="A15" s="36">
        <v>8</v>
      </c>
      <c r="B15" s="37" t="s">
        <v>196</v>
      </c>
      <c r="C15" s="37" t="s">
        <v>116</v>
      </c>
      <c r="D15" s="38">
        <v>5</v>
      </c>
      <c r="E15" s="39"/>
      <c r="F15" s="39">
        <v>1</v>
      </c>
      <c r="G15" s="39"/>
      <c r="H15" s="41"/>
      <c r="I15" s="41">
        <v>1</v>
      </c>
      <c r="J15" s="42"/>
      <c r="K15" s="39"/>
      <c r="L15" s="39"/>
      <c r="M15" s="39"/>
      <c r="N15" s="39" t="s">
        <v>2</v>
      </c>
      <c r="O15" s="39" t="s">
        <v>2</v>
      </c>
      <c r="P15" s="39" t="s">
        <v>2</v>
      </c>
      <c r="Q15" s="39" t="s">
        <v>2</v>
      </c>
      <c r="R15" s="39" t="s">
        <v>2</v>
      </c>
      <c r="S15" s="39" t="s">
        <v>2</v>
      </c>
      <c r="T15" s="39"/>
      <c r="U15" s="39" t="s">
        <v>2</v>
      </c>
      <c r="V15" s="39" t="s">
        <v>2</v>
      </c>
      <c r="W15" s="39" t="s">
        <v>2</v>
      </c>
      <c r="X15" s="39" t="s">
        <v>2</v>
      </c>
      <c r="Y15" s="39" t="s">
        <v>2</v>
      </c>
      <c r="Z15" s="39"/>
      <c r="AA15" s="39"/>
      <c r="AB15" s="39"/>
      <c r="AC15" s="39"/>
      <c r="AD15" s="39" t="s">
        <v>2</v>
      </c>
      <c r="AE15" s="39"/>
      <c r="AF15" s="3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</row>
    <row r="16" spans="1:156" ht="52.5" customHeight="1" x14ac:dyDescent="0.25">
      <c r="A16" s="36">
        <v>9</v>
      </c>
      <c r="B16" s="37" t="s">
        <v>197</v>
      </c>
      <c r="C16" s="37" t="s">
        <v>116</v>
      </c>
      <c r="D16" s="38">
        <v>5</v>
      </c>
      <c r="E16" s="39"/>
      <c r="F16" s="39"/>
      <c r="G16" s="39"/>
      <c r="H16" s="41"/>
      <c r="I16" s="41"/>
      <c r="J16" s="42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 t="s">
        <v>2</v>
      </c>
      <c r="AC16" s="39"/>
      <c r="AD16" s="39"/>
      <c r="AE16" s="39"/>
      <c r="AF16" s="39" t="s">
        <v>2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</row>
    <row r="17" spans="1:156" ht="58.5" customHeight="1" x14ac:dyDescent="0.25">
      <c r="A17" s="36">
        <v>10</v>
      </c>
      <c r="B17" s="37" t="s">
        <v>198</v>
      </c>
      <c r="C17" s="37" t="s">
        <v>116</v>
      </c>
      <c r="D17" s="38">
        <v>5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/>
      <c r="V17" s="39" t="s">
        <v>2</v>
      </c>
      <c r="W17" s="39" t="s">
        <v>2</v>
      </c>
      <c r="X17" s="39" t="s">
        <v>2</v>
      </c>
      <c r="Y17" s="39"/>
      <c r="Z17" s="39" t="s">
        <v>2</v>
      </c>
      <c r="AA17" s="39"/>
      <c r="AB17" s="39"/>
      <c r="AC17" s="39"/>
      <c r="AD17" s="39"/>
      <c r="AE17" s="39" t="s">
        <v>2</v>
      </c>
      <c r="AF17" s="3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</row>
    <row r="18" spans="1:156" ht="60.75" customHeight="1" x14ac:dyDescent="0.25">
      <c r="A18" s="36">
        <v>11</v>
      </c>
      <c r="B18" s="37" t="s">
        <v>199</v>
      </c>
      <c r="C18" s="37" t="s">
        <v>116</v>
      </c>
      <c r="D18" s="38">
        <v>2</v>
      </c>
      <c r="E18" s="39"/>
      <c r="F18" s="39"/>
      <c r="G18" s="39">
        <v>1</v>
      </c>
      <c r="H18" s="41"/>
      <c r="I18" s="41"/>
      <c r="J18" s="42"/>
      <c r="K18" s="39"/>
      <c r="L18" s="39"/>
      <c r="M18" s="39"/>
      <c r="N18" s="39"/>
      <c r="O18" s="39" t="s">
        <v>2</v>
      </c>
      <c r="P18" s="39" t="s">
        <v>2</v>
      </c>
      <c r="Q18" s="39" t="s">
        <v>2</v>
      </c>
      <c r="R18" s="39" t="s">
        <v>2</v>
      </c>
      <c r="S18" s="39"/>
      <c r="T18" s="39"/>
      <c r="U18" s="39"/>
      <c r="V18" s="39" t="s">
        <v>2</v>
      </c>
      <c r="W18" s="39" t="s">
        <v>2</v>
      </c>
      <c r="X18" s="39" t="s">
        <v>2</v>
      </c>
      <c r="Y18" s="39" t="s">
        <v>2</v>
      </c>
      <c r="Z18" s="39"/>
      <c r="AA18" s="39"/>
      <c r="AB18" s="39"/>
      <c r="AC18" s="39"/>
      <c r="AD18" s="39" t="s">
        <v>2</v>
      </c>
      <c r="AE18" s="39"/>
      <c r="AF18" s="3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</row>
    <row r="19" spans="1:156" ht="50.25" customHeight="1" x14ac:dyDescent="0.25">
      <c r="A19" s="36">
        <v>12</v>
      </c>
      <c r="B19" s="37" t="s">
        <v>283</v>
      </c>
      <c r="C19" s="37" t="s">
        <v>116</v>
      </c>
      <c r="D19" s="38">
        <v>5</v>
      </c>
      <c r="E19" s="39"/>
      <c r="F19" s="39"/>
      <c r="G19" s="39"/>
      <c r="H19" s="41"/>
      <c r="I19" s="41"/>
      <c r="J19" s="4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 t="s">
        <v>2</v>
      </c>
      <c r="AC19" s="39"/>
      <c r="AD19" s="39"/>
      <c r="AE19" s="39"/>
      <c r="AF19" s="39" t="s">
        <v>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</row>
    <row r="20" spans="1:156" ht="63" customHeight="1" x14ac:dyDescent="0.25">
      <c r="A20" s="36">
        <v>13</v>
      </c>
      <c r="B20" s="37" t="s">
        <v>284</v>
      </c>
      <c r="C20" s="37" t="s">
        <v>116</v>
      </c>
      <c r="D20" s="38">
        <v>3</v>
      </c>
      <c r="E20" s="39"/>
      <c r="F20" s="39"/>
      <c r="G20" s="39">
        <v>1</v>
      </c>
      <c r="H20" s="41"/>
      <c r="I20" s="41"/>
      <c r="J20" s="39" t="s">
        <v>2</v>
      </c>
      <c r="K20" s="39"/>
      <c r="L20" s="39"/>
      <c r="M20" s="39"/>
      <c r="N20" s="39"/>
      <c r="O20" s="39"/>
      <c r="P20" s="39"/>
      <c r="Q20" s="39" t="s">
        <v>2</v>
      </c>
      <c r="R20" s="39" t="s">
        <v>2</v>
      </c>
      <c r="S20" s="39"/>
      <c r="T20" s="39"/>
      <c r="U20" s="39"/>
      <c r="V20" s="39"/>
      <c r="W20" s="39" t="s">
        <v>2</v>
      </c>
      <c r="X20" s="39"/>
      <c r="Y20" s="39" t="s">
        <v>2</v>
      </c>
      <c r="Z20" s="39"/>
      <c r="AA20" s="39"/>
      <c r="AB20" s="39"/>
      <c r="AC20" s="39"/>
      <c r="AD20" s="39" t="s">
        <v>2</v>
      </c>
      <c r="AE20" s="39"/>
      <c r="AF20" s="3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</row>
    <row r="21" spans="1:156" s="51" customFormat="1" x14ac:dyDescent="0.25">
      <c r="A21" s="105" t="s">
        <v>1</v>
      </c>
      <c r="B21" s="106"/>
      <c r="C21" s="107"/>
      <c r="D21" s="49">
        <f t="shared" ref="D21:I21" si="0">SUM(D8:D20)</f>
        <v>90</v>
      </c>
      <c r="E21" s="49">
        <f t="shared" si="0"/>
        <v>4</v>
      </c>
      <c r="F21" s="49">
        <f t="shared" si="0"/>
        <v>2</v>
      </c>
      <c r="G21" s="49">
        <f t="shared" si="0"/>
        <v>3</v>
      </c>
      <c r="H21" s="49">
        <f t="shared" si="0"/>
        <v>1</v>
      </c>
      <c r="I21" s="49">
        <f t="shared" si="0"/>
        <v>1</v>
      </c>
      <c r="J21" s="50">
        <f t="shared" ref="J21:AF21" si="1">+COUNTA(J8:J20)</f>
        <v>2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50">
        <f t="shared" si="1"/>
        <v>2</v>
      </c>
      <c r="O21" s="50">
        <f t="shared" si="1"/>
        <v>6</v>
      </c>
      <c r="P21" s="50">
        <f t="shared" si="1"/>
        <v>6</v>
      </c>
      <c r="Q21" s="50">
        <f t="shared" si="1"/>
        <v>9</v>
      </c>
      <c r="R21" s="50">
        <f t="shared" si="1"/>
        <v>9</v>
      </c>
      <c r="S21" s="50">
        <f t="shared" si="1"/>
        <v>2</v>
      </c>
      <c r="T21" s="50">
        <f t="shared" si="1"/>
        <v>1</v>
      </c>
      <c r="U21" s="50">
        <f t="shared" si="1"/>
        <v>1</v>
      </c>
      <c r="V21" s="50">
        <f t="shared" si="1"/>
        <v>6</v>
      </c>
      <c r="W21" s="50">
        <f t="shared" si="1"/>
        <v>8</v>
      </c>
      <c r="X21" s="50">
        <f t="shared" si="1"/>
        <v>6</v>
      </c>
      <c r="Y21" s="50">
        <f t="shared" si="1"/>
        <v>7</v>
      </c>
      <c r="Z21" s="50">
        <f t="shared" si="1"/>
        <v>2</v>
      </c>
      <c r="AA21" s="50">
        <f t="shared" si="1"/>
        <v>0</v>
      </c>
      <c r="AB21" s="50">
        <f t="shared" si="1"/>
        <v>4</v>
      </c>
      <c r="AC21" s="50">
        <f t="shared" si="1"/>
        <v>0</v>
      </c>
      <c r="AD21" s="50">
        <f t="shared" si="1"/>
        <v>7</v>
      </c>
      <c r="AE21" s="50">
        <f t="shared" si="1"/>
        <v>2</v>
      </c>
      <c r="AF21" s="50">
        <f t="shared" si="1"/>
        <v>4</v>
      </c>
    </row>
    <row r="22" spans="1:156" x14ac:dyDescent="0.25">
      <c r="AC22" s="53"/>
      <c r="AF22" s="54"/>
    </row>
    <row r="23" spans="1:156" x14ac:dyDescent="0.25">
      <c r="B23" s="55"/>
      <c r="C23" s="56" t="s">
        <v>0</v>
      </c>
      <c r="D23" s="50">
        <f>ROUNDUP((D21/60/8),0)</f>
        <v>1</v>
      </c>
    </row>
    <row r="24" spans="1:156" x14ac:dyDescent="0.25">
      <c r="C24" s="51"/>
      <c r="D24" s="58"/>
    </row>
  </sheetData>
  <mergeCells count="26">
    <mergeCell ref="AE5:AE7"/>
    <mergeCell ref="AB5:AB6"/>
    <mergeCell ref="A21:C21"/>
    <mergeCell ref="AC5:AC6"/>
    <mergeCell ref="AD5:AD7"/>
    <mergeCell ref="E5:I5"/>
    <mergeCell ref="J5:X5"/>
    <mergeCell ref="Y5:Y6"/>
    <mergeCell ref="Z5:Z6"/>
    <mergeCell ref="AA5:AA6"/>
    <mergeCell ref="A1:AF1"/>
    <mergeCell ref="A2:AF2"/>
    <mergeCell ref="A4:A7"/>
    <mergeCell ref="B4:B7"/>
    <mergeCell ref="C4:C7"/>
    <mergeCell ref="D4:D7"/>
    <mergeCell ref="E4:I4"/>
    <mergeCell ref="J4:X4"/>
    <mergeCell ref="Y4:AC4"/>
    <mergeCell ref="AD4:AF4"/>
    <mergeCell ref="AF5:AF7"/>
    <mergeCell ref="E6:G6"/>
    <mergeCell ref="H6:I6"/>
    <mergeCell ref="J6:N6"/>
    <mergeCell ref="P6:V6"/>
    <mergeCell ref="W6:X6"/>
  </mergeCells>
  <pageMargins left="0.19685039370078741" right="0.19685039370078741" top="0.19685039370078741" bottom="0.19685039370078741" header="0.31496062992125984" footer="0.31496062992125984"/>
  <pageSetup paperSize="9" scale="4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X22"/>
  <sheetViews>
    <sheetView zoomScale="50" zoomScaleNormal="50" zoomScaleSheetLayoutView="70" workbookViewId="0">
      <pane xSplit="2" ySplit="7" topLeftCell="C14" activePane="bottomRight" state="frozen"/>
      <selection activeCell="B10" sqref="B10"/>
      <selection pane="topRight" activeCell="B10" sqref="B10"/>
      <selection pane="bottomLeft" activeCell="B10" sqref="B10"/>
      <selection pane="bottomRight" activeCell="G19" sqref="G19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0.42578125" style="29" customWidth="1"/>
    <col min="9" max="9" width="12.5703125" style="29" customWidth="1"/>
    <col min="10" max="14" width="6" style="29" customWidth="1"/>
    <col min="15" max="15" width="24.85546875" style="29" customWidth="1"/>
    <col min="16" max="21" width="6" style="29" customWidth="1"/>
    <col min="22" max="22" width="9.7109375" style="29" customWidth="1"/>
    <col min="23" max="23" width="10.8554687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4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154" ht="32.25" customHeight="1" x14ac:dyDescent="0.25">
      <c r="A2" s="84" t="s">
        <v>270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154" ht="14.25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154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4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4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4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4" ht="54.7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</row>
    <row r="9" spans="1:154" ht="81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</row>
    <row r="10" spans="1:154" ht="73.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</row>
    <row r="11" spans="1:154" ht="67.5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</row>
    <row r="12" spans="1:154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39"/>
      <c r="AF12" s="80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4" ht="60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4" ht="61.5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</row>
    <row r="15" spans="1:154" ht="61.5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</row>
    <row r="16" spans="1:154" ht="60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</row>
    <row r="17" spans="1:154" ht="58.5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</row>
    <row r="18" spans="1:154" ht="58.5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</row>
    <row r="19" spans="1:154" ht="70.5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</row>
    <row r="20" spans="1:154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4" x14ac:dyDescent="0.25">
      <c r="AB21" s="53"/>
      <c r="AE21" s="54"/>
    </row>
    <row r="22" spans="1:154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Z23"/>
  <sheetViews>
    <sheetView zoomScale="50" zoomScaleNormal="50" workbookViewId="0">
      <pane xSplit="4" ySplit="7" topLeftCell="E8" activePane="bottomRight" state="frozen"/>
      <selection activeCell="B10" sqref="B10"/>
      <selection pane="topRight" activeCell="B10" sqref="B10"/>
      <selection pane="bottomLeft" activeCell="B10" sqref="B10"/>
      <selection pane="bottomRight" activeCell="D14" sqref="D14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1" style="29" customWidth="1"/>
    <col min="9" max="9" width="10.28515625" style="29" customWidth="1"/>
    <col min="10" max="14" width="6" style="29" customWidth="1"/>
    <col min="15" max="15" width="29.42578125" style="29" customWidth="1"/>
    <col min="16" max="22" width="6" style="29" customWidth="1"/>
    <col min="23" max="23" width="9.42578125" style="29" customWidth="1"/>
    <col min="24" max="24" width="8.28515625" style="29" customWidth="1"/>
    <col min="25" max="28" width="6" style="29" customWidth="1"/>
    <col min="29" max="29" width="5.5703125" style="29" customWidth="1"/>
    <col min="30" max="31" width="6" style="28" customWidth="1"/>
    <col min="32" max="32" width="8.5703125" style="28" customWidth="1"/>
    <col min="33" max="16384" width="11.42578125" style="28"/>
  </cols>
  <sheetData>
    <row r="1" spans="1:156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156" ht="18.75" customHeight="1" x14ac:dyDescent="0.25">
      <c r="A2" s="84" t="s">
        <v>271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156" ht="18.75" customHeight="1" x14ac:dyDescent="0.25">
      <c r="A3" s="71"/>
      <c r="B3" s="72"/>
      <c r="C3" s="72"/>
      <c r="D3" s="72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156" s="29" customFormat="1" ht="26.1" customHeight="1" x14ac:dyDescent="0.25">
      <c r="A4" s="98" t="s">
        <v>39</v>
      </c>
      <c r="B4" s="98" t="s">
        <v>38</v>
      </c>
      <c r="C4" s="98" t="s">
        <v>37</v>
      </c>
      <c r="D4" s="101" t="s">
        <v>36</v>
      </c>
      <c r="E4" s="88" t="s">
        <v>35</v>
      </c>
      <c r="F4" s="89"/>
      <c r="G4" s="89"/>
      <c r="H4" s="89"/>
      <c r="I4" s="89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 t="s">
        <v>33</v>
      </c>
      <c r="Z4" s="85"/>
      <c r="AA4" s="85"/>
      <c r="AB4" s="85"/>
      <c r="AC4" s="85"/>
      <c r="AD4" s="85" t="s">
        <v>32</v>
      </c>
      <c r="AE4" s="85"/>
      <c r="AF4" s="85"/>
    </row>
    <row r="5" spans="1:156" s="29" customFormat="1" ht="26.1" customHeight="1" x14ac:dyDescent="0.25">
      <c r="A5" s="99"/>
      <c r="B5" s="99"/>
      <c r="C5" s="99"/>
      <c r="D5" s="102"/>
      <c r="E5" s="88" t="s">
        <v>31</v>
      </c>
      <c r="F5" s="89"/>
      <c r="G5" s="89"/>
      <c r="H5" s="89"/>
      <c r="I5" s="89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7" t="s">
        <v>29</v>
      </c>
      <c r="Z5" s="87" t="s">
        <v>28</v>
      </c>
      <c r="AA5" s="87" t="s">
        <v>27</v>
      </c>
      <c r="AB5" s="87" t="s">
        <v>26</v>
      </c>
      <c r="AC5" s="87" t="s">
        <v>25</v>
      </c>
      <c r="AD5" s="87" t="s">
        <v>24</v>
      </c>
      <c r="AE5" s="87" t="s">
        <v>23</v>
      </c>
      <c r="AF5" s="87" t="s">
        <v>22</v>
      </c>
    </row>
    <row r="6" spans="1:156" s="29" customFormat="1" ht="101.1" customHeight="1" x14ac:dyDescent="0.25">
      <c r="A6" s="99"/>
      <c r="B6" s="99"/>
      <c r="C6" s="99"/>
      <c r="D6" s="102"/>
      <c r="E6" s="88" t="s">
        <v>21</v>
      </c>
      <c r="F6" s="89"/>
      <c r="G6" s="104"/>
      <c r="H6" s="88" t="s">
        <v>20</v>
      </c>
      <c r="I6" s="89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85"/>
      <c r="W6" s="90" t="s">
        <v>52</v>
      </c>
      <c r="X6" s="91"/>
      <c r="Y6" s="87"/>
      <c r="Z6" s="87"/>
      <c r="AA6" s="87"/>
      <c r="AB6" s="87"/>
      <c r="AC6" s="87"/>
      <c r="AD6" s="87"/>
      <c r="AE6" s="87"/>
      <c r="AF6" s="87"/>
    </row>
    <row r="7" spans="1:156" s="29" customFormat="1" ht="233.1" customHeight="1" x14ac:dyDescent="0.25">
      <c r="A7" s="100"/>
      <c r="B7" s="100"/>
      <c r="C7" s="100"/>
      <c r="D7" s="103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204</v>
      </c>
      <c r="U7" s="31" t="s">
        <v>194</v>
      </c>
      <c r="V7" s="31" t="s">
        <v>3</v>
      </c>
      <c r="W7" s="34" t="s">
        <v>49</v>
      </c>
      <c r="X7" s="34" t="s">
        <v>51</v>
      </c>
      <c r="Y7" s="35"/>
      <c r="Z7" s="35"/>
      <c r="AA7" s="35"/>
      <c r="AB7" s="35"/>
      <c r="AC7" s="35"/>
      <c r="AD7" s="87"/>
      <c r="AE7" s="87"/>
      <c r="AF7" s="87"/>
    </row>
    <row r="8" spans="1:156" ht="63" customHeight="1" x14ac:dyDescent="0.25">
      <c r="A8" s="36">
        <v>1</v>
      </c>
      <c r="B8" s="37" t="s">
        <v>287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/>
      <c r="W8" s="39" t="s">
        <v>2</v>
      </c>
      <c r="X8" s="39"/>
      <c r="Y8" s="39" t="s">
        <v>2</v>
      </c>
      <c r="Z8" s="39"/>
      <c r="AA8" s="39"/>
      <c r="AB8" s="39"/>
      <c r="AC8" s="39"/>
      <c r="AD8" s="39" t="s">
        <v>2</v>
      </c>
      <c r="AE8" s="39"/>
      <c r="AF8" s="3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</row>
    <row r="9" spans="1:156" ht="7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/>
      <c r="V9" s="39" t="s">
        <v>2</v>
      </c>
      <c r="W9" s="39" t="s">
        <v>2</v>
      </c>
      <c r="X9" s="39" t="s">
        <v>2</v>
      </c>
      <c r="Y9" s="39"/>
      <c r="Z9" s="39" t="s">
        <v>2</v>
      </c>
      <c r="AA9" s="39"/>
      <c r="AB9" s="39"/>
      <c r="AC9" s="39"/>
      <c r="AD9" s="39"/>
      <c r="AE9" s="39" t="s">
        <v>2</v>
      </c>
      <c r="AF9" s="3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</row>
    <row r="10" spans="1:156" ht="54" customHeight="1" x14ac:dyDescent="0.25">
      <c r="A10" s="36">
        <v>3</v>
      </c>
      <c r="B10" s="37" t="s">
        <v>205</v>
      </c>
      <c r="C10" s="37" t="s">
        <v>116</v>
      </c>
      <c r="D10" s="38">
        <v>8</v>
      </c>
      <c r="E10" s="39">
        <v>1</v>
      </c>
      <c r="F10" s="39"/>
      <c r="G10" s="39"/>
      <c r="H10" s="41"/>
      <c r="I10" s="41"/>
      <c r="J10" s="42"/>
      <c r="K10" s="39"/>
      <c r="L10" s="39"/>
      <c r="M10" s="39"/>
      <c r="N10" s="39"/>
      <c r="O10" s="39" t="s">
        <v>2</v>
      </c>
      <c r="P10" s="39" t="s">
        <v>2</v>
      </c>
      <c r="Q10" s="39" t="s">
        <v>2</v>
      </c>
      <c r="R10" s="39" t="s">
        <v>2</v>
      </c>
      <c r="S10" s="39"/>
      <c r="T10" s="39" t="s">
        <v>2</v>
      </c>
      <c r="U10" s="39"/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/>
      <c r="AB10" s="39"/>
      <c r="AC10" s="39"/>
      <c r="AD10" s="39" t="s">
        <v>2</v>
      </c>
      <c r="AE10" s="39"/>
      <c r="AF10" s="3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</row>
    <row r="11" spans="1:156" ht="73.5" customHeight="1" x14ac:dyDescent="0.25">
      <c r="A11" s="36">
        <v>4</v>
      </c>
      <c r="B11" s="37" t="s">
        <v>282</v>
      </c>
      <c r="C11" s="37" t="s">
        <v>116</v>
      </c>
      <c r="D11" s="38">
        <v>10</v>
      </c>
      <c r="E11" s="39">
        <v>1</v>
      </c>
      <c r="F11" s="39"/>
      <c r="G11" s="39"/>
      <c r="H11" s="41">
        <v>1</v>
      </c>
      <c r="I11" s="41"/>
      <c r="J11" s="42"/>
      <c r="K11" s="39"/>
      <c r="L11" s="39"/>
      <c r="M11" s="39"/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/>
      <c r="U11" s="39"/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/>
      <c r="AB11" s="39"/>
      <c r="AC11" s="39"/>
      <c r="AD11" s="39" t="s">
        <v>2</v>
      </c>
      <c r="AE11" s="39"/>
      <c r="AF11" s="3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</row>
    <row r="12" spans="1:156" ht="54" customHeight="1" x14ac:dyDescent="0.25">
      <c r="A12" s="36">
        <v>5</v>
      </c>
      <c r="B12" s="37" t="s">
        <v>195</v>
      </c>
      <c r="C12" s="37" t="s">
        <v>116</v>
      </c>
      <c r="D12" s="38">
        <v>5</v>
      </c>
      <c r="E12" s="39"/>
      <c r="F12" s="39"/>
      <c r="G12" s="39"/>
      <c r="H12" s="41"/>
      <c r="I12" s="41"/>
      <c r="J12" s="4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 t="s">
        <v>2</v>
      </c>
      <c r="AC12" s="39"/>
      <c r="AD12" s="39"/>
      <c r="AE12" s="39"/>
      <c r="AF12" s="39" t="s">
        <v>2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</row>
    <row r="13" spans="1:156" ht="61.5" customHeight="1" x14ac:dyDescent="0.25">
      <c r="A13" s="36">
        <v>6</v>
      </c>
      <c r="B13" s="78" t="s">
        <v>285</v>
      </c>
      <c r="C13" s="37" t="s">
        <v>116</v>
      </c>
      <c r="D13" s="38">
        <v>1</v>
      </c>
      <c r="E13" s="39"/>
      <c r="F13" s="39">
        <v>1</v>
      </c>
      <c r="G13" s="39"/>
      <c r="H13" s="41"/>
      <c r="I13" s="41"/>
      <c r="J13" s="42" t="s">
        <v>2</v>
      </c>
      <c r="K13" s="39"/>
      <c r="L13" s="39"/>
      <c r="M13" s="39"/>
      <c r="N13" s="39"/>
      <c r="O13" s="39"/>
      <c r="P13" s="39"/>
      <c r="Q13" s="39" t="s">
        <v>2</v>
      </c>
      <c r="R13" s="39" t="s">
        <v>2</v>
      </c>
      <c r="S13" s="39"/>
      <c r="T13" s="39"/>
      <c r="U13" s="39"/>
      <c r="V13" s="39"/>
      <c r="W13" s="39" t="s">
        <v>2</v>
      </c>
      <c r="X13" s="39"/>
      <c r="Y13" s="39" t="s">
        <v>2</v>
      </c>
      <c r="Z13" s="39"/>
      <c r="AA13" s="39"/>
      <c r="AB13" s="39"/>
      <c r="AC13" s="39"/>
      <c r="AD13" s="39" t="s">
        <v>2</v>
      </c>
      <c r="AE13" s="39"/>
      <c r="AF13" s="7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6" ht="54" customHeight="1" x14ac:dyDescent="0.25">
      <c r="A14" s="36">
        <v>7</v>
      </c>
      <c r="B14" s="37" t="s">
        <v>286</v>
      </c>
      <c r="C14" s="37" t="s">
        <v>116</v>
      </c>
      <c r="D14" s="38">
        <v>30</v>
      </c>
      <c r="E14" s="39"/>
      <c r="F14" s="39"/>
      <c r="G14" s="39"/>
      <c r="H14" s="41"/>
      <c r="I14" s="41"/>
      <c r="J14" s="42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 t="s">
        <v>2</v>
      </c>
      <c r="AC14" s="39"/>
      <c r="AD14" s="39"/>
      <c r="AE14" s="39"/>
      <c r="AF14" s="39" t="s">
        <v>2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</row>
    <row r="15" spans="1:156" ht="54" customHeight="1" x14ac:dyDescent="0.25">
      <c r="A15" s="36">
        <v>8</v>
      </c>
      <c r="B15" s="37" t="s">
        <v>196</v>
      </c>
      <c r="C15" s="37" t="s">
        <v>116</v>
      </c>
      <c r="D15" s="38">
        <v>5</v>
      </c>
      <c r="E15" s="39"/>
      <c r="F15" s="39">
        <v>1</v>
      </c>
      <c r="G15" s="39"/>
      <c r="H15" s="41"/>
      <c r="I15" s="41">
        <v>1</v>
      </c>
      <c r="J15" s="42"/>
      <c r="K15" s="39"/>
      <c r="L15" s="39"/>
      <c r="M15" s="39"/>
      <c r="N15" s="39" t="s">
        <v>2</v>
      </c>
      <c r="O15" s="39" t="s">
        <v>2</v>
      </c>
      <c r="P15" s="39" t="s">
        <v>2</v>
      </c>
      <c r="Q15" s="39" t="s">
        <v>2</v>
      </c>
      <c r="R15" s="39" t="s">
        <v>2</v>
      </c>
      <c r="S15" s="39" t="s">
        <v>2</v>
      </c>
      <c r="T15" s="39"/>
      <c r="U15" s="39" t="s">
        <v>2</v>
      </c>
      <c r="V15" s="39" t="s">
        <v>2</v>
      </c>
      <c r="W15" s="39" t="s">
        <v>2</v>
      </c>
      <c r="X15" s="39" t="s">
        <v>2</v>
      </c>
      <c r="Y15" s="39" t="s">
        <v>2</v>
      </c>
      <c r="Z15" s="39"/>
      <c r="AA15" s="39"/>
      <c r="AB15" s="39"/>
      <c r="AC15" s="39"/>
      <c r="AD15" s="39" t="s">
        <v>2</v>
      </c>
      <c r="AE15" s="39"/>
      <c r="AF15" s="3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</row>
    <row r="16" spans="1:156" ht="54" customHeight="1" x14ac:dyDescent="0.25">
      <c r="A16" s="36">
        <v>9</v>
      </c>
      <c r="B16" s="37" t="s">
        <v>197</v>
      </c>
      <c r="C16" s="37" t="s">
        <v>116</v>
      </c>
      <c r="D16" s="38">
        <v>5</v>
      </c>
      <c r="E16" s="39"/>
      <c r="F16" s="39"/>
      <c r="G16" s="39"/>
      <c r="H16" s="41"/>
      <c r="I16" s="41"/>
      <c r="J16" s="42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 t="s">
        <v>2</v>
      </c>
      <c r="AC16" s="39"/>
      <c r="AD16" s="39"/>
      <c r="AE16" s="39"/>
      <c r="AF16" s="39" t="s">
        <v>2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</row>
    <row r="17" spans="1:156" ht="54" customHeight="1" x14ac:dyDescent="0.25">
      <c r="A17" s="36">
        <v>10</v>
      </c>
      <c r="B17" s="37" t="s">
        <v>198</v>
      </c>
      <c r="C17" s="37" t="s">
        <v>116</v>
      </c>
      <c r="D17" s="38">
        <v>5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/>
      <c r="V17" s="39" t="s">
        <v>2</v>
      </c>
      <c r="W17" s="39" t="s">
        <v>2</v>
      </c>
      <c r="X17" s="39" t="s">
        <v>2</v>
      </c>
      <c r="Y17" s="39"/>
      <c r="Z17" s="39" t="s">
        <v>2</v>
      </c>
      <c r="AA17" s="39"/>
      <c r="AB17" s="39"/>
      <c r="AC17" s="39"/>
      <c r="AD17" s="39"/>
      <c r="AE17" s="39" t="s">
        <v>2</v>
      </c>
      <c r="AF17" s="3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</row>
    <row r="18" spans="1:156" ht="54" customHeight="1" x14ac:dyDescent="0.25">
      <c r="A18" s="36">
        <v>11</v>
      </c>
      <c r="B18" s="37" t="s">
        <v>199</v>
      </c>
      <c r="C18" s="37" t="s">
        <v>116</v>
      </c>
      <c r="D18" s="38">
        <v>2</v>
      </c>
      <c r="E18" s="39"/>
      <c r="F18" s="39"/>
      <c r="G18" s="39">
        <v>1</v>
      </c>
      <c r="H18" s="41"/>
      <c r="I18" s="41"/>
      <c r="J18" s="42"/>
      <c r="K18" s="39"/>
      <c r="L18" s="39"/>
      <c r="M18" s="39"/>
      <c r="N18" s="39"/>
      <c r="O18" s="39" t="s">
        <v>2</v>
      </c>
      <c r="P18" s="39" t="s">
        <v>2</v>
      </c>
      <c r="Q18" s="39" t="s">
        <v>2</v>
      </c>
      <c r="R18" s="39" t="s">
        <v>2</v>
      </c>
      <c r="S18" s="39"/>
      <c r="T18" s="39"/>
      <c r="U18" s="39"/>
      <c r="V18" s="39" t="s">
        <v>2</v>
      </c>
      <c r="W18" s="39" t="s">
        <v>2</v>
      </c>
      <c r="X18" s="39" t="s">
        <v>2</v>
      </c>
      <c r="Y18" s="39" t="s">
        <v>2</v>
      </c>
      <c r="Z18" s="39"/>
      <c r="AA18" s="39"/>
      <c r="AB18" s="39"/>
      <c r="AC18" s="39"/>
      <c r="AD18" s="39" t="s">
        <v>2</v>
      </c>
      <c r="AE18" s="39"/>
      <c r="AF18" s="3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</row>
    <row r="19" spans="1:156" ht="54" customHeight="1" x14ac:dyDescent="0.25">
      <c r="A19" s="36">
        <v>12</v>
      </c>
      <c r="B19" s="37" t="s">
        <v>283</v>
      </c>
      <c r="C19" s="37" t="s">
        <v>116</v>
      </c>
      <c r="D19" s="38">
        <v>5</v>
      </c>
      <c r="E19" s="39"/>
      <c r="F19" s="39"/>
      <c r="G19" s="39"/>
      <c r="H19" s="41"/>
      <c r="I19" s="41"/>
      <c r="J19" s="4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 t="s">
        <v>2</v>
      </c>
      <c r="AC19" s="39"/>
      <c r="AD19" s="39"/>
      <c r="AE19" s="39"/>
      <c r="AF19" s="39" t="s">
        <v>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</row>
    <row r="20" spans="1:156" ht="54" customHeight="1" x14ac:dyDescent="0.25">
      <c r="A20" s="36">
        <v>13</v>
      </c>
      <c r="B20" s="37" t="s">
        <v>284</v>
      </c>
      <c r="C20" s="37" t="s">
        <v>116</v>
      </c>
      <c r="D20" s="38">
        <v>3</v>
      </c>
      <c r="E20" s="39"/>
      <c r="F20" s="39"/>
      <c r="G20" s="39">
        <v>1</v>
      </c>
      <c r="H20" s="41"/>
      <c r="I20" s="41"/>
      <c r="J20" s="39" t="s">
        <v>2</v>
      </c>
      <c r="K20" s="39"/>
      <c r="L20" s="39"/>
      <c r="M20" s="39"/>
      <c r="N20" s="39"/>
      <c r="O20" s="39"/>
      <c r="P20" s="39"/>
      <c r="Q20" s="39" t="s">
        <v>2</v>
      </c>
      <c r="R20" s="39" t="s">
        <v>2</v>
      </c>
      <c r="S20" s="39"/>
      <c r="T20" s="39"/>
      <c r="U20" s="39"/>
      <c r="V20" s="39"/>
      <c r="W20" s="39" t="s">
        <v>2</v>
      </c>
      <c r="X20" s="39"/>
      <c r="Y20" s="39" t="s">
        <v>2</v>
      </c>
      <c r="Z20" s="39"/>
      <c r="AA20" s="39"/>
      <c r="AB20" s="39"/>
      <c r="AC20" s="39"/>
      <c r="AD20" s="39" t="s">
        <v>2</v>
      </c>
      <c r="AE20" s="39"/>
      <c r="AF20" s="3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</row>
    <row r="21" spans="1:156" s="51" customFormat="1" x14ac:dyDescent="0.25">
      <c r="A21" s="105" t="s">
        <v>1</v>
      </c>
      <c r="B21" s="106"/>
      <c r="C21" s="107"/>
      <c r="D21" s="49">
        <f t="shared" ref="D21:I21" si="0">SUM(D8:D20)</f>
        <v>90</v>
      </c>
      <c r="E21" s="49">
        <f t="shared" si="0"/>
        <v>4</v>
      </c>
      <c r="F21" s="49">
        <f t="shared" si="0"/>
        <v>2</v>
      </c>
      <c r="G21" s="49">
        <f t="shared" si="0"/>
        <v>3</v>
      </c>
      <c r="H21" s="49">
        <f t="shared" si="0"/>
        <v>1</v>
      </c>
      <c r="I21" s="49">
        <f t="shared" si="0"/>
        <v>1</v>
      </c>
      <c r="J21" s="50">
        <f t="shared" ref="J21:AF21" si="1">+COUNTA(J8:J20)</f>
        <v>2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50">
        <f t="shared" si="1"/>
        <v>2</v>
      </c>
      <c r="O21" s="50">
        <f t="shared" si="1"/>
        <v>6</v>
      </c>
      <c r="P21" s="50">
        <f t="shared" si="1"/>
        <v>6</v>
      </c>
      <c r="Q21" s="50">
        <f t="shared" si="1"/>
        <v>9</v>
      </c>
      <c r="R21" s="50">
        <f t="shared" si="1"/>
        <v>9</v>
      </c>
      <c r="S21" s="50">
        <f t="shared" si="1"/>
        <v>2</v>
      </c>
      <c r="T21" s="50">
        <f t="shared" si="1"/>
        <v>1</v>
      </c>
      <c r="U21" s="50">
        <f t="shared" si="1"/>
        <v>1</v>
      </c>
      <c r="V21" s="50">
        <f t="shared" si="1"/>
        <v>6</v>
      </c>
      <c r="W21" s="50">
        <f t="shared" si="1"/>
        <v>9</v>
      </c>
      <c r="X21" s="50">
        <f t="shared" si="1"/>
        <v>6</v>
      </c>
      <c r="Y21" s="50">
        <f t="shared" si="1"/>
        <v>7</v>
      </c>
      <c r="Z21" s="50">
        <f t="shared" si="1"/>
        <v>2</v>
      </c>
      <c r="AA21" s="50">
        <f t="shared" si="1"/>
        <v>0</v>
      </c>
      <c r="AB21" s="50">
        <f t="shared" si="1"/>
        <v>4</v>
      </c>
      <c r="AC21" s="50">
        <f t="shared" si="1"/>
        <v>0</v>
      </c>
      <c r="AD21" s="50">
        <f t="shared" si="1"/>
        <v>7</v>
      </c>
      <c r="AE21" s="50">
        <f t="shared" si="1"/>
        <v>2</v>
      </c>
      <c r="AF21" s="50">
        <f t="shared" si="1"/>
        <v>4</v>
      </c>
    </row>
    <row r="22" spans="1:156" x14ac:dyDescent="0.25">
      <c r="AC22" s="53"/>
      <c r="AF22" s="54"/>
    </row>
    <row r="23" spans="1:156" x14ac:dyDescent="0.25">
      <c r="B23" s="55"/>
      <c r="C23" s="56" t="s">
        <v>0</v>
      </c>
      <c r="D23" s="50">
        <f>ROUNDUP((D21/60/8),0)</f>
        <v>1</v>
      </c>
    </row>
  </sheetData>
  <mergeCells count="26">
    <mergeCell ref="AE5:AE7"/>
    <mergeCell ref="AB5:AB6"/>
    <mergeCell ref="A21:C21"/>
    <mergeCell ref="AC5:AC6"/>
    <mergeCell ref="AD5:AD7"/>
    <mergeCell ref="E5:I5"/>
    <mergeCell ref="J5:X5"/>
    <mergeCell ref="Y5:Y6"/>
    <mergeCell ref="Z5:Z6"/>
    <mergeCell ref="AA5:AA6"/>
    <mergeCell ref="A1:AF1"/>
    <mergeCell ref="A2:AF2"/>
    <mergeCell ref="A4:A7"/>
    <mergeCell ref="B4:B7"/>
    <mergeCell ref="C4:C7"/>
    <mergeCell ref="D4:D7"/>
    <mergeCell ref="E4:I4"/>
    <mergeCell ref="J4:X4"/>
    <mergeCell ref="Y4:AC4"/>
    <mergeCell ref="AD4:AF4"/>
    <mergeCell ref="AF5:AF7"/>
    <mergeCell ref="E6:G6"/>
    <mergeCell ref="H6:I6"/>
    <mergeCell ref="J6:N6"/>
    <mergeCell ref="P6:V6"/>
    <mergeCell ref="W6:X6"/>
  </mergeCells>
  <pageMargins left="0.19685039370078741" right="0.19685039370078741" top="0.19685039370078741" bottom="0.19685039370078741" header="0.31496062992125984" footer="0.31496062992125984"/>
  <pageSetup paperSize="9" scale="4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E52"/>
  <sheetViews>
    <sheetView zoomScale="50" zoomScaleNormal="50" zoomScaleSheetLayoutView="70" workbookViewId="0">
      <pane xSplit="2" ySplit="7" topLeftCell="C44" activePane="bottomRight" state="frozen"/>
      <selection activeCell="B10" sqref="B10"/>
      <selection pane="topRight" activeCell="B10" sqref="B10"/>
      <selection pane="bottomLeft" activeCell="B10" sqref="B10"/>
      <selection pane="bottomRight" activeCell="C47" sqref="C47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0.140625" style="28" customWidth="1"/>
    <col min="4" max="4" width="8.85546875" style="52" customWidth="1"/>
    <col min="5" max="7" width="6" style="29" customWidth="1"/>
    <col min="8" max="9" width="8.5703125" style="29" customWidth="1"/>
    <col min="10" max="10" width="6" style="29" customWidth="1"/>
    <col min="11" max="13" width="6.85546875" style="29" customWidth="1"/>
    <col min="14" max="14" width="13.140625" style="29" customWidth="1"/>
    <col min="15" max="15" width="13.5703125" style="29" customWidth="1"/>
    <col min="16" max="20" width="6" style="29" customWidth="1"/>
    <col min="21" max="21" width="28.2851562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1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1" ht="33.75" customHeight="1" x14ac:dyDescent="0.25">
      <c r="A2" s="94" t="s">
        <v>272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1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1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1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5" t="s">
        <v>20</v>
      </c>
      <c r="L6" s="85"/>
      <c r="M6" s="85"/>
      <c r="N6" s="85" t="s">
        <v>19</v>
      </c>
      <c r="O6" s="85"/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1"/>
      <c r="AD6" s="87"/>
      <c r="AE6" s="87"/>
      <c r="AF6" s="87"/>
      <c r="AG6" s="87"/>
      <c r="AH6" s="87"/>
      <c r="AI6" s="87"/>
      <c r="AJ6" s="87"/>
      <c r="AK6" s="87"/>
    </row>
    <row r="7" spans="1:161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206</v>
      </c>
      <c r="J7" s="31" t="s">
        <v>13</v>
      </c>
      <c r="K7" s="31" t="s">
        <v>67</v>
      </c>
      <c r="L7" s="31" t="s">
        <v>100</v>
      </c>
      <c r="M7" s="31" t="s">
        <v>12</v>
      </c>
      <c r="N7" s="31" t="s">
        <v>11</v>
      </c>
      <c r="O7" s="31" t="s">
        <v>207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1" ht="50.45" customHeight="1" x14ac:dyDescent="0.25">
      <c r="A8" s="36">
        <v>1</v>
      </c>
      <c r="B8" s="43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41"/>
      <c r="M8" s="59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</row>
    <row r="9" spans="1:161" ht="52.9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41"/>
      <c r="M9" s="59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ht="60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41"/>
      <c r="M10" s="59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56.45" customHeight="1" x14ac:dyDescent="0.25">
      <c r="A11" s="36">
        <v>4</v>
      </c>
      <c r="B11" s="37" t="s">
        <v>208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41"/>
      <c r="M11" s="59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ht="55.1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41"/>
      <c r="M12" s="59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ht="57.6" customHeight="1" x14ac:dyDescent="0.25">
      <c r="A13" s="36">
        <v>6</v>
      </c>
      <c r="B13" s="37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41"/>
      <c r="M13" s="59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ht="57.6" customHeight="1" x14ac:dyDescent="0.25">
      <c r="A14" s="36">
        <v>7</v>
      </c>
      <c r="B14" s="37" t="s">
        <v>200</v>
      </c>
      <c r="C14" s="37" t="s">
        <v>209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41"/>
      <c r="M14" s="59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ht="71.25" customHeight="1" x14ac:dyDescent="0.25">
      <c r="A15" s="36">
        <v>8</v>
      </c>
      <c r="B15" s="37" t="s">
        <v>46</v>
      </c>
      <c r="C15" s="37" t="s">
        <v>209</v>
      </c>
      <c r="D15" s="38">
        <v>480</v>
      </c>
      <c r="E15" s="39"/>
      <c r="F15" s="39"/>
      <c r="G15" s="39"/>
      <c r="H15" s="39"/>
      <c r="I15" s="39"/>
      <c r="J15" s="39"/>
      <c r="K15" s="41"/>
      <c r="L15" s="41"/>
      <c r="M15" s="59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ht="61.15" customHeight="1" x14ac:dyDescent="0.25">
      <c r="A16" s="36">
        <v>9</v>
      </c>
      <c r="B16" s="37" t="s">
        <v>87</v>
      </c>
      <c r="C16" s="37" t="s">
        <v>209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41"/>
      <c r="M16" s="59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ht="71.25" customHeight="1" x14ac:dyDescent="0.25">
      <c r="A17" s="36">
        <v>10</v>
      </c>
      <c r="B17" s="37" t="s">
        <v>46</v>
      </c>
      <c r="C17" s="37" t="s">
        <v>209</v>
      </c>
      <c r="D17" s="38">
        <v>480</v>
      </c>
      <c r="E17" s="39"/>
      <c r="F17" s="39"/>
      <c r="G17" s="39"/>
      <c r="H17" s="39"/>
      <c r="I17" s="39"/>
      <c r="J17" s="39"/>
      <c r="K17" s="41"/>
      <c r="L17" s="41"/>
      <c r="M17" s="59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ht="86.25" customHeight="1" x14ac:dyDescent="0.25">
      <c r="A18" s="36">
        <v>11</v>
      </c>
      <c r="B18" s="44" t="s">
        <v>210</v>
      </c>
      <c r="C18" s="37" t="s">
        <v>209</v>
      </c>
      <c r="D18" s="38">
        <v>15</v>
      </c>
      <c r="E18" s="39"/>
      <c r="F18" s="39"/>
      <c r="G18" s="39"/>
      <c r="H18" s="39"/>
      <c r="I18" s="39"/>
      <c r="J18" s="39">
        <v>1</v>
      </c>
      <c r="K18" s="41"/>
      <c r="L18" s="41"/>
      <c r="M18" s="59"/>
      <c r="N18" s="59"/>
      <c r="O18" s="59"/>
      <c r="P18" s="39"/>
      <c r="Q18" s="39"/>
      <c r="R18" s="39"/>
      <c r="S18" s="39"/>
      <c r="T18" s="39"/>
      <c r="U18" s="39" t="s">
        <v>2</v>
      </c>
      <c r="V18" s="39" t="s">
        <v>2</v>
      </c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 t="s">
        <v>2</v>
      </c>
      <c r="AD18" s="39"/>
      <c r="AE18" s="39" t="s">
        <v>2</v>
      </c>
      <c r="AF18" s="39"/>
      <c r="AG18" s="39"/>
      <c r="AH18" s="39"/>
      <c r="AI18" s="39"/>
      <c r="AJ18" s="39" t="s">
        <v>2</v>
      </c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</row>
    <row r="19" spans="1:161" ht="68.25" customHeight="1" x14ac:dyDescent="0.25">
      <c r="A19" s="36">
        <v>12</v>
      </c>
      <c r="B19" s="44" t="s">
        <v>211</v>
      </c>
      <c r="C19" s="37" t="s">
        <v>209</v>
      </c>
      <c r="D19" s="45">
        <f>8*60</f>
        <v>480</v>
      </c>
      <c r="E19" s="39"/>
      <c r="F19" s="39"/>
      <c r="G19" s="39"/>
      <c r="H19" s="39"/>
      <c r="I19" s="39"/>
      <c r="J19" s="39">
        <v>1</v>
      </c>
      <c r="K19" s="41"/>
      <c r="L19" s="41"/>
      <c r="M19" s="59"/>
      <c r="N19" s="59"/>
      <c r="O19" s="59"/>
      <c r="P19" s="39"/>
      <c r="Q19" s="39"/>
      <c r="R19" s="39"/>
      <c r="S19" s="39"/>
      <c r="T19" s="39"/>
      <c r="U19" s="39" t="s">
        <v>2</v>
      </c>
      <c r="V19" s="39" t="s">
        <v>2</v>
      </c>
      <c r="W19" s="39" t="s">
        <v>2</v>
      </c>
      <c r="X19" s="39" t="s">
        <v>2</v>
      </c>
      <c r="Y19" s="39"/>
      <c r="Z19" s="39"/>
      <c r="AA19" s="39" t="s">
        <v>2</v>
      </c>
      <c r="AB19" s="39"/>
      <c r="AC19" s="39" t="s">
        <v>2</v>
      </c>
      <c r="AD19" s="39" t="s">
        <v>2</v>
      </c>
      <c r="AE19" s="39"/>
      <c r="AF19" s="39"/>
      <c r="AG19" s="39"/>
      <c r="AH19" s="39"/>
      <c r="AI19" s="39" t="s">
        <v>2</v>
      </c>
      <c r="AJ19" s="39"/>
      <c r="AK19" s="3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ht="64.5" customHeight="1" x14ac:dyDescent="0.25">
      <c r="A20" s="36">
        <v>13</v>
      </c>
      <c r="B20" s="44" t="s">
        <v>212</v>
      </c>
      <c r="C20" s="37" t="s">
        <v>209</v>
      </c>
      <c r="D20" s="45">
        <v>20</v>
      </c>
      <c r="E20" s="39"/>
      <c r="F20" s="39"/>
      <c r="G20" s="39"/>
      <c r="H20" s="39"/>
      <c r="I20" s="39"/>
      <c r="J20" s="39">
        <v>1</v>
      </c>
      <c r="K20" s="41">
        <v>3</v>
      </c>
      <c r="L20" s="41"/>
      <c r="M20" s="59"/>
      <c r="N20" s="59"/>
      <c r="O20" s="59">
        <v>1</v>
      </c>
      <c r="P20" s="39"/>
      <c r="Q20" s="39"/>
      <c r="R20" s="39"/>
      <c r="S20" s="39"/>
      <c r="T20" s="39" t="s">
        <v>2</v>
      </c>
      <c r="U20" s="39" t="s">
        <v>2</v>
      </c>
      <c r="V20" s="39" t="s">
        <v>2</v>
      </c>
      <c r="W20" s="39" t="s">
        <v>2</v>
      </c>
      <c r="X20" s="39" t="s">
        <v>2</v>
      </c>
      <c r="Y20" s="39" t="s">
        <v>2</v>
      </c>
      <c r="Z20" s="39" t="s">
        <v>2</v>
      </c>
      <c r="AA20" s="39" t="s">
        <v>2</v>
      </c>
      <c r="AB20" s="39"/>
      <c r="AC20" s="39"/>
      <c r="AD20" s="39" t="s">
        <v>2</v>
      </c>
      <c r="AE20" s="39"/>
      <c r="AF20" s="39"/>
      <c r="AG20" s="39"/>
      <c r="AH20" s="39"/>
      <c r="AI20" s="39" t="s">
        <v>2</v>
      </c>
      <c r="AJ20" s="39"/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ht="58.5" customHeight="1" x14ac:dyDescent="0.25">
      <c r="A21" s="36">
        <v>14</v>
      </c>
      <c r="B21" s="37" t="s">
        <v>46</v>
      </c>
      <c r="C21" s="37" t="s">
        <v>209</v>
      </c>
      <c r="D21" s="38">
        <v>480</v>
      </c>
      <c r="E21" s="39"/>
      <c r="F21" s="39"/>
      <c r="G21" s="39"/>
      <c r="H21" s="39"/>
      <c r="I21" s="39"/>
      <c r="J21" s="39"/>
      <c r="K21" s="41"/>
      <c r="L21" s="41"/>
      <c r="M21" s="59"/>
      <c r="N21" s="59"/>
      <c r="O21" s="5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 t="s">
        <v>2</v>
      </c>
      <c r="AH21" s="39"/>
      <c r="AI21" s="39"/>
      <c r="AJ21" s="39"/>
      <c r="AK21" s="39" t="s">
        <v>2</v>
      </c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73" customFormat="1" ht="57.75" customHeight="1" x14ac:dyDescent="0.25">
      <c r="A22" s="36">
        <v>15</v>
      </c>
      <c r="B22" s="37" t="s">
        <v>213</v>
      </c>
      <c r="C22" s="37" t="s">
        <v>209</v>
      </c>
      <c r="D22" s="38">
        <v>10</v>
      </c>
      <c r="E22" s="39"/>
      <c r="F22" s="39"/>
      <c r="G22" s="39"/>
      <c r="H22" s="39"/>
      <c r="I22" s="39">
        <v>1</v>
      </c>
      <c r="J22" s="39"/>
      <c r="K22" s="41"/>
      <c r="L22" s="41"/>
      <c r="M22" s="59"/>
      <c r="N22" s="59"/>
      <c r="O22" s="59"/>
      <c r="P22" s="39" t="s">
        <v>2</v>
      </c>
      <c r="Q22" s="39" t="s">
        <v>2</v>
      </c>
      <c r="R22" s="39" t="s">
        <v>2</v>
      </c>
      <c r="S22" s="39" t="s">
        <v>2</v>
      </c>
      <c r="T22" s="39"/>
      <c r="U22" s="39"/>
      <c r="V22" s="39"/>
      <c r="W22" s="39" t="s">
        <v>2</v>
      </c>
      <c r="X22" s="39" t="s">
        <v>2</v>
      </c>
      <c r="Y22" s="39"/>
      <c r="Z22" s="39"/>
      <c r="AA22" s="39" t="s">
        <v>2</v>
      </c>
      <c r="AB22" s="39"/>
      <c r="AC22" s="39"/>
      <c r="AD22" s="39" t="s">
        <v>2</v>
      </c>
      <c r="AE22" s="39"/>
      <c r="AF22" s="39"/>
      <c r="AG22" s="39"/>
      <c r="AH22" s="39"/>
      <c r="AI22" s="39" t="s">
        <v>2</v>
      </c>
      <c r="AJ22" s="39"/>
      <c r="AK22" s="39"/>
    </row>
    <row r="23" spans="1:161" s="73" customFormat="1" ht="78" customHeight="1" x14ac:dyDescent="0.25">
      <c r="A23" s="36">
        <v>16</v>
      </c>
      <c r="B23" s="37" t="s">
        <v>214</v>
      </c>
      <c r="C23" s="37" t="s">
        <v>209</v>
      </c>
      <c r="D23" s="38">
        <v>5</v>
      </c>
      <c r="E23" s="39"/>
      <c r="F23" s="39"/>
      <c r="G23" s="39">
        <v>1</v>
      </c>
      <c r="H23" s="39"/>
      <c r="I23" s="39"/>
      <c r="J23" s="39"/>
      <c r="K23" s="41"/>
      <c r="L23" s="41"/>
      <c r="M23" s="59"/>
      <c r="N23" s="59"/>
      <c r="O23" s="59"/>
      <c r="P23" s="39" t="s">
        <v>2</v>
      </c>
      <c r="Q23" s="39"/>
      <c r="R23" s="39"/>
      <c r="S23" s="39"/>
      <c r="T23" s="39" t="s">
        <v>2</v>
      </c>
      <c r="U23" s="39" t="s">
        <v>2</v>
      </c>
      <c r="V23" s="39" t="s">
        <v>2</v>
      </c>
      <c r="W23" s="39" t="s">
        <v>2</v>
      </c>
      <c r="X23" s="39" t="s">
        <v>2</v>
      </c>
      <c r="Y23" s="39" t="s">
        <v>2</v>
      </c>
      <c r="Z23" s="39" t="s">
        <v>2</v>
      </c>
      <c r="AA23" s="39" t="s">
        <v>2</v>
      </c>
      <c r="AB23" s="39"/>
      <c r="AC23" s="39" t="s">
        <v>2</v>
      </c>
      <c r="AD23" s="39" t="s">
        <v>2</v>
      </c>
      <c r="AE23" s="39"/>
      <c r="AF23" s="39"/>
      <c r="AG23" s="39"/>
      <c r="AH23" s="39"/>
      <c r="AI23" s="39" t="s">
        <v>2</v>
      </c>
      <c r="AJ23" s="39"/>
      <c r="AK23" s="39"/>
    </row>
    <row r="24" spans="1:161" s="73" customFormat="1" ht="60" customHeight="1" x14ac:dyDescent="0.25">
      <c r="A24" s="36">
        <v>17</v>
      </c>
      <c r="B24" s="37" t="s">
        <v>71</v>
      </c>
      <c r="C24" s="37" t="s">
        <v>209</v>
      </c>
      <c r="D24" s="38">
        <v>240</v>
      </c>
      <c r="E24" s="39"/>
      <c r="F24" s="39"/>
      <c r="G24" s="39"/>
      <c r="H24" s="39"/>
      <c r="I24" s="39"/>
      <c r="J24" s="39"/>
      <c r="K24" s="41"/>
      <c r="L24" s="41"/>
      <c r="M24" s="59"/>
      <c r="N24" s="59"/>
      <c r="O24" s="5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 t="s">
        <v>2</v>
      </c>
      <c r="AH24" s="39"/>
      <c r="AI24" s="39"/>
      <c r="AJ24" s="39"/>
      <c r="AK24" s="39" t="s">
        <v>2</v>
      </c>
    </row>
    <row r="25" spans="1:161" s="73" customFormat="1" ht="66.75" customHeight="1" x14ac:dyDescent="0.25">
      <c r="A25" s="36">
        <v>18</v>
      </c>
      <c r="B25" s="37" t="s">
        <v>215</v>
      </c>
      <c r="C25" s="37" t="s">
        <v>209</v>
      </c>
      <c r="D25" s="38">
        <v>10</v>
      </c>
      <c r="E25" s="39"/>
      <c r="F25" s="39"/>
      <c r="G25" s="39">
        <v>1</v>
      </c>
      <c r="H25" s="39"/>
      <c r="I25" s="39"/>
      <c r="J25" s="39"/>
      <c r="K25" s="41"/>
      <c r="L25" s="41"/>
      <c r="M25" s="59"/>
      <c r="N25" s="59"/>
      <c r="O25" s="59"/>
      <c r="P25" s="39"/>
      <c r="Q25" s="39"/>
      <c r="R25" s="39"/>
      <c r="S25" s="39"/>
      <c r="T25" s="39"/>
      <c r="U25" s="39"/>
      <c r="V25" s="39"/>
      <c r="W25" s="39" t="s">
        <v>2</v>
      </c>
      <c r="X25" s="39"/>
      <c r="Y25" s="39"/>
      <c r="Z25" s="39"/>
      <c r="AA25" s="39"/>
      <c r="AB25" s="39"/>
      <c r="AC25" s="39"/>
      <c r="AD25" s="39"/>
      <c r="AE25" s="39"/>
      <c r="AF25" s="39" t="s">
        <v>2</v>
      </c>
      <c r="AG25" s="39"/>
      <c r="AH25" s="39"/>
      <c r="AI25" s="39" t="s">
        <v>2</v>
      </c>
      <c r="AJ25" s="39"/>
      <c r="AK25" s="39"/>
    </row>
    <row r="26" spans="1:161" s="73" customFormat="1" ht="55.15" customHeight="1" x14ac:dyDescent="0.25">
      <c r="A26" s="36">
        <v>19</v>
      </c>
      <c r="B26" s="37" t="s">
        <v>216</v>
      </c>
      <c r="C26" s="37" t="s">
        <v>203</v>
      </c>
      <c r="D26" s="38">
        <v>5</v>
      </c>
      <c r="E26" s="39">
        <v>1</v>
      </c>
      <c r="F26" s="39"/>
      <c r="G26" s="39"/>
      <c r="H26" s="39"/>
      <c r="I26" s="39"/>
      <c r="J26" s="39"/>
      <c r="K26" s="41"/>
      <c r="L26" s="41"/>
      <c r="M26" s="59"/>
      <c r="N26" s="59"/>
      <c r="O26" s="59"/>
      <c r="P26" s="39" t="s">
        <v>2</v>
      </c>
      <c r="Q26" s="39" t="s">
        <v>2</v>
      </c>
      <c r="R26" s="39" t="s">
        <v>2</v>
      </c>
      <c r="S26" s="39" t="s">
        <v>2</v>
      </c>
      <c r="T26" s="39"/>
      <c r="U26" s="39" t="s">
        <v>2</v>
      </c>
      <c r="V26" s="39" t="s">
        <v>2</v>
      </c>
      <c r="W26" s="39" t="s">
        <v>2</v>
      </c>
      <c r="X26" s="39" t="s">
        <v>2</v>
      </c>
      <c r="Y26" s="39"/>
      <c r="Z26" s="39" t="s">
        <v>2</v>
      </c>
      <c r="AA26" s="39" t="s">
        <v>2</v>
      </c>
      <c r="AB26" s="39"/>
      <c r="AC26" s="39" t="s">
        <v>2</v>
      </c>
      <c r="AD26" s="39" t="s">
        <v>2</v>
      </c>
      <c r="AE26" s="39"/>
      <c r="AF26" s="39"/>
      <c r="AG26" s="39"/>
      <c r="AH26" s="39"/>
      <c r="AI26" s="39" t="s">
        <v>2</v>
      </c>
      <c r="AJ26" s="39"/>
      <c r="AK26" s="39"/>
    </row>
    <row r="27" spans="1:161" s="73" customFormat="1" ht="57.6" customHeight="1" x14ac:dyDescent="0.25">
      <c r="A27" s="36">
        <v>20</v>
      </c>
      <c r="B27" s="37" t="s">
        <v>61</v>
      </c>
      <c r="C27" s="37" t="s">
        <v>203</v>
      </c>
      <c r="D27" s="38">
        <v>15</v>
      </c>
      <c r="E27" s="39">
        <v>1</v>
      </c>
      <c r="F27" s="39"/>
      <c r="G27" s="39"/>
      <c r="H27" s="39"/>
      <c r="I27" s="39"/>
      <c r="J27" s="39"/>
      <c r="K27" s="41">
        <v>2</v>
      </c>
      <c r="L27" s="41"/>
      <c r="M27" s="59"/>
      <c r="N27" s="59"/>
      <c r="O27" s="59"/>
      <c r="P27" s="39"/>
      <c r="Q27" s="39"/>
      <c r="R27" s="39"/>
      <c r="S27" s="39"/>
      <c r="T27" s="39" t="s">
        <v>2</v>
      </c>
      <c r="U27" s="39" t="s">
        <v>2</v>
      </c>
      <c r="V27" s="39" t="s">
        <v>2</v>
      </c>
      <c r="W27" s="39" t="s">
        <v>2</v>
      </c>
      <c r="X27" s="39" t="s">
        <v>2</v>
      </c>
      <c r="Y27" s="39" t="s">
        <v>2</v>
      </c>
      <c r="Z27" s="39" t="s">
        <v>2</v>
      </c>
      <c r="AA27" s="39" t="s">
        <v>2</v>
      </c>
      <c r="AB27" s="39"/>
      <c r="AC27" s="39" t="s">
        <v>2</v>
      </c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</row>
    <row r="28" spans="1:161" s="73" customFormat="1" ht="54.6" customHeight="1" x14ac:dyDescent="0.25">
      <c r="A28" s="36">
        <v>21</v>
      </c>
      <c r="B28" s="37" t="s">
        <v>217</v>
      </c>
      <c r="C28" s="37" t="s">
        <v>203</v>
      </c>
      <c r="D28" s="38">
        <v>5</v>
      </c>
      <c r="E28" s="39">
        <v>1</v>
      </c>
      <c r="F28" s="39"/>
      <c r="G28" s="39"/>
      <c r="H28" s="39"/>
      <c r="I28" s="39"/>
      <c r="J28" s="39"/>
      <c r="K28" s="41"/>
      <c r="L28" s="41"/>
      <c r="M28" s="59">
        <v>1</v>
      </c>
      <c r="N28" s="59">
        <v>1</v>
      </c>
      <c r="O28" s="59"/>
      <c r="P28" s="39" t="s">
        <v>2</v>
      </c>
      <c r="Q28" s="39"/>
      <c r="R28" s="39"/>
      <c r="S28" s="39"/>
      <c r="T28" s="39"/>
      <c r="U28" s="39"/>
      <c r="V28" s="39" t="s">
        <v>2</v>
      </c>
      <c r="W28" s="39" t="s">
        <v>2</v>
      </c>
      <c r="X28" s="39" t="s">
        <v>2</v>
      </c>
      <c r="Y28" s="39"/>
      <c r="Z28" s="39" t="s">
        <v>2</v>
      </c>
      <c r="AA28" s="39" t="s">
        <v>2</v>
      </c>
      <c r="AB28" s="39" t="s">
        <v>2</v>
      </c>
      <c r="AC28" s="39" t="s">
        <v>2</v>
      </c>
      <c r="AD28" s="39" t="s">
        <v>2</v>
      </c>
      <c r="AE28" s="39"/>
      <c r="AF28" s="39"/>
      <c r="AG28" s="39"/>
      <c r="AH28" s="39"/>
      <c r="AI28" s="39" t="s">
        <v>2</v>
      </c>
      <c r="AJ28" s="39"/>
      <c r="AK28" s="39"/>
    </row>
    <row r="29" spans="1:161" s="73" customFormat="1" ht="69.75" customHeight="1" x14ac:dyDescent="0.25">
      <c r="A29" s="36">
        <v>22</v>
      </c>
      <c r="B29" s="37" t="s">
        <v>75</v>
      </c>
      <c r="C29" s="37" t="s">
        <v>40</v>
      </c>
      <c r="D29" s="38">
        <v>240</v>
      </c>
      <c r="E29" s="39"/>
      <c r="F29" s="39"/>
      <c r="G29" s="39"/>
      <c r="H29" s="39"/>
      <c r="I29" s="39"/>
      <c r="J29" s="39"/>
      <c r="K29" s="41"/>
      <c r="L29" s="41"/>
      <c r="M29" s="59"/>
      <c r="N29" s="59"/>
      <c r="O29" s="5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 t="s">
        <v>2</v>
      </c>
      <c r="AH29" s="39"/>
      <c r="AI29" s="39"/>
      <c r="AJ29" s="39"/>
      <c r="AK29" s="39" t="s">
        <v>2</v>
      </c>
    </row>
    <row r="30" spans="1:161" ht="58.9" customHeight="1" x14ac:dyDescent="0.25">
      <c r="A30" s="36">
        <v>23</v>
      </c>
      <c r="B30" s="74" t="s">
        <v>218</v>
      </c>
      <c r="C30" s="37" t="s">
        <v>209</v>
      </c>
      <c r="D30" s="38">
        <f>4*(60*8)</f>
        <v>1920</v>
      </c>
      <c r="E30" s="39"/>
      <c r="F30" s="39"/>
      <c r="G30" s="39"/>
      <c r="H30" s="39"/>
      <c r="I30" s="39"/>
      <c r="J30" s="39"/>
      <c r="K30" s="41"/>
      <c r="L30" s="41"/>
      <c r="M30" s="59"/>
      <c r="N30" s="59"/>
      <c r="O30" s="5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 t="s">
        <v>2</v>
      </c>
      <c r="AH30" s="39"/>
      <c r="AI30" s="39"/>
      <c r="AJ30" s="39"/>
      <c r="AK30" s="39" t="s">
        <v>2</v>
      </c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ht="63.6" customHeight="1" x14ac:dyDescent="0.25">
      <c r="A31" s="36">
        <v>24</v>
      </c>
      <c r="B31" s="37" t="s">
        <v>219</v>
      </c>
      <c r="C31" s="37" t="s">
        <v>209</v>
      </c>
      <c r="D31" s="38">
        <f>4*60</f>
        <v>240</v>
      </c>
      <c r="E31" s="39"/>
      <c r="F31" s="39"/>
      <c r="G31" s="39"/>
      <c r="H31" s="39"/>
      <c r="I31" s="39"/>
      <c r="J31" s="39"/>
      <c r="K31" s="41"/>
      <c r="L31" s="41"/>
      <c r="M31" s="59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  <row r="32" spans="1:161" ht="63.75" customHeight="1" x14ac:dyDescent="0.25">
      <c r="A32" s="36">
        <v>25</v>
      </c>
      <c r="B32" s="37" t="s">
        <v>220</v>
      </c>
      <c r="C32" s="37" t="s">
        <v>209</v>
      </c>
      <c r="D32" s="45">
        <f>2*60</f>
        <v>120</v>
      </c>
      <c r="E32" s="39"/>
      <c r="F32" s="39"/>
      <c r="G32" s="39"/>
      <c r="H32" s="39"/>
      <c r="I32" s="39"/>
      <c r="J32" s="39">
        <v>1</v>
      </c>
      <c r="K32" s="41"/>
      <c r="L32" s="41"/>
      <c r="M32" s="59"/>
      <c r="N32" s="59"/>
      <c r="O32" s="5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 t="s">
        <v>2</v>
      </c>
      <c r="AF32" s="39"/>
      <c r="AG32" s="39"/>
      <c r="AH32" s="39"/>
      <c r="AI32" s="39"/>
      <c r="AJ32" s="39" t="s">
        <v>2</v>
      </c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</row>
    <row r="33" spans="1:161" ht="71.25" customHeight="1" x14ac:dyDescent="0.25">
      <c r="A33" s="36">
        <v>26</v>
      </c>
      <c r="B33" s="37" t="s">
        <v>221</v>
      </c>
      <c r="C33" s="37" t="s">
        <v>209</v>
      </c>
      <c r="D33" s="38">
        <v>30</v>
      </c>
      <c r="E33" s="39"/>
      <c r="F33" s="39"/>
      <c r="G33" s="39"/>
      <c r="H33" s="39"/>
      <c r="I33" s="39"/>
      <c r="J33" s="39">
        <v>1</v>
      </c>
      <c r="K33" s="41"/>
      <c r="L33" s="41">
        <f>2*2</f>
        <v>4</v>
      </c>
      <c r="M33" s="59"/>
      <c r="N33" s="59"/>
      <c r="O33" s="59"/>
      <c r="P33" s="39" t="s">
        <v>2</v>
      </c>
      <c r="Q33" s="39" t="s">
        <v>2</v>
      </c>
      <c r="R33" s="39" t="s">
        <v>2</v>
      </c>
      <c r="S33" s="39" t="s">
        <v>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 t="s">
        <v>2</v>
      </c>
      <c r="AE33" s="39"/>
      <c r="AF33" s="39"/>
      <c r="AG33" s="39"/>
      <c r="AH33" s="39"/>
      <c r="AI33" s="39" t="s">
        <v>2</v>
      </c>
      <c r="AJ33" s="39"/>
      <c r="AK33" s="3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s="76" customFormat="1" ht="71.25" customHeight="1" x14ac:dyDescent="0.25">
      <c r="A34" s="36">
        <v>27</v>
      </c>
      <c r="B34" s="37" t="s">
        <v>222</v>
      </c>
      <c r="C34" s="37" t="s">
        <v>209</v>
      </c>
      <c r="D34" s="38">
        <f>4*60</f>
        <v>240</v>
      </c>
      <c r="E34" s="39"/>
      <c r="F34" s="39"/>
      <c r="G34" s="39"/>
      <c r="H34" s="39"/>
      <c r="I34" s="39"/>
      <c r="J34" s="39"/>
      <c r="K34" s="41"/>
      <c r="L34" s="41"/>
      <c r="M34" s="59"/>
      <c r="N34" s="59"/>
      <c r="O34" s="5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 t="s">
        <v>2</v>
      </c>
      <c r="AH34" s="39"/>
      <c r="AI34" s="39"/>
      <c r="AJ34" s="39"/>
      <c r="AK34" s="39" t="s">
        <v>2</v>
      </c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</row>
    <row r="35" spans="1:161" s="76" customFormat="1" ht="67.5" customHeight="1" x14ac:dyDescent="0.25">
      <c r="A35" s="36">
        <v>28</v>
      </c>
      <c r="B35" s="37" t="s">
        <v>223</v>
      </c>
      <c r="C35" s="37" t="s">
        <v>209</v>
      </c>
      <c r="D35" s="38">
        <f>3*60</f>
        <v>180</v>
      </c>
      <c r="E35" s="39"/>
      <c r="F35" s="39"/>
      <c r="G35" s="39"/>
      <c r="H35" s="39"/>
      <c r="I35" s="39"/>
      <c r="J35" s="39">
        <v>1</v>
      </c>
      <c r="K35" s="41">
        <f>3+(2*4)</f>
        <v>11</v>
      </c>
      <c r="L35" s="41"/>
      <c r="M35" s="59"/>
      <c r="N35" s="59"/>
      <c r="O35" s="59"/>
      <c r="P35" s="39" t="s">
        <v>2</v>
      </c>
      <c r="Q35" s="39" t="s">
        <v>2</v>
      </c>
      <c r="R35" s="39" t="s">
        <v>2</v>
      </c>
      <c r="S35" s="39" t="s">
        <v>2</v>
      </c>
      <c r="T35" s="39" t="s">
        <v>2</v>
      </c>
      <c r="U35" s="39" t="s">
        <v>2</v>
      </c>
      <c r="V35" s="39" t="s">
        <v>2</v>
      </c>
      <c r="W35" s="39" t="s">
        <v>2</v>
      </c>
      <c r="X35" s="39" t="s">
        <v>2</v>
      </c>
      <c r="Y35" s="39" t="s">
        <v>2</v>
      </c>
      <c r="Z35" s="39" t="s">
        <v>2</v>
      </c>
      <c r="AA35" s="39" t="s">
        <v>2</v>
      </c>
      <c r="AB35" s="39"/>
      <c r="AC35" s="39" t="s">
        <v>2</v>
      </c>
      <c r="AD35" s="39" t="s">
        <v>2</v>
      </c>
      <c r="AE35" s="39"/>
      <c r="AF35" s="39"/>
      <c r="AG35" s="39"/>
      <c r="AH35" s="39"/>
      <c r="AI35" s="39" t="s">
        <v>2</v>
      </c>
      <c r="AJ35" s="39"/>
      <c r="AK35" s="39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</row>
    <row r="36" spans="1:161" s="76" customFormat="1" ht="71.25" customHeight="1" x14ac:dyDescent="0.25">
      <c r="A36" s="36">
        <v>29</v>
      </c>
      <c r="B36" s="37" t="s">
        <v>46</v>
      </c>
      <c r="C36" s="37" t="s">
        <v>209</v>
      </c>
      <c r="D36" s="38">
        <v>480</v>
      </c>
      <c r="E36" s="39"/>
      <c r="F36" s="39"/>
      <c r="G36" s="39"/>
      <c r="H36" s="39"/>
      <c r="I36" s="39"/>
      <c r="J36" s="39"/>
      <c r="K36" s="41"/>
      <c r="L36" s="41"/>
      <c r="M36" s="59"/>
      <c r="N36" s="59"/>
      <c r="O36" s="5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 t="s">
        <v>2</v>
      </c>
      <c r="AH36" s="39"/>
      <c r="AI36" s="39"/>
      <c r="AJ36" s="39"/>
      <c r="AK36" s="39" t="s">
        <v>2</v>
      </c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</row>
    <row r="37" spans="1:161" s="76" customFormat="1" ht="71.25" customHeight="1" x14ac:dyDescent="0.25">
      <c r="A37" s="36">
        <v>30</v>
      </c>
      <c r="B37" s="37" t="s">
        <v>224</v>
      </c>
      <c r="C37" s="37" t="s">
        <v>209</v>
      </c>
      <c r="D37" s="38">
        <v>60</v>
      </c>
      <c r="E37" s="39"/>
      <c r="F37" s="39"/>
      <c r="G37" s="39"/>
      <c r="H37" s="39"/>
      <c r="I37" s="39">
        <v>1</v>
      </c>
      <c r="J37" s="39"/>
      <c r="K37" s="41"/>
      <c r="L37" s="41"/>
      <c r="M37" s="59"/>
      <c r="N37" s="59"/>
      <c r="O37" s="59"/>
      <c r="P37" s="39"/>
      <c r="Q37" s="39"/>
      <c r="R37" s="39"/>
      <c r="S37" s="39"/>
      <c r="T37" s="39"/>
      <c r="U37" s="39"/>
      <c r="V37" s="39"/>
      <c r="W37" s="39" t="s">
        <v>2</v>
      </c>
      <c r="X37" s="39" t="s">
        <v>2</v>
      </c>
      <c r="Y37" s="39"/>
      <c r="Z37" s="39"/>
      <c r="AA37" s="39" t="s">
        <v>2</v>
      </c>
      <c r="AB37" s="39"/>
      <c r="AC37" s="39"/>
      <c r="AD37" s="39"/>
      <c r="AE37" s="39" t="s">
        <v>2</v>
      </c>
      <c r="AF37" s="39"/>
      <c r="AG37" s="39"/>
      <c r="AH37" s="39"/>
      <c r="AI37" s="39"/>
      <c r="AJ37" s="39" t="s">
        <v>2</v>
      </c>
      <c r="AK37" s="39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</row>
    <row r="38" spans="1:161" s="76" customFormat="1" ht="71.25" customHeight="1" x14ac:dyDescent="0.25">
      <c r="A38" s="36">
        <v>31</v>
      </c>
      <c r="B38" s="37" t="s">
        <v>225</v>
      </c>
      <c r="C38" s="37" t="s">
        <v>209</v>
      </c>
      <c r="D38" s="38">
        <v>5</v>
      </c>
      <c r="E38" s="39"/>
      <c r="F38" s="39"/>
      <c r="G38" s="39"/>
      <c r="H38" s="39"/>
      <c r="I38" s="39">
        <v>1</v>
      </c>
      <c r="J38" s="39"/>
      <c r="K38" s="41"/>
      <c r="L38" s="41"/>
      <c r="M38" s="59"/>
      <c r="N38" s="59"/>
      <c r="O38" s="59"/>
      <c r="P38" s="39" t="s">
        <v>2</v>
      </c>
      <c r="Q38" s="39" t="s">
        <v>2</v>
      </c>
      <c r="R38" s="39" t="s">
        <v>2</v>
      </c>
      <c r="S38" s="39" t="s">
        <v>2</v>
      </c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 t="s">
        <v>2</v>
      </c>
      <c r="AE38" s="39"/>
      <c r="AF38" s="39"/>
      <c r="AG38" s="39"/>
      <c r="AH38" s="39"/>
      <c r="AI38" s="39" t="s">
        <v>2</v>
      </c>
      <c r="AJ38" s="39"/>
      <c r="AK38" s="39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</row>
    <row r="39" spans="1:161" s="76" customFormat="1" ht="71.25" customHeight="1" x14ac:dyDescent="0.25">
      <c r="A39" s="36">
        <v>32</v>
      </c>
      <c r="B39" s="37" t="s">
        <v>46</v>
      </c>
      <c r="C39" s="37" t="s">
        <v>43</v>
      </c>
      <c r="D39" s="38">
        <v>480</v>
      </c>
      <c r="E39" s="39"/>
      <c r="F39" s="39"/>
      <c r="G39" s="39"/>
      <c r="H39" s="39"/>
      <c r="I39" s="39"/>
      <c r="J39" s="39"/>
      <c r="K39" s="41"/>
      <c r="L39" s="41"/>
      <c r="M39" s="59"/>
      <c r="N39" s="59"/>
      <c r="O39" s="5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 t="s">
        <v>2</v>
      </c>
      <c r="AH39" s="39"/>
      <c r="AI39" s="39"/>
      <c r="AJ39" s="39"/>
      <c r="AK39" s="39" t="s">
        <v>2</v>
      </c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</row>
    <row r="40" spans="1:161" s="76" customFormat="1" ht="71.25" customHeight="1" x14ac:dyDescent="0.25">
      <c r="A40" s="36">
        <v>33</v>
      </c>
      <c r="B40" s="37" t="s">
        <v>226</v>
      </c>
      <c r="C40" s="37" t="s">
        <v>43</v>
      </c>
      <c r="D40" s="38">
        <v>10</v>
      </c>
      <c r="E40" s="39"/>
      <c r="F40" s="39"/>
      <c r="G40" s="39"/>
      <c r="H40" s="39">
        <v>1</v>
      </c>
      <c r="I40" s="39"/>
      <c r="J40" s="39"/>
      <c r="K40" s="41"/>
      <c r="L40" s="41"/>
      <c r="M40" s="59"/>
      <c r="N40" s="59"/>
      <c r="O40" s="59"/>
      <c r="P40" s="39"/>
      <c r="Q40" s="39"/>
      <c r="R40" s="39"/>
      <c r="S40" s="39"/>
      <c r="T40" s="39"/>
      <c r="U40" s="39"/>
      <c r="V40" s="39"/>
      <c r="W40" s="39" t="s">
        <v>2</v>
      </c>
      <c r="X40" s="39" t="s">
        <v>2</v>
      </c>
      <c r="Y40" s="39"/>
      <c r="Z40" s="39"/>
      <c r="AA40" s="39" t="s">
        <v>2</v>
      </c>
      <c r="AB40" s="39"/>
      <c r="AC40" s="39"/>
      <c r="AD40" s="39"/>
      <c r="AE40" s="39" t="s">
        <v>2</v>
      </c>
      <c r="AF40" s="39"/>
      <c r="AG40" s="39"/>
      <c r="AH40" s="39"/>
      <c r="AI40" s="39"/>
      <c r="AJ40" s="39" t="s">
        <v>2</v>
      </c>
      <c r="AK40" s="39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</row>
    <row r="41" spans="1:161" s="76" customFormat="1" ht="71.25" customHeight="1" x14ac:dyDescent="0.25">
      <c r="A41" s="36">
        <v>34</v>
      </c>
      <c r="B41" s="37" t="s">
        <v>227</v>
      </c>
      <c r="C41" s="37" t="s">
        <v>43</v>
      </c>
      <c r="D41" s="38">
        <v>5</v>
      </c>
      <c r="E41" s="39"/>
      <c r="F41" s="39"/>
      <c r="G41" s="39"/>
      <c r="H41" s="39">
        <v>1</v>
      </c>
      <c r="I41" s="39"/>
      <c r="J41" s="39"/>
      <c r="K41" s="41"/>
      <c r="L41" s="41"/>
      <c r="M41" s="59"/>
      <c r="N41" s="59"/>
      <c r="O41" s="59"/>
      <c r="P41" s="39" t="s">
        <v>2</v>
      </c>
      <c r="Q41" s="39" t="s">
        <v>2</v>
      </c>
      <c r="R41" s="39" t="s">
        <v>2</v>
      </c>
      <c r="S41" s="39" t="s">
        <v>2</v>
      </c>
      <c r="T41" s="39"/>
      <c r="U41" s="39"/>
      <c r="V41" s="39"/>
      <c r="W41" s="39" t="s">
        <v>2</v>
      </c>
      <c r="X41" s="39" t="s">
        <v>2</v>
      </c>
      <c r="Y41" s="39"/>
      <c r="Z41" s="39"/>
      <c r="AA41" s="39" t="s">
        <v>2</v>
      </c>
      <c r="AB41" s="39"/>
      <c r="AC41" s="39"/>
      <c r="AD41" s="39" t="s">
        <v>2</v>
      </c>
      <c r="AE41" s="39"/>
      <c r="AF41" s="39"/>
      <c r="AG41" s="39"/>
      <c r="AH41" s="39"/>
      <c r="AI41" s="39" t="s">
        <v>2</v>
      </c>
      <c r="AJ41" s="39"/>
      <c r="AK41" s="39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</row>
    <row r="42" spans="1:161" s="76" customFormat="1" ht="71.25" customHeight="1" x14ac:dyDescent="0.25">
      <c r="A42" s="36">
        <v>35</v>
      </c>
      <c r="B42" s="37" t="s">
        <v>228</v>
      </c>
      <c r="C42" s="37" t="s">
        <v>43</v>
      </c>
      <c r="D42" s="38">
        <v>5</v>
      </c>
      <c r="E42" s="39"/>
      <c r="F42" s="39"/>
      <c r="G42" s="39">
        <v>1</v>
      </c>
      <c r="H42" s="39"/>
      <c r="I42" s="39"/>
      <c r="J42" s="39"/>
      <c r="K42" s="41"/>
      <c r="L42" s="41"/>
      <c r="M42" s="59"/>
      <c r="N42" s="59"/>
      <c r="O42" s="59"/>
      <c r="P42" s="39" t="s">
        <v>2</v>
      </c>
      <c r="Q42" s="39"/>
      <c r="R42" s="39"/>
      <c r="S42" s="39"/>
      <c r="T42" s="39" t="s">
        <v>2</v>
      </c>
      <c r="U42" s="39" t="s">
        <v>2</v>
      </c>
      <c r="V42" s="39" t="s">
        <v>2</v>
      </c>
      <c r="W42" s="39" t="s">
        <v>2</v>
      </c>
      <c r="X42" s="39" t="s">
        <v>2</v>
      </c>
      <c r="Y42" s="39" t="s">
        <v>2</v>
      </c>
      <c r="Z42" s="39" t="s">
        <v>2</v>
      </c>
      <c r="AA42" s="39" t="s">
        <v>2</v>
      </c>
      <c r="AB42" s="39"/>
      <c r="AC42" s="39" t="s">
        <v>2</v>
      </c>
      <c r="AD42" s="39" t="s">
        <v>2</v>
      </c>
      <c r="AE42" s="39"/>
      <c r="AF42" s="39"/>
      <c r="AG42" s="39"/>
      <c r="AH42" s="39"/>
      <c r="AI42" s="39" t="s">
        <v>2</v>
      </c>
      <c r="AJ42" s="39"/>
      <c r="AK42" s="39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</row>
    <row r="43" spans="1:161" s="76" customFormat="1" ht="71.25" customHeight="1" x14ac:dyDescent="0.25">
      <c r="A43" s="36">
        <v>36</v>
      </c>
      <c r="B43" s="37" t="s">
        <v>71</v>
      </c>
      <c r="C43" s="37" t="s">
        <v>43</v>
      </c>
      <c r="D43" s="38">
        <v>240</v>
      </c>
      <c r="E43" s="39"/>
      <c r="F43" s="39"/>
      <c r="G43" s="39"/>
      <c r="H43" s="39"/>
      <c r="I43" s="39"/>
      <c r="J43" s="39"/>
      <c r="K43" s="41"/>
      <c r="L43" s="41"/>
      <c r="M43" s="59"/>
      <c r="N43" s="59"/>
      <c r="O43" s="5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 t="s">
        <v>2</v>
      </c>
      <c r="AH43" s="39"/>
      <c r="AI43" s="39"/>
      <c r="AJ43" s="39"/>
      <c r="AK43" s="39" t="s">
        <v>2</v>
      </c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</row>
    <row r="44" spans="1:161" s="76" customFormat="1" ht="57.6" customHeight="1" x14ac:dyDescent="0.25">
      <c r="A44" s="36">
        <v>37</v>
      </c>
      <c r="B44" s="37" t="s">
        <v>229</v>
      </c>
      <c r="C44" s="37" t="s">
        <v>43</v>
      </c>
      <c r="D44" s="38">
        <v>10</v>
      </c>
      <c r="E44" s="39"/>
      <c r="F44" s="39"/>
      <c r="G44" s="39">
        <v>1</v>
      </c>
      <c r="H44" s="39"/>
      <c r="I44" s="39"/>
      <c r="J44" s="39"/>
      <c r="K44" s="41"/>
      <c r="L44" s="41"/>
      <c r="M44" s="59"/>
      <c r="N44" s="59"/>
      <c r="O44" s="59"/>
      <c r="P44" s="39"/>
      <c r="Q44" s="39"/>
      <c r="R44" s="39"/>
      <c r="S44" s="39"/>
      <c r="T44" s="39"/>
      <c r="U44" s="39"/>
      <c r="V44" s="39"/>
      <c r="W44" s="39" t="s">
        <v>2</v>
      </c>
      <c r="X44" s="39"/>
      <c r="Y44" s="39"/>
      <c r="Z44" s="39"/>
      <c r="AA44" s="39"/>
      <c r="AB44" s="39"/>
      <c r="AC44" s="39"/>
      <c r="AD44" s="39"/>
      <c r="AE44" s="39"/>
      <c r="AF44" s="39" t="s">
        <v>2</v>
      </c>
      <c r="AG44" s="39"/>
      <c r="AH44" s="39"/>
      <c r="AI44" s="39" t="s">
        <v>2</v>
      </c>
      <c r="AJ44" s="39"/>
      <c r="AK44" s="39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</row>
    <row r="45" spans="1:161" s="76" customFormat="1" ht="60" customHeight="1" x14ac:dyDescent="0.25">
      <c r="A45" s="36">
        <v>38</v>
      </c>
      <c r="B45" s="37" t="s">
        <v>230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41"/>
      <c r="L45" s="41"/>
      <c r="M45" s="59"/>
      <c r="N45" s="59"/>
      <c r="O45" s="59"/>
      <c r="P45" s="39" t="s">
        <v>2</v>
      </c>
      <c r="Q45" s="39" t="s">
        <v>2</v>
      </c>
      <c r="R45" s="39" t="s">
        <v>2</v>
      </c>
      <c r="S45" s="39" t="s">
        <v>2</v>
      </c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/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</row>
    <row r="46" spans="1:161" s="76" customFormat="1" ht="52.9" customHeight="1" x14ac:dyDescent="0.25">
      <c r="A46" s="36">
        <v>39</v>
      </c>
      <c r="B46" s="37" t="s">
        <v>61</v>
      </c>
      <c r="C46" s="37" t="s">
        <v>40</v>
      </c>
      <c r="D46" s="38">
        <v>15</v>
      </c>
      <c r="E46" s="39">
        <v>1</v>
      </c>
      <c r="F46" s="39"/>
      <c r="G46" s="39"/>
      <c r="H46" s="39"/>
      <c r="I46" s="39"/>
      <c r="J46" s="39"/>
      <c r="K46" s="41">
        <v>2</v>
      </c>
      <c r="L46" s="41"/>
      <c r="M46" s="59"/>
      <c r="N46" s="59"/>
      <c r="O46" s="59"/>
      <c r="P46" s="39"/>
      <c r="Q46" s="39"/>
      <c r="R46" s="39"/>
      <c r="S46" s="39"/>
      <c r="T46" s="39" t="s">
        <v>2</v>
      </c>
      <c r="U46" s="39" t="s">
        <v>2</v>
      </c>
      <c r="V46" s="39" t="s">
        <v>2</v>
      </c>
      <c r="W46" s="39" t="s">
        <v>2</v>
      </c>
      <c r="X46" s="39" t="s">
        <v>2</v>
      </c>
      <c r="Y46" s="39" t="s">
        <v>2</v>
      </c>
      <c r="Z46" s="39" t="s">
        <v>2</v>
      </c>
      <c r="AA46" s="39" t="s">
        <v>2</v>
      </c>
      <c r="AB46" s="39"/>
      <c r="AC46" s="39" t="s">
        <v>2</v>
      </c>
      <c r="AD46" s="39" t="s">
        <v>2</v>
      </c>
      <c r="AE46" s="39"/>
      <c r="AF46" s="39"/>
      <c r="AG46" s="39"/>
      <c r="AH46" s="39"/>
      <c r="AI46" s="39" t="s">
        <v>2</v>
      </c>
      <c r="AJ46" s="39"/>
      <c r="AK46" s="39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</row>
    <row r="47" spans="1:161" s="76" customFormat="1" ht="56.45" customHeight="1" x14ac:dyDescent="0.25">
      <c r="A47" s="36">
        <v>40</v>
      </c>
      <c r="B47" s="37" t="s">
        <v>231</v>
      </c>
      <c r="C47" s="37" t="s">
        <v>40</v>
      </c>
      <c r="D47" s="38">
        <v>5</v>
      </c>
      <c r="E47" s="39">
        <v>1</v>
      </c>
      <c r="F47" s="39"/>
      <c r="G47" s="39"/>
      <c r="H47" s="39"/>
      <c r="I47" s="39"/>
      <c r="J47" s="39"/>
      <c r="K47" s="41"/>
      <c r="L47" s="41"/>
      <c r="M47" s="59">
        <v>1</v>
      </c>
      <c r="N47" s="59">
        <v>1</v>
      </c>
      <c r="O47" s="59"/>
      <c r="P47" s="39" t="s">
        <v>2</v>
      </c>
      <c r="Q47" s="39"/>
      <c r="R47" s="39"/>
      <c r="S47" s="39"/>
      <c r="T47" s="39"/>
      <c r="U47" s="39"/>
      <c r="V47" s="39" t="s">
        <v>2</v>
      </c>
      <c r="W47" s="39" t="s">
        <v>2</v>
      </c>
      <c r="X47" s="39" t="s">
        <v>2</v>
      </c>
      <c r="Y47" s="39"/>
      <c r="Z47" s="39" t="s">
        <v>2</v>
      </c>
      <c r="AA47" s="39" t="s">
        <v>2</v>
      </c>
      <c r="AB47" s="39" t="s">
        <v>2</v>
      </c>
      <c r="AC47" s="39" t="s">
        <v>2</v>
      </c>
      <c r="AD47" s="39" t="s">
        <v>2</v>
      </c>
      <c r="AE47" s="39"/>
      <c r="AF47" s="39"/>
      <c r="AG47" s="39"/>
      <c r="AH47" s="39"/>
      <c r="AI47" s="39" t="s">
        <v>2</v>
      </c>
      <c r="AJ47" s="39"/>
      <c r="AK47" s="39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</row>
    <row r="48" spans="1:161" s="76" customFormat="1" ht="71.25" customHeight="1" x14ac:dyDescent="0.25">
      <c r="A48" s="36">
        <v>41</v>
      </c>
      <c r="B48" s="37" t="s">
        <v>75</v>
      </c>
      <c r="C48" s="37" t="s">
        <v>40</v>
      </c>
      <c r="D48" s="38">
        <v>240</v>
      </c>
      <c r="E48" s="39"/>
      <c r="F48" s="39"/>
      <c r="G48" s="39"/>
      <c r="H48" s="39"/>
      <c r="I48" s="39"/>
      <c r="J48" s="39"/>
      <c r="K48" s="41"/>
      <c r="L48" s="41"/>
      <c r="M48" s="59"/>
      <c r="N48" s="59"/>
      <c r="O48" s="5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 t="s">
        <v>2</v>
      </c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</row>
    <row r="49" spans="1:37" s="51" customFormat="1" x14ac:dyDescent="0.25">
      <c r="A49" s="92" t="s">
        <v>1</v>
      </c>
      <c r="B49" s="92"/>
      <c r="C49" s="92"/>
      <c r="D49" s="49">
        <f t="shared" ref="D49:O49" si="0">SUM(D8:D48)</f>
        <v>7080</v>
      </c>
      <c r="E49" s="49">
        <f t="shared" si="0"/>
        <v>10</v>
      </c>
      <c r="F49" s="49">
        <f t="shared" si="0"/>
        <v>1</v>
      </c>
      <c r="G49" s="49">
        <f t="shared" si="0"/>
        <v>5</v>
      </c>
      <c r="H49" s="49">
        <f t="shared" si="0"/>
        <v>2</v>
      </c>
      <c r="I49" s="49">
        <f t="shared" si="0"/>
        <v>4</v>
      </c>
      <c r="J49" s="49">
        <f t="shared" si="0"/>
        <v>6</v>
      </c>
      <c r="K49" s="49">
        <f t="shared" si="0"/>
        <v>21</v>
      </c>
      <c r="L49" s="49">
        <f t="shared" si="0"/>
        <v>4</v>
      </c>
      <c r="M49" s="49">
        <f t="shared" si="0"/>
        <v>2</v>
      </c>
      <c r="N49" s="49">
        <f t="shared" si="0"/>
        <v>2</v>
      </c>
      <c r="O49" s="49">
        <f t="shared" si="0"/>
        <v>1</v>
      </c>
      <c r="P49" s="50">
        <f t="shared" ref="P49:AK49" si="1">+COUNTA(P8:P48)</f>
        <v>16</v>
      </c>
      <c r="Q49" s="50">
        <f t="shared" si="1"/>
        <v>10</v>
      </c>
      <c r="R49" s="50">
        <f t="shared" si="1"/>
        <v>10</v>
      </c>
      <c r="S49" s="50">
        <f t="shared" si="1"/>
        <v>10</v>
      </c>
      <c r="T49" s="50">
        <f t="shared" si="1"/>
        <v>8</v>
      </c>
      <c r="U49" s="50">
        <f t="shared" si="1"/>
        <v>13</v>
      </c>
      <c r="V49" s="50">
        <f t="shared" si="1"/>
        <v>15</v>
      </c>
      <c r="W49" s="50">
        <f t="shared" si="1"/>
        <v>26</v>
      </c>
      <c r="X49" s="50">
        <f t="shared" si="1"/>
        <v>23</v>
      </c>
      <c r="Y49" s="50">
        <f t="shared" si="1"/>
        <v>8</v>
      </c>
      <c r="Z49" s="50">
        <f t="shared" si="1"/>
        <v>13</v>
      </c>
      <c r="AA49" s="50">
        <f t="shared" si="1"/>
        <v>23</v>
      </c>
      <c r="AB49" s="50">
        <f t="shared" si="1"/>
        <v>2</v>
      </c>
      <c r="AC49" s="50">
        <f t="shared" si="1"/>
        <v>14</v>
      </c>
      <c r="AD49" s="50">
        <f t="shared" si="1"/>
        <v>20</v>
      </c>
      <c r="AE49" s="50">
        <f t="shared" si="1"/>
        <v>5</v>
      </c>
      <c r="AF49" s="50">
        <f t="shared" si="1"/>
        <v>3</v>
      </c>
      <c r="AG49" s="50">
        <f t="shared" si="1"/>
        <v>13</v>
      </c>
      <c r="AH49" s="50">
        <f t="shared" si="1"/>
        <v>0</v>
      </c>
      <c r="AI49" s="50">
        <f t="shared" si="1"/>
        <v>23</v>
      </c>
      <c r="AJ49" s="50">
        <f t="shared" si="1"/>
        <v>5</v>
      </c>
      <c r="AK49" s="50">
        <f t="shared" si="1"/>
        <v>13</v>
      </c>
    </row>
    <row r="50" spans="1:37" x14ac:dyDescent="0.25">
      <c r="AH50" s="53"/>
      <c r="AK50" s="54"/>
    </row>
    <row r="51" spans="1:37" x14ac:dyDescent="0.25">
      <c r="B51" s="55"/>
      <c r="C51" s="56" t="s">
        <v>0</v>
      </c>
      <c r="D51" s="50">
        <f>ROUNDUP((D49/60/8),0)</f>
        <v>15</v>
      </c>
      <c r="G51" s="53"/>
      <c r="H51" s="53"/>
    </row>
    <row r="52" spans="1:37" x14ac:dyDescent="0.25">
      <c r="C52" s="51"/>
      <c r="D52" s="58"/>
      <c r="G52" s="53"/>
      <c r="H52" s="53"/>
    </row>
  </sheetData>
  <mergeCells count="27">
    <mergeCell ref="AI5:AI7"/>
    <mergeCell ref="AJ5:AJ7"/>
    <mergeCell ref="AF5:AF6"/>
    <mergeCell ref="AG5:AG6"/>
    <mergeCell ref="A49:C49"/>
    <mergeCell ref="AH5:AH6"/>
    <mergeCell ref="AA6:AC6"/>
    <mergeCell ref="E5:O5"/>
    <mergeCell ref="P5:AC5"/>
    <mergeCell ref="AD5:AD6"/>
    <mergeCell ref="AE5:AE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J6"/>
    <mergeCell ref="K6:M6"/>
    <mergeCell ref="N6:O6"/>
    <mergeCell ref="P6:T6"/>
    <mergeCell ref="V6:Z6"/>
  </mergeCells>
  <printOptions horizontalCentered="1"/>
  <pageMargins left="0.19685039370078741" right="0.19685039370078741" top="0.19685039370078741" bottom="0.19685039370078741" header="0.31496062992125984" footer="0"/>
  <pageSetup paperSize="9" scale="3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Z23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K22" sqref="K22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1.5703125" style="29" customWidth="1"/>
    <col min="9" max="9" width="11.7109375" style="29" customWidth="1"/>
    <col min="10" max="14" width="6" style="29" customWidth="1"/>
    <col min="15" max="15" width="28" style="29" customWidth="1"/>
    <col min="16" max="22" width="6" style="29" customWidth="1"/>
    <col min="23" max="23" width="7.42578125" style="29" customWidth="1"/>
    <col min="24" max="24" width="9.42578125" style="29" customWidth="1"/>
    <col min="25" max="28" width="6" style="29" customWidth="1"/>
    <col min="29" max="29" width="5.5703125" style="29" customWidth="1"/>
    <col min="30" max="32" width="6" style="28" customWidth="1"/>
    <col min="33" max="16384" width="11.42578125" style="28"/>
  </cols>
  <sheetData>
    <row r="1" spans="1:156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156" ht="18.75" customHeight="1" x14ac:dyDescent="0.25">
      <c r="A2" s="84" t="s">
        <v>273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156" ht="18.75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</row>
    <row r="4" spans="1:156" s="29" customFormat="1" ht="26.1" customHeight="1" x14ac:dyDescent="0.25">
      <c r="A4" s="98" t="s">
        <v>39</v>
      </c>
      <c r="B4" s="98" t="s">
        <v>38</v>
      </c>
      <c r="C4" s="98" t="s">
        <v>37</v>
      </c>
      <c r="D4" s="101" t="s">
        <v>36</v>
      </c>
      <c r="E4" s="88" t="s">
        <v>35</v>
      </c>
      <c r="F4" s="89"/>
      <c r="G4" s="89"/>
      <c r="H4" s="89"/>
      <c r="I4" s="89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 t="s">
        <v>33</v>
      </c>
      <c r="Z4" s="85"/>
      <c r="AA4" s="85"/>
      <c r="AB4" s="85"/>
      <c r="AC4" s="85"/>
      <c r="AD4" s="85" t="s">
        <v>32</v>
      </c>
      <c r="AE4" s="85"/>
      <c r="AF4" s="85"/>
    </row>
    <row r="5" spans="1:156" s="29" customFormat="1" ht="26.1" customHeight="1" x14ac:dyDescent="0.25">
      <c r="A5" s="99"/>
      <c r="B5" s="99"/>
      <c r="C5" s="99"/>
      <c r="D5" s="102"/>
      <c r="E5" s="88" t="s">
        <v>31</v>
      </c>
      <c r="F5" s="89"/>
      <c r="G5" s="89"/>
      <c r="H5" s="89"/>
      <c r="I5" s="89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7" t="s">
        <v>29</v>
      </c>
      <c r="Z5" s="87" t="s">
        <v>28</v>
      </c>
      <c r="AA5" s="87" t="s">
        <v>27</v>
      </c>
      <c r="AB5" s="87" t="s">
        <v>26</v>
      </c>
      <c r="AC5" s="87" t="s">
        <v>25</v>
      </c>
      <c r="AD5" s="87" t="s">
        <v>24</v>
      </c>
      <c r="AE5" s="87" t="s">
        <v>23</v>
      </c>
      <c r="AF5" s="87" t="s">
        <v>22</v>
      </c>
    </row>
    <row r="6" spans="1:156" s="29" customFormat="1" ht="101.1" customHeight="1" x14ac:dyDescent="0.25">
      <c r="A6" s="99"/>
      <c r="B6" s="99"/>
      <c r="C6" s="99"/>
      <c r="D6" s="102"/>
      <c r="E6" s="88" t="s">
        <v>21</v>
      </c>
      <c r="F6" s="89"/>
      <c r="G6" s="104"/>
      <c r="H6" s="88" t="s">
        <v>20</v>
      </c>
      <c r="I6" s="89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85"/>
      <c r="W6" s="90" t="s">
        <v>52</v>
      </c>
      <c r="X6" s="91"/>
      <c r="Y6" s="87"/>
      <c r="Z6" s="87"/>
      <c r="AA6" s="87"/>
      <c r="AB6" s="87"/>
      <c r="AC6" s="87"/>
      <c r="AD6" s="87"/>
      <c r="AE6" s="87"/>
      <c r="AF6" s="87"/>
    </row>
    <row r="7" spans="1:156" s="29" customFormat="1" ht="233.1" customHeight="1" x14ac:dyDescent="0.25">
      <c r="A7" s="100"/>
      <c r="B7" s="100"/>
      <c r="C7" s="100"/>
      <c r="D7" s="103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204</v>
      </c>
      <c r="U7" s="31" t="s">
        <v>194</v>
      </c>
      <c r="V7" s="31" t="s">
        <v>3</v>
      </c>
      <c r="W7" s="34" t="s">
        <v>49</v>
      </c>
      <c r="X7" s="34" t="s">
        <v>51</v>
      </c>
      <c r="Y7" s="35"/>
      <c r="Z7" s="35"/>
      <c r="AA7" s="35"/>
      <c r="AB7" s="35"/>
      <c r="AC7" s="35"/>
      <c r="AD7" s="87"/>
      <c r="AE7" s="87"/>
      <c r="AF7" s="87"/>
    </row>
    <row r="8" spans="1:156" ht="64.5" customHeight="1" x14ac:dyDescent="0.25">
      <c r="A8" s="36">
        <v>1</v>
      </c>
      <c r="B8" s="37" t="s">
        <v>287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/>
      <c r="W8" s="39" t="s">
        <v>2</v>
      </c>
      <c r="X8" s="39"/>
      <c r="Y8" s="39" t="s">
        <v>2</v>
      </c>
      <c r="Z8" s="39"/>
      <c r="AA8" s="39"/>
      <c r="AB8" s="39"/>
      <c r="AC8" s="39"/>
      <c r="AD8" s="39" t="s">
        <v>2</v>
      </c>
      <c r="AE8" s="39"/>
      <c r="AF8" s="3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</row>
    <row r="9" spans="1:156" ht="78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/>
      <c r="V9" s="39" t="s">
        <v>2</v>
      </c>
      <c r="W9" s="39" t="s">
        <v>2</v>
      </c>
      <c r="X9" s="39" t="s">
        <v>2</v>
      </c>
      <c r="Y9" s="39"/>
      <c r="Z9" s="39" t="s">
        <v>2</v>
      </c>
      <c r="AA9" s="39"/>
      <c r="AB9" s="39"/>
      <c r="AC9" s="39"/>
      <c r="AD9" s="39"/>
      <c r="AE9" s="39" t="s">
        <v>2</v>
      </c>
      <c r="AF9" s="3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</row>
    <row r="10" spans="1:156" ht="57" customHeight="1" x14ac:dyDescent="0.25">
      <c r="A10" s="36">
        <v>3</v>
      </c>
      <c r="B10" s="37" t="s">
        <v>205</v>
      </c>
      <c r="C10" s="37" t="s">
        <v>116</v>
      </c>
      <c r="D10" s="38">
        <v>8</v>
      </c>
      <c r="E10" s="39">
        <v>1</v>
      </c>
      <c r="F10" s="39"/>
      <c r="G10" s="39"/>
      <c r="H10" s="41"/>
      <c r="I10" s="41"/>
      <c r="J10" s="42"/>
      <c r="K10" s="39"/>
      <c r="L10" s="39"/>
      <c r="M10" s="39"/>
      <c r="N10" s="39"/>
      <c r="O10" s="39" t="s">
        <v>2</v>
      </c>
      <c r="P10" s="39" t="s">
        <v>2</v>
      </c>
      <c r="Q10" s="39" t="s">
        <v>2</v>
      </c>
      <c r="R10" s="39" t="s">
        <v>2</v>
      </c>
      <c r="S10" s="39"/>
      <c r="T10" s="39" t="s">
        <v>2</v>
      </c>
      <c r="U10" s="39"/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/>
      <c r="AB10" s="39"/>
      <c r="AC10" s="39"/>
      <c r="AD10" s="39" t="s">
        <v>2</v>
      </c>
      <c r="AE10" s="39"/>
      <c r="AF10" s="3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</row>
    <row r="11" spans="1:156" ht="72" customHeight="1" x14ac:dyDescent="0.25">
      <c r="A11" s="36">
        <v>4</v>
      </c>
      <c r="B11" s="37" t="s">
        <v>282</v>
      </c>
      <c r="C11" s="37" t="s">
        <v>116</v>
      </c>
      <c r="D11" s="38">
        <v>10</v>
      </c>
      <c r="E11" s="39">
        <v>1</v>
      </c>
      <c r="F11" s="39"/>
      <c r="G11" s="39"/>
      <c r="H11" s="41">
        <v>1</v>
      </c>
      <c r="I11" s="41"/>
      <c r="J11" s="42"/>
      <c r="K11" s="39"/>
      <c r="L11" s="39"/>
      <c r="M11" s="39"/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/>
      <c r="U11" s="39"/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/>
      <c r="AB11" s="39"/>
      <c r="AC11" s="39"/>
      <c r="AD11" s="39" t="s">
        <v>2</v>
      </c>
      <c r="AE11" s="39"/>
      <c r="AF11" s="3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</row>
    <row r="12" spans="1:156" ht="69" customHeight="1" x14ac:dyDescent="0.25">
      <c r="A12" s="36">
        <v>5</v>
      </c>
      <c r="B12" s="37" t="s">
        <v>195</v>
      </c>
      <c r="C12" s="37" t="s">
        <v>116</v>
      </c>
      <c r="D12" s="38">
        <v>5</v>
      </c>
      <c r="E12" s="39"/>
      <c r="F12" s="39"/>
      <c r="G12" s="39"/>
      <c r="H12" s="41"/>
      <c r="I12" s="41"/>
      <c r="J12" s="4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 t="s">
        <v>2</v>
      </c>
      <c r="AC12" s="39"/>
      <c r="AD12" s="39"/>
      <c r="AE12" s="39"/>
      <c r="AF12" s="39" t="s">
        <v>2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</row>
    <row r="13" spans="1:156" ht="61.5" customHeight="1" x14ac:dyDescent="0.25">
      <c r="A13" s="36">
        <v>6</v>
      </c>
      <c r="B13" s="78" t="s">
        <v>285</v>
      </c>
      <c r="C13" s="37" t="s">
        <v>116</v>
      </c>
      <c r="D13" s="38">
        <v>1</v>
      </c>
      <c r="E13" s="39"/>
      <c r="F13" s="39">
        <v>1</v>
      </c>
      <c r="G13" s="39"/>
      <c r="H13" s="41"/>
      <c r="I13" s="41"/>
      <c r="J13" s="42" t="s">
        <v>2</v>
      </c>
      <c r="K13" s="39"/>
      <c r="L13" s="39"/>
      <c r="M13" s="39"/>
      <c r="N13" s="39"/>
      <c r="O13" s="39"/>
      <c r="P13" s="39"/>
      <c r="Q13" s="39" t="s">
        <v>2</v>
      </c>
      <c r="R13" s="39" t="s">
        <v>2</v>
      </c>
      <c r="S13" s="39"/>
      <c r="T13" s="39"/>
      <c r="U13" s="39"/>
      <c r="V13" s="39"/>
      <c r="W13" s="39" t="s">
        <v>2</v>
      </c>
      <c r="X13" s="39"/>
      <c r="Y13" s="39" t="s">
        <v>2</v>
      </c>
      <c r="Z13" s="39"/>
      <c r="AA13" s="39"/>
      <c r="AB13" s="39"/>
      <c r="AC13" s="39"/>
      <c r="AD13" s="39" t="s">
        <v>2</v>
      </c>
      <c r="AE13" s="39"/>
      <c r="AF13" s="7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6" ht="67.5" customHeight="1" x14ac:dyDescent="0.25">
      <c r="A14" s="36">
        <v>7</v>
      </c>
      <c r="B14" s="37" t="s">
        <v>286</v>
      </c>
      <c r="C14" s="37" t="s">
        <v>116</v>
      </c>
      <c r="D14" s="38">
        <v>30</v>
      </c>
      <c r="E14" s="39"/>
      <c r="F14" s="39"/>
      <c r="G14" s="39"/>
      <c r="H14" s="41"/>
      <c r="I14" s="41"/>
      <c r="J14" s="42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 t="s">
        <v>2</v>
      </c>
      <c r="AC14" s="39"/>
      <c r="AD14" s="39"/>
      <c r="AE14" s="39"/>
      <c r="AF14" s="39" t="s">
        <v>2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</row>
    <row r="15" spans="1:156" ht="69" customHeight="1" x14ac:dyDescent="0.25">
      <c r="A15" s="36">
        <v>8</v>
      </c>
      <c r="B15" s="37" t="s">
        <v>196</v>
      </c>
      <c r="C15" s="37" t="s">
        <v>116</v>
      </c>
      <c r="D15" s="38">
        <v>5</v>
      </c>
      <c r="E15" s="39"/>
      <c r="F15" s="39">
        <v>1</v>
      </c>
      <c r="G15" s="39"/>
      <c r="H15" s="41"/>
      <c r="I15" s="41">
        <v>1</v>
      </c>
      <c r="J15" s="42"/>
      <c r="K15" s="39"/>
      <c r="L15" s="39"/>
      <c r="M15" s="39"/>
      <c r="N15" s="39" t="s">
        <v>2</v>
      </c>
      <c r="O15" s="39" t="s">
        <v>2</v>
      </c>
      <c r="P15" s="39" t="s">
        <v>2</v>
      </c>
      <c r="Q15" s="39" t="s">
        <v>2</v>
      </c>
      <c r="R15" s="39" t="s">
        <v>2</v>
      </c>
      <c r="S15" s="39" t="s">
        <v>2</v>
      </c>
      <c r="T15" s="39"/>
      <c r="U15" s="39" t="s">
        <v>2</v>
      </c>
      <c r="V15" s="39" t="s">
        <v>2</v>
      </c>
      <c r="W15" s="39" t="s">
        <v>2</v>
      </c>
      <c r="X15" s="39" t="s">
        <v>2</v>
      </c>
      <c r="Y15" s="39" t="s">
        <v>2</v>
      </c>
      <c r="Z15" s="39"/>
      <c r="AA15" s="39"/>
      <c r="AB15" s="39"/>
      <c r="AC15" s="39"/>
      <c r="AD15" s="39" t="s">
        <v>2</v>
      </c>
      <c r="AE15" s="39"/>
      <c r="AF15" s="3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</row>
    <row r="16" spans="1:156" ht="50.1" customHeight="1" x14ac:dyDescent="0.25">
      <c r="A16" s="36">
        <v>9</v>
      </c>
      <c r="B16" s="37" t="s">
        <v>197</v>
      </c>
      <c r="C16" s="37" t="s">
        <v>116</v>
      </c>
      <c r="D16" s="38">
        <v>5</v>
      </c>
      <c r="E16" s="39"/>
      <c r="F16" s="39"/>
      <c r="G16" s="39"/>
      <c r="H16" s="41"/>
      <c r="I16" s="41"/>
      <c r="J16" s="42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 t="s">
        <v>2</v>
      </c>
      <c r="AC16" s="39"/>
      <c r="AD16" s="39"/>
      <c r="AE16" s="39"/>
      <c r="AF16" s="39" t="s">
        <v>2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</row>
    <row r="17" spans="1:156" ht="61.5" customHeight="1" x14ac:dyDescent="0.25">
      <c r="A17" s="36">
        <v>10</v>
      </c>
      <c r="B17" s="37" t="s">
        <v>198</v>
      </c>
      <c r="C17" s="37" t="s">
        <v>116</v>
      </c>
      <c r="D17" s="38">
        <v>5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/>
      <c r="V17" s="39" t="s">
        <v>2</v>
      </c>
      <c r="W17" s="39" t="s">
        <v>2</v>
      </c>
      <c r="X17" s="39" t="s">
        <v>2</v>
      </c>
      <c r="Y17" s="39"/>
      <c r="Z17" s="39" t="s">
        <v>2</v>
      </c>
      <c r="AA17" s="39"/>
      <c r="AB17" s="39"/>
      <c r="AC17" s="39"/>
      <c r="AD17" s="39"/>
      <c r="AE17" s="39" t="s">
        <v>2</v>
      </c>
      <c r="AF17" s="3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</row>
    <row r="18" spans="1:156" ht="58.5" customHeight="1" x14ac:dyDescent="0.25">
      <c r="A18" s="36">
        <v>11</v>
      </c>
      <c r="B18" s="37" t="s">
        <v>199</v>
      </c>
      <c r="C18" s="37" t="s">
        <v>116</v>
      </c>
      <c r="D18" s="38">
        <v>2</v>
      </c>
      <c r="E18" s="39"/>
      <c r="F18" s="39"/>
      <c r="G18" s="39">
        <v>1</v>
      </c>
      <c r="H18" s="41"/>
      <c r="I18" s="41"/>
      <c r="J18" s="42"/>
      <c r="K18" s="39"/>
      <c r="L18" s="39"/>
      <c r="M18" s="39"/>
      <c r="N18" s="39"/>
      <c r="O18" s="39" t="s">
        <v>2</v>
      </c>
      <c r="P18" s="39" t="s">
        <v>2</v>
      </c>
      <c r="Q18" s="39" t="s">
        <v>2</v>
      </c>
      <c r="R18" s="39" t="s">
        <v>2</v>
      </c>
      <c r="S18" s="39"/>
      <c r="T18" s="39"/>
      <c r="U18" s="39"/>
      <c r="V18" s="39" t="s">
        <v>2</v>
      </c>
      <c r="W18" s="39" t="s">
        <v>2</v>
      </c>
      <c r="X18" s="39" t="s">
        <v>2</v>
      </c>
      <c r="Y18" s="39" t="s">
        <v>2</v>
      </c>
      <c r="Z18" s="39"/>
      <c r="AA18" s="39"/>
      <c r="AB18" s="39"/>
      <c r="AC18" s="39"/>
      <c r="AD18" s="39" t="s">
        <v>2</v>
      </c>
      <c r="AE18" s="39"/>
      <c r="AF18" s="3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</row>
    <row r="19" spans="1:156" ht="58.5" customHeight="1" x14ac:dyDescent="0.25">
      <c r="A19" s="36">
        <v>12</v>
      </c>
      <c r="B19" s="37" t="s">
        <v>283</v>
      </c>
      <c r="C19" s="37" t="s">
        <v>116</v>
      </c>
      <c r="D19" s="38">
        <v>5</v>
      </c>
      <c r="E19" s="39"/>
      <c r="F19" s="39"/>
      <c r="G19" s="39"/>
      <c r="H19" s="41"/>
      <c r="I19" s="41"/>
      <c r="J19" s="4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 t="s">
        <v>2</v>
      </c>
      <c r="AC19" s="39"/>
      <c r="AD19" s="39"/>
      <c r="AE19" s="39"/>
      <c r="AF19" s="39" t="s">
        <v>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</row>
    <row r="20" spans="1:156" ht="52.5" customHeight="1" x14ac:dyDescent="0.25">
      <c r="A20" s="36">
        <v>13</v>
      </c>
      <c r="B20" s="37" t="s">
        <v>284</v>
      </c>
      <c r="C20" s="37" t="s">
        <v>116</v>
      </c>
      <c r="D20" s="38">
        <v>3</v>
      </c>
      <c r="E20" s="39"/>
      <c r="F20" s="39"/>
      <c r="G20" s="39">
        <v>1</v>
      </c>
      <c r="H20" s="41"/>
      <c r="I20" s="41"/>
      <c r="J20" s="39" t="s">
        <v>2</v>
      </c>
      <c r="K20" s="39"/>
      <c r="L20" s="39"/>
      <c r="M20" s="39"/>
      <c r="N20" s="39"/>
      <c r="O20" s="39"/>
      <c r="P20" s="39"/>
      <c r="Q20" s="39" t="s">
        <v>2</v>
      </c>
      <c r="R20" s="39" t="s">
        <v>2</v>
      </c>
      <c r="S20" s="39"/>
      <c r="T20" s="39"/>
      <c r="U20" s="39"/>
      <c r="V20" s="39"/>
      <c r="W20" s="39" t="s">
        <v>2</v>
      </c>
      <c r="X20" s="39"/>
      <c r="Y20" s="39" t="s">
        <v>2</v>
      </c>
      <c r="Z20" s="39"/>
      <c r="AA20" s="39"/>
      <c r="AB20" s="39"/>
      <c r="AC20" s="39"/>
      <c r="AD20" s="39" t="s">
        <v>2</v>
      </c>
      <c r="AE20" s="39"/>
      <c r="AF20" s="3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</row>
    <row r="21" spans="1:156" s="51" customFormat="1" x14ac:dyDescent="0.25">
      <c r="A21" s="105" t="s">
        <v>1</v>
      </c>
      <c r="B21" s="106"/>
      <c r="C21" s="107"/>
      <c r="D21" s="49">
        <f t="shared" ref="D21:I21" si="0">SUM(D8:D20)</f>
        <v>90</v>
      </c>
      <c r="E21" s="49">
        <f t="shared" si="0"/>
        <v>4</v>
      </c>
      <c r="F21" s="49">
        <f t="shared" si="0"/>
        <v>2</v>
      </c>
      <c r="G21" s="49">
        <f t="shared" si="0"/>
        <v>3</v>
      </c>
      <c r="H21" s="49">
        <f t="shared" si="0"/>
        <v>1</v>
      </c>
      <c r="I21" s="49">
        <f t="shared" si="0"/>
        <v>1</v>
      </c>
      <c r="J21" s="50">
        <f t="shared" ref="J21:AF21" si="1">+COUNTA(J8:J20)</f>
        <v>2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50">
        <f t="shared" si="1"/>
        <v>2</v>
      </c>
      <c r="O21" s="50">
        <f t="shared" si="1"/>
        <v>6</v>
      </c>
      <c r="P21" s="50">
        <f t="shared" si="1"/>
        <v>6</v>
      </c>
      <c r="Q21" s="50">
        <f t="shared" si="1"/>
        <v>9</v>
      </c>
      <c r="R21" s="50">
        <f t="shared" si="1"/>
        <v>9</v>
      </c>
      <c r="S21" s="50">
        <f t="shared" si="1"/>
        <v>2</v>
      </c>
      <c r="T21" s="50">
        <f t="shared" si="1"/>
        <v>1</v>
      </c>
      <c r="U21" s="50">
        <f t="shared" si="1"/>
        <v>1</v>
      </c>
      <c r="V21" s="50">
        <f t="shared" si="1"/>
        <v>6</v>
      </c>
      <c r="W21" s="50">
        <f t="shared" si="1"/>
        <v>9</v>
      </c>
      <c r="X21" s="50">
        <f t="shared" si="1"/>
        <v>6</v>
      </c>
      <c r="Y21" s="50">
        <f t="shared" si="1"/>
        <v>7</v>
      </c>
      <c r="Z21" s="50">
        <f t="shared" si="1"/>
        <v>2</v>
      </c>
      <c r="AA21" s="50">
        <f t="shared" si="1"/>
        <v>0</v>
      </c>
      <c r="AB21" s="50">
        <f t="shared" si="1"/>
        <v>4</v>
      </c>
      <c r="AC21" s="50">
        <f t="shared" si="1"/>
        <v>0</v>
      </c>
      <c r="AD21" s="50">
        <f t="shared" si="1"/>
        <v>7</v>
      </c>
      <c r="AE21" s="50">
        <f t="shared" si="1"/>
        <v>2</v>
      </c>
      <c r="AF21" s="50">
        <f t="shared" si="1"/>
        <v>4</v>
      </c>
    </row>
    <row r="22" spans="1:156" x14ac:dyDescent="0.25">
      <c r="AC22" s="53"/>
      <c r="AF22" s="54"/>
    </row>
    <row r="23" spans="1:156" x14ac:dyDescent="0.25">
      <c r="B23" s="55"/>
      <c r="C23" s="56" t="s">
        <v>0</v>
      </c>
      <c r="D23" s="50">
        <f>ROUNDUP((D21/60/8),0)</f>
        <v>1</v>
      </c>
    </row>
  </sheetData>
  <mergeCells count="26">
    <mergeCell ref="AE5:AE7"/>
    <mergeCell ref="AB5:AB6"/>
    <mergeCell ref="A21:C21"/>
    <mergeCell ref="AC5:AC6"/>
    <mergeCell ref="AD5:AD7"/>
    <mergeCell ref="E5:I5"/>
    <mergeCell ref="J5:X5"/>
    <mergeCell ref="Y5:Y6"/>
    <mergeCell ref="Z5:Z6"/>
    <mergeCell ref="AA5:AA6"/>
    <mergeCell ref="A1:AF1"/>
    <mergeCell ref="A2:AF2"/>
    <mergeCell ref="A4:A7"/>
    <mergeCell ref="B4:B7"/>
    <mergeCell ref="C4:C7"/>
    <mergeCell ref="D4:D7"/>
    <mergeCell ref="E4:I4"/>
    <mergeCell ref="J4:X4"/>
    <mergeCell ref="Y4:AC4"/>
    <mergeCell ref="AD4:AF4"/>
    <mergeCell ref="AF5:AF7"/>
    <mergeCell ref="E6:G6"/>
    <mergeCell ref="H6:I6"/>
    <mergeCell ref="J6:N6"/>
    <mergeCell ref="P6:V6"/>
    <mergeCell ref="W6:X6"/>
  </mergeCells>
  <pageMargins left="0.19685039370078741" right="0.19685039370078741" top="0.19685039370078741" bottom="0.19685039370078741" header="0.31496062992125984" footer="0.31496062992125984"/>
  <pageSetup paperSize="9" scale="4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Z23"/>
  <sheetViews>
    <sheetView zoomScale="50" zoomScaleNormal="50" workbookViewId="0">
      <pane xSplit="2" ySplit="7" topLeftCell="C11" activePane="bottomRight" state="frozen"/>
      <selection activeCell="B10" sqref="B10"/>
      <selection pane="topRight" activeCell="B10" sqref="B10"/>
      <selection pane="bottomLeft" activeCell="B10" sqref="B10"/>
      <selection pane="bottomRight" activeCell="L14" sqref="L14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9.7109375" style="29" customWidth="1"/>
    <col min="9" max="9" width="10" style="29" customWidth="1"/>
    <col min="10" max="14" width="6" style="29" customWidth="1"/>
    <col min="15" max="15" width="27.140625" style="29" customWidth="1"/>
    <col min="16" max="22" width="6" style="29" customWidth="1"/>
    <col min="23" max="23" width="8.28515625" style="29" customWidth="1"/>
    <col min="24" max="24" width="8.85546875" style="29" customWidth="1"/>
    <col min="25" max="28" width="6" style="29" customWidth="1"/>
    <col min="29" max="29" width="5.5703125" style="29" customWidth="1"/>
    <col min="30" max="32" width="6" style="28" customWidth="1"/>
    <col min="33" max="16384" width="11.42578125" style="28"/>
  </cols>
  <sheetData>
    <row r="1" spans="1:156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156" ht="18.75" customHeight="1" x14ac:dyDescent="0.25">
      <c r="A2" s="84" t="s">
        <v>274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156" ht="18.75" customHeight="1" x14ac:dyDescent="0.25">
      <c r="A3" s="71"/>
      <c r="B3" s="72"/>
      <c r="C3" s="72"/>
      <c r="D3" s="72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156" s="29" customFormat="1" ht="26.1" customHeight="1" x14ac:dyDescent="0.25">
      <c r="A4" s="98" t="s">
        <v>39</v>
      </c>
      <c r="B4" s="98" t="s">
        <v>38</v>
      </c>
      <c r="C4" s="98" t="s">
        <v>37</v>
      </c>
      <c r="D4" s="101" t="s">
        <v>36</v>
      </c>
      <c r="E4" s="88" t="s">
        <v>35</v>
      </c>
      <c r="F4" s="89"/>
      <c r="G4" s="89"/>
      <c r="H4" s="89"/>
      <c r="I4" s="89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 t="s">
        <v>33</v>
      </c>
      <c r="Z4" s="85"/>
      <c r="AA4" s="85"/>
      <c r="AB4" s="85"/>
      <c r="AC4" s="85"/>
      <c r="AD4" s="85" t="s">
        <v>32</v>
      </c>
      <c r="AE4" s="85"/>
      <c r="AF4" s="85"/>
    </row>
    <row r="5" spans="1:156" s="29" customFormat="1" ht="26.1" customHeight="1" x14ac:dyDescent="0.25">
      <c r="A5" s="99"/>
      <c r="B5" s="99"/>
      <c r="C5" s="99"/>
      <c r="D5" s="102"/>
      <c r="E5" s="88" t="s">
        <v>31</v>
      </c>
      <c r="F5" s="89"/>
      <c r="G5" s="89"/>
      <c r="H5" s="89"/>
      <c r="I5" s="89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7" t="s">
        <v>29</v>
      </c>
      <c r="Z5" s="87" t="s">
        <v>28</v>
      </c>
      <c r="AA5" s="87" t="s">
        <v>27</v>
      </c>
      <c r="AB5" s="87" t="s">
        <v>26</v>
      </c>
      <c r="AC5" s="87" t="s">
        <v>25</v>
      </c>
      <c r="AD5" s="87" t="s">
        <v>24</v>
      </c>
      <c r="AE5" s="87" t="s">
        <v>23</v>
      </c>
      <c r="AF5" s="87" t="s">
        <v>22</v>
      </c>
    </row>
    <row r="6" spans="1:156" s="29" customFormat="1" ht="101.1" customHeight="1" x14ac:dyDescent="0.25">
      <c r="A6" s="99"/>
      <c r="B6" s="99"/>
      <c r="C6" s="99"/>
      <c r="D6" s="102"/>
      <c r="E6" s="88" t="s">
        <v>21</v>
      </c>
      <c r="F6" s="89"/>
      <c r="G6" s="104"/>
      <c r="H6" s="88" t="s">
        <v>20</v>
      </c>
      <c r="I6" s="89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85"/>
      <c r="W6" s="90" t="s">
        <v>52</v>
      </c>
      <c r="X6" s="91"/>
      <c r="Y6" s="87"/>
      <c r="Z6" s="87"/>
      <c r="AA6" s="87"/>
      <c r="AB6" s="87"/>
      <c r="AC6" s="87"/>
      <c r="AD6" s="87"/>
      <c r="AE6" s="87"/>
      <c r="AF6" s="87"/>
    </row>
    <row r="7" spans="1:156" s="29" customFormat="1" ht="202.9" customHeight="1" x14ac:dyDescent="0.25">
      <c r="A7" s="100"/>
      <c r="B7" s="100"/>
      <c r="C7" s="100"/>
      <c r="D7" s="103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204</v>
      </c>
      <c r="U7" s="31" t="s">
        <v>194</v>
      </c>
      <c r="V7" s="31" t="s">
        <v>3</v>
      </c>
      <c r="W7" s="34" t="s">
        <v>49</v>
      </c>
      <c r="X7" s="34" t="s">
        <v>51</v>
      </c>
      <c r="Y7" s="35"/>
      <c r="Z7" s="35"/>
      <c r="AA7" s="35"/>
      <c r="AB7" s="35"/>
      <c r="AC7" s="35"/>
      <c r="AD7" s="87"/>
      <c r="AE7" s="87"/>
      <c r="AF7" s="87"/>
    </row>
    <row r="8" spans="1:156" ht="55.5" customHeight="1" x14ac:dyDescent="0.25">
      <c r="A8" s="36">
        <v>1</v>
      </c>
      <c r="B8" s="37" t="s">
        <v>287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/>
      <c r="W8" s="39" t="s">
        <v>2</v>
      </c>
      <c r="X8" s="39"/>
      <c r="Y8" s="39" t="s">
        <v>2</v>
      </c>
      <c r="Z8" s="39"/>
      <c r="AA8" s="39"/>
      <c r="AB8" s="39"/>
      <c r="AC8" s="39"/>
      <c r="AD8" s="39" t="s">
        <v>2</v>
      </c>
      <c r="AE8" s="39"/>
      <c r="AF8" s="3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</row>
    <row r="9" spans="1:156" ht="76.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/>
      <c r="V9" s="39" t="s">
        <v>2</v>
      </c>
      <c r="W9" s="39" t="s">
        <v>2</v>
      </c>
      <c r="X9" s="39" t="s">
        <v>2</v>
      </c>
      <c r="Y9" s="39"/>
      <c r="Z9" s="39" t="s">
        <v>2</v>
      </c>
      <c r="AA9" s="39"/>
      <c r="AB9" s="39"/>
      <c r="AC9" s="39"/>
      <c r="AD9" s="39"/>
      <c r="AE9" s="39" t="s">
        <v>2</v>
      </c>
      <c r="AF9" s="3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</row>
    <row r="10" spans="1:156" ht="54" customHeight="1" x14ac:dyDescent="0.25">
      <c r="A10" s="36">
        <v>3</v>
      </c>
      <c r="B10" s="37" t="s">
        <v>205</v>
      </c>
      <c r="C10" s="37" t="s">
        <v>116</v>
      </c>
      <c r="D10" s="38">
        <v>8</v>
      </c>
      <c r="E10" s="39">
        <v>1</v>
      </c>
      <c r="F10" s="39"/>
      <c r="G10" s="39"/>
      <c r="H10" s="41"/>
      <c r="I10" s="41"/>
      <c r="J10" s="42"/>
      <c r="K10" s="39"/>
      <c r="L10" s="39"/>
      <c r="M10" s="39"/>
      <c r="N10" s="39"/>
      <c r="O10" s="39" t="s">
        <v>2</v>
      </c>
      <c r="P10" s="39" t="s">
        <v>2</v>
      </c>
      <c r="Q10" s="39" t="s">
        <v>2</v>
      </c>
      <c r="R10" s="39" t="s">
        <v>2</v>
      </c>
      <c r="S10" s="39"/>
      <c r="T10" s="39" t="s">
        <v>2</v>
      </c>
      <c r="U10" s="39"/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/>
      <c r="AB10" s="39"/>
      <c r="AC10" s="39"/>
      <c r="AD10" s="39" t="s">
        <v>2</v>
      </c>
      <c r="AE10" s="39"/>
      <c r="AF10" s="3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</row>
    <row r="11" spans="1:156" ht="67.5" customHeight="1" x14ac:dyDescent="0.25">
      <c r="A11" s="36">
        <v>4</v>
      </c>
      <c r="B11" s="37" t="s">
        <v>282</v>
      </c>
      <c r="C11" s="37" t="s">
        <v>116</v>
      </c>
      <c r="D11" s="38">
        <v>10</v>
      </c>
      <c r="E11" s="39">
        <v>1</v>
      </c>
      <c r="F11" s="39"/>
      <c r="G11" s="39"/>
      <c r="H11" s="41">
        <v>1</v>
      </c>
      <c r="I11" s="41"/>
      <c r="J11" s="42"/>
      <c r="K11" s="39"/>
      <c r="L11" s="39"/>
      <c r="M11" s="39"/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/>
      <c r="U11" s="39"/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/>
      <c r="AB11" s="39"/>
      <c r="AC11" s="39"/>
      <c r="AD11" s="39" t="s">
        <v>2</v>
      </c>
      <c r="AE11" s="39"/>
      <c r="AF11" s="3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</row>
    <row r="12" spans="1:156" ht="49.15" customHeight="1" x14ac:dyDescent="0.25">
      <c r="A12" s="36">
        <v>5</v>
      </c>
      <c r="B12" s="37" t="s">
        <v>195</v>
      </c>
      <c r="C12" s="37" t="s">
        <v>116</v>
      </c>
      <c r="D12" s="38">
        <v>5</v>
      </c>
      <c r="E12" s="39"/>
      <c r="F12" s="39"/>
      <c r="G12" s="39"/>
      <c r="H12" s="41"/>
      <c r="I12" s="41"/>
      <c r="J12" s="4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 t="s">
        <v>2</v>
      </c>
      <c r="AC12" s="39"/>
      <c r="AD12" s="39"/>
      <c r="AE12" s="39"/>
      <c r="AF12" s="39" t="s">
        <v>2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</row>
    <row r="13" spans="1:156" ht="61.5" customHeight="1" x14ac:dyDescent="0.25">
      <c r="A13" s="36">
        <v>6</v>
      </c>
      <c r="B13" s="78" t="s">
        <v>285</v>
      </c>
      <c r="C13" s="37" t="s">
        <v>116</v>
      </c>
      <c r="D13" s="38">
        <v>1</v>
      </c>
      <c r="E13" s="39"/>
      <c r="F13" s="39">
        <v>1</v>
      </c>
      <c r="G13" s="39"/>
      <c r="H13" s="41"/>
      <c r="I13" s="41"/>
      <c r="J13" s="42" t="s">
        <v>2</v>
      </c>
      <c r="K13" s="39"/>
      <c r="L13" s="39"/>
      <c r="M13" s="39"/>
      <c r="N13" s="39"/>
      <c r="O13" s="39"/>
      <c r="P13" s="39"/>
      <c r="Q13" s="39" t="s">
        <v>2</v>
      </c>
      <c r="R13" s="39" t="s">
        <v>2</v>
      </c>
      <c r="S13" s="39"/>
      <c r="T13" s="39"/>
      <c r="U13" s="39"/>
      <c r="V13" s="39"/>
      <c r="W13" s="39" t="s">
        <v>2</v>
      </c>
      <c r="X13" s="39"/>
      <c r="Y13" s="39" t="s">
        <v>2</v>
      </c>
      <c r="Z13" s="39"/>
      <c r="AA13" s="39"/>
      <c r="AB13" s="39"/>
      <c r="AC13" s="39"/>
      <c r="AD13" s="39" t="s">
        <v>2</v>
      </c>
      <c r="AE13" s="39"/>
      <c r="AF13" s="7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6" ht="60" customHeight="1" x14ac:dyDescent="0.25">
      <c r="A14" s="36">
        <v>7</v>
      </c>
      <c r="B14" s="37" t="s">
        <v>286</v>
      </c>
      <c r="C14" s="37" t="s">
        <v>116</v>
      </c>
      <c r="D14" s="38">
        <v>30</v>
      </c>
      <c r="E14" s="39"/>
      <c r="F14" s="39"/>
      <c r="G14" s="39"/>
      <c r="H14" s="41"/>
      <c r="I14" s="41"/>
      <c r="J14" s="42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 t="s">
        <v>2</v>
      </c>
      <c r="AC14" s="39"/>
      <c r="AD14" s="39"/>
      <c r="AE14" s="39"/>
      <c r="AF14" s="39" t="s">
        <v>2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</row>
    <row r="15" spans="1:156" ht="66" customHeight="1" x14ac:dyDescent="0.25">
      <c r="A15" s="36">
        <v>8</v>
      </c>
      <c r="B15" s="37" t="s">
        <v>196</v>
      </c>
      <c r="C15" s="37" t="s">
        <v>116</v>
      </c>
      <c r="D15" s="38">
        <v>5</v>
      </c>
      <c r="E15" s="39"/>
      <c r="F15" s="39">
        <v>1</v>
      </c>
      <c r="G15" s="39"/>
      <c r="H15" s="41"/>
      <c r="I15" s="41">
        <v>1</v>
      </c>
      <c r="J15" s="42"/>
      <c r="K15" s="39"/>
      <c r="L15" s="39"/>
      <c r="M15" s="39"/>
      <c r="N15" s="39" t="s">
        <v>2</v>
      </c>
      <c r="O15" s="39" t="s">
        <v>2</v>
      </c>
      <c r="P15" s="39" t="s">
        <v>2</v>
      </c>
      <c r="Q15" s="39" t="s">
        <v>2</v>
      </c>
      <c r="R15" s="39" t="s">
        <v>2</v>
      </c>
      <c r="S15" s="39" t="s">
        <v>2</v>
      </c>
      <c r="T15" s="39"/>
      <c r="U15" s="39" t="s">
        <v>2</v>
      </c>
      <c r="V15" s="39" t="s">
        <v>2</v>
      </c>
      <c r="W15" s="39" t="s">
        <v>2</v>
      </c>
      <c r="X15" s="39" t="s">
        <v>2</v>
      </c>
      <c r="Y15" s="39" t="s">
        <v>2</v>
      </c>
      <c r="Z15" s="39"/>
      <c r="AA15" s="39"/>
      <c r="AB15" s="39"/>
      <c r="AC15" s="39"/>
      <c r="AD15" s="39" t="s">
        <v>2</v>
      </c>
      <c r="AE15" s="39"/>
      <c r="AF15" s="3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</row>
    <row r="16" spans="1:156" ht="66" customHeight="1" x14ac:dyDescent="0.25">
      <c r="A16" s="36">
        <v>9</v>
      </c>
      <c r="B16" s="37" t="s">
        <v>197</v>
      </c>
      <c r="C16" s="37" t="s">
        <v>116</v>
      </c>
      <c r="D16" s="38">
        <v>5</v>
      </c>
      <c r="E16" s="39"/>
      <c r="F16" s="39"/>
      <c r="G16" s="39"/>
      <c r="H16" s="41"/>
      <c r="I16" s="41"/>
      <c r="J16" s="42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 t="s">
        <v>2</v>
      </c>
      <c r="AC16" s="39"/>
      <c r="AD16" s="39"/>
      <c r="AE16" s="39"/>
      <c r="AF16" s="39" t="s">
        <v>2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</row>
    <row r="17" spans="1:156" ht="58.5" customHeight="1" x14ac:dyDescent="0.25">
      <c r="A17" s="36">
        <v>10</v>
      </c>
      <c r="B17" s="37" t="s">
        <v>198</v>
      </c>
      <c r="C17" s="37" t="s">
        <v>116</v>
      </c>
      <c r="D17" s="38">
        <v>5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/>
      <c r="V17" s="39" t="s">
        <v>2</v>
      </c>
      <c r="W17" s="39" t="s">
        <v>2</v>
      </c>
      <c r="X17" s="39" t="s">
        <v>2</v>
      </c>
      <c r="Y17" s="39"/>
      <c r="Z17" s="39" t="s">
        <v>2</v>
      </c>
      <c r="AA17" s="39"/>
      <c r="AB17" s="39"/>
      <c r="AC17" s="39"/>
      <c r="AD17" s="39"/>
      <c r="AE17" s="39" t="s">
        <v>2</v>
      </c>
      <c r="AF17" s="3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</row>
    <row r="18" spans="1:156" ht="63" customHeight="1" x14ac:dyDescent="0.25">
      <c r="A18" s="36">
        <v>11</v>
      </c>
      <c r="B18" s="37" t="s">
        <v>199</v>
      </c>
      <c r="C18" s="37" t="s">
        <v>116</v>
      </c>
      <c r="D18" s="38">
        <v>2</v>
      </c>
      <c r="E18" s="39"/>
      <c r="F18" s="39"/>
      <c r="G18" s="39">
        <v>1</v>
      </c>
      <c r="H18" s="41"/>
      <c r="I18" s="41"/>
      <c r="J18" s="42"/>
      <c r="K18" s="39"/>
      <c r="L18" s="39"/>
      <c r="M18" s="39"/>
      <c r="N18" s="39"/>
      <c r="O18" s="39" t="s">
        <v>2</v>
      </c>
      <c r="P18" s="39" t="s">
        <v>2</v>
      </c>
      <c r="Q18" s="39" t="s">
        <v>2</v>
      </c>
      <c r="R18" s="39" t="s">
        <v>2</v>
      </c>
      <c r="S18" s="39"/>
      <c r="T18" s="39"/>
      <c r="U18" s="39"/>
      <c r="V18" s="39" t="s">
        <v>2</v>
      </c>
      <c r="W18" s="39" t="s">
        <v>2</v>
      </c>
      <c r="X18" s="39" t="s">
        <v>2</v>
      </c>
      <c r="Y18" s="39" t="s">
        <v>2</v>
      </c>
      <c r="Z18" s="39"/>
      <c r="AA18" s="39"/>
      <c r="AB18" s="39"/>
      <c r="AC18" s="39"/>
      <c r="AD18" s="39" t="s">
        <v>2</v>
      </c>
      <c r="AE18" s="39"/>
      <c r="AF18" s="3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</row>
    <row r="19" spans="1:156" ht="69" customHeight="1" x14ac:dyDescent="0.25">
      <c r="A19" s="36">
        <v>12</v>
      </c>
      <c r="B19" s="37" t="s">
        <v>283</v>
      </c>
      <c r="C19" s="37" t="s">
        <v>116</v>
      </c>
      <c r="D19" s="38">
        <v>5</v>
      </c>
      <c r="E19" s="39"/>
      <c r="F19" s="39"/>
      <c r="G19" s="39"/>
      <c r="H19" s="41"/>
      <c r="I19" s="41"/>
      <c r="J19" s="4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 t="s">
        <v>2</v>
      </c>
      <c r="AC19" s="39"/>
      <c r="AD19" s="39"/>
      <c r="AE19" s="39"/>
      <c r="AF19" s="39" t="s">
        <v>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</row>
    <row r="20" spans="1:156" ht="60" customHeight="1" x14ac:dyDescent="0.25">
      <c r="A20" s="36">
        <v>13</v>
      </c>
      <c r="B20" s="37" t="s">
        <v>284</v>
      </c>
      <c r="C20" s="37" t="s">
        <v>116</v>
      </c>
      <c r="D20" s="38">
        <v>3</v>
      </c>
      <c r="E20" s="39"/>
      <c r="F20" s="39"/>
      <c r="G20" s="39">
        <v>1</v>
      </c>
      <c r="H20" s="41"/>
      <c r="I20" s="41"/>
      <c r="J20" s="39" t="s">
        <v>2</v>
      </c>
      <c r="K20" s="39"/>
      <c r="L20" s="39"/>
      <c r="M20" s="39"/>
      <c r="N20" s="39"/>
      <c r="O20" s="39"/>
      <c r="P20" s="39"/>
      <c r="Q20" s="39" t="s">
        <v>2</v>
      </c>
      <c r="R20" s="39" t="s">
        <v>2</v>
      </c>
      <c r="S20" s="39"/>
      <c r="T20" s="39"/>
      <c r="U20" s="39"/>
      <c r="V20" s="39"/>
      <c r="W20" s="39" t="s">
        <v>2</v>
      </c>
      <c r="X20" s="39"/>
      <c r="Y20" s="39" t="s">
        <v>2</v>
      </c>
      <c r="Z20" s="39"/>
      <c r="AA20" s="39"/>
      <c r="AB20" s="39"/>
      <c r="AC20" s="39"/>
      <c r="AD20" s="39" t="s">
        <v>2</v>
      </c>
      <c r="AE20" s="39"/>
      <c r="AF20" s="3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</row>
    <row r="21" spans="1:156" s="51" customFormat="1" x14ac:dyDescent="0.25">
      <c r="A21" s="105" t="s">
        <v>1</v>
      </c>
      <c r="B21" s="106"/>
      <c r="C21" s="107"/>
      <c r="D21" s="49">
        <f t="shared" ref="D21:I21" si="0">SUM(D8:D20)</f>
        <v>90</v>
      </c>
      <c r="E21" s="49">
        <f t="shared" si="0"/>
        <v>4</v>
      </c>
      <c r="F21" s="49">
        <f t="shared" si="0"/>
        <v>2</v>
      </c>
      <c r="G21" s="49">
        <f t="shared" si="0"/>
        <v>3</v>
      </c>
      <c r="H21" s="49">
        <f t="shared" si="0"/>
        <v>1</v>
      </c>
      <c r="I21" s="49">
        <f t="shared" si="0"/>
        <v>1</v>
      </c>
      <c r="J21" s="50">
        <f t="shared" ref="J21:AF21" si="1">+COUNTA(J8:J20)</f>
        <v>2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50">
        <f t="shared" si="1"/>
        <v>2</v>
      </c>
      <c r="O21" s="50">
        <f t="shared" si="1"/>
        <v>6</v>
      </c>
      <c r="P21" s="50">
        <f t="shared" si="1"/>
        <v>6</v>
      </c>
      <c r="Q21" s="50">
        <f t="shared" si="1"/>
        <v>9</v>
      </c>
      <c r="R21" s="50">
        <f t="shared" si="1"/>
        <v>9</v>
      </c>
      <c r="S21" s="50">
        <f t="shared" si="1"/>
        <v>2</v>
      </c>
      <c r="T21" s="50">
        <f t="shared" si="1"/>
        <v>1</v>
      </c>
      <c r="U21" s="50">
        <f t="shared" si="1"/>
        <v>1</v>
      </c>
      <c r="V21" s="50">
        <f t="shared" si="1"/>
        <v>6</v>
      </c>
      <c r="W21" s="50">
        <f t="shared" si="1"/>
        <v>9</v>
      </c>
      <c r="X21" s="50">
        <f t="shared" si="1"/>
        <v>6</v>
      </c>
      <c r="Y21" s="50">
        <f t="shared" si="1"/>
        <v>7</v>
      </c>
      <c r="Z21" s="50">
        <f t="shared" si="1"/>
        <v>2</v>
      </c>
      <c r="AA21" s="50">
        <f t="shared" si="1"/>
        <v>0</v>
      </c>
      <c r="AB21" s="50">
        <f t="shared" si="1"/>
        <v>4</v>
      </c>
      <c r="AC21" s="50">
        <f t="shared" si="1"/>
        <v>0</v>
      </c>
      <c r="AD21" s="50">
        <f t="shared" si="1"/>
        <v>7</v>
      </c>
      <c r="AE21" s="50">
        <f t="shared" si="1"/>
        <v>2</v>
      </c>
      <c r="AF21" s="50">
        <f t="shared" si="1"/>
        <v>4</v>
      </c>
    </row>
    <row r="22" spans="1:156" x14ac:dyDescent="0.25">
      <c r="AC22" s="53"/>
      <c r="AF22" s="54"/>
    </row>
    <row r="23" spans="1:156" x14ac:dyDescent="0.25">
      <c r="B23" s="55"/>
      <c r="C23" s="56" t="s">
        <v>0</v>
      </c>
      <c r="D23" s="50">
        <f>ROUNDUP((D21/60/8),0)</f>
        <v>1</v>
      </c>
    </row>
  </sheetData>
  <mergeCells count="26">
    <mergeCell ref="AE5:AE7"/>
    <mergeCell ref="AB5:AB6"/>
    <mergeCell ref="A21:C21"/>
    <mergeCell ref="AC5:AC6"/>
    <mergeCell ref="AD5:AD7"/>
    <mergeCell ref="E5:I5"/>
    <mergeCell ref="J5:X5"/>
    <mergeCell ref="Y5:Y6"/>
    <mergeCell ref="Z5:Z6"/>
    <mergeCell ref="AA5:AA6"/>
    <mergeCell ref="A1:AF1"/>
    <mergeCell ref="A2:AF2"/>
    <mergeCell ref="A4:A7"/>
    <mergeCell ref="B4:B7"/>
    <mergeCell ref="C4:C7"/>
    <mergeCell ref="D4:D7"/>
    <mergeCell ref="E4:I4"/>
    <mergeCell ref="J4:X4"/>
    <mergeCell ref="Y4:AC4"/>
    <mergeCell ref="AD4:AF4"/>
    <mergeCell ref="AF5:AF7"/>
    <mergeCell ref="E6:G6"/>
    <mergeCell ref="H6:I6"/>
    <mergeCell ref="J6:N6"/>
    <mergeCell ref="P6:V6"/>
    <mergeCell ref="W6:X6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Z23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B17" sqref="B17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3" style="29" customWidth="1"/>
    <col min="9" max="9" width="10.5703125" style="29" customWidth="1"/>
    <col min="10" max="14" width="6" style="29" customWidth="1"/>
    <col min="15" max="15" width="27.42578125" style="29" customWidth="1"/>
    <col min="16" max="22" width="6" style="29" customWidth="1"/>
    <col min="23" max="23" width="8.85546875" style="29" customWidth="1"/>
    <col min="24" max="24" width="8" style="29" customWidth="1"/>
    <col min="25" max="28" width="6" style="29" customWidth="1"/>
    <col min="29" max="29" width="5.5703125" style="29" customWidth="1"/>
    <col min="30" max="32" width="6" style="28" customWidth="1"/>
    <col min="33" max="16384" width="11.42578125" style="28"/>
  </cols>
  <sheetData>
    <row r="1" spans="1:156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156" ht="30" customHeight="1" x14ac:dyDescent="0.25">
      <c r="A2" s="84" t="s">
        <v>275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156" ht="19.5" customHeight="1" x14ac:dyDescent="0.25">
      <c r="A3" s="71"/>
      <c r="B3" s="72"/>
      <c r="C3" s="72"/>
      <c r="D3" s="72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156" s="29" customFormat="1" ht="34.5" customHeight="1" x14ac:dyDescent="0.25">
      <c r="A4" s="98" t="s">
        <v>39</v>
      </c>
      <c r="B4" s="98" t="s">
        <v>38</v>
      </c>
      <c r="C4" s="98" t="s">
        <v>37</v>
      </c>
      <c r="D4" s="101" t="s">
        <v>36</v>
      </c>
      <c r="E4" s="88" t="s">
        <v>35</v>
      </c>
      <c r="F4" s="89"/>
      <c r="G4" s="89"/>
      <c r="H4" s="89"/>
      <c r="I4" s="89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 t="s">
        <v>33</v>
      </c>
      <c r="Z4" s="85"/>
      <c r="AA4" s="85"/>
      <c r="AB4" s="85"/>
      <c r="AC4" s="85"/>
      <c r="AD4" s="85" t="s">
        <v>32</v>
      </c>
      <c r="AE4" s="85"/>
      <c r="AF4" s="85"/>
    </row>
    <row r="5" spans="1:156" s="29" customFormat="1" ht="26.1" customHeight="1" x14ac:dyDescent="0.25">
      <c r="A5" s="99"/>
      <c r="B5" s="99"/>
      <c r="C5" s="99"/>
      <c r="D5" s="102"/>
      <c r="E5" s="88" t="s">
        <v>31</v>
      </c>
      <c r="F5" s="89"/>
      <c r="G5" s="89"/>
      <c r="H5" s="89"/>
      <c r="I5" s="89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7" t="s">
        <v>29</v>
      </c>
      <c r="Z5" s="87" t="s">
        <v>28</v>
      </c>
      <c r="AA5" s="87" t="s">
        <v>27</v>
      </c>
      <c r="AB5" s="87" t="s">
        <v>26</v>
      </c>
      <c r="AC5" s="87" t="s">
        <v>25</v>
      </c>
      <c r="AD5" s="87" t="s">
        <v>24</v>
      </c>
      <c r="AE5" s="87" t="s">
        <v>23</v>
      </c>
      <c r="AF5" s="87" t="s">
        <v>22</v>
      </c>
    </row>
    <row r="6" spans="1:156" s="29" customFormat="1" ht="101.1" customHeight="1" x14ac:dyDescent="0.25">
      <c r="A6" s="99"/>
      <c r="B6" s="99"/>
      <c r="C6" s="99"/>
      <c r="D6" s="102"/>
      <c r="E6" s="88" t="s">
        <v>21</v>
      </c>
      <c r="F6" s="89"/>
      <c r="G6" s="104"/>
      <c r="H6" s="88" t="s">
        <v>20</v>
      </c>
      <c r="I6" s="89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85"/>
      <c r="W6" s="90" t="s">
        <v>52</v>
      </c>
      <c r="X6" s="91"/>
      <c r="Y6" s="87"/>
      <c r="Z6" s="87"/>
      <c r="AA6" s="87"/>
      <c r="AB6" s="87"/>
      <c r="AC6" s="87"/>
      <c r="AD6" s="87"/>
      <c r="AE6" s="87"/>
      <c r="AF6" s="87"/>
    </row>
    <row r="7" spans="1:156" s="29" customFormat="1" ht="199.15" customHeight="1" x14ac:dyDescent="0.25">
      <c r="A7" s="100"/>
      <c r="B7" s="100"/>
      <c r="C7" s="100"/>
      <c r="D7" s="103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204</v>
      </c>
      <c r="U7" s="31" t="s">
        <v>194</v>
      </c>
      <c r="V7" s="31" t="s">
        <v>3</v>
      </c>
      <c r="W7" s="34" t="s">
        <v>49</v>
      </c>
      <c r="X7" s="34" t="s">
        <v>51</v>
      </c>
      <c r="Y7" s="35"/>
      <c r="Z7" s="35"/>
      <c r="AA7" s="35"/>
      <c r="AB7" s="35"/>
      <c r="AC7" s="35"/>
      <c r="AD7" s="87"/>
      <c r="AE7" s="87"/>
      <c r="AF7" s="87"/>
    </row>
    <row r="8" spans="1:156" ht="58.5" customHeight="1" x14ac:dyDescent="0.25">
      <c r="A8" s="36">
        <v>1</v>
      </c>
      <c r="B8" s="37" t="s">
        <v>287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/>
      <c r="W8" s="39" t="s">
        <v>2</v>
      </c>
      <c r="X8" s="39"/>
      <c r="Y8" s="39" t="s">
        <v>2</v>
      </c>
      <c r="Z8" s="39"/>
      <c r="AA8" s="39"/>
      <c r="AB8" s="39"/>
      <c r="AC8" s="39"/>
      <c r="AD8" s="39" t="s">
        <v>2</v>
      </c>
      <c r="AE8" s="39"/>
      <c r="AF8" s="3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</row>
    <row r="9" spans="1:156" ht="7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/>
      <c r="V9" s="39" t="s">
        <v>2</v>
      </c>
      <c r="W9" s="39" t="s">
        <v>2</v>
      </c>
      <c r="X9" s="39" t="s">
        <v>2</v>
      </c>
      <c r="Y9" s="39"/>
      <c r="Z9" s="39" t="s">
        <v>2</v>
      </c>
      <c r="AA9" s="39"/>
      <c r="AB9" s="39"/>
      <c r="AC9" s="39"/>
      <c r="AD9" s="39"/>
      <c r="AE9" s="39" t="s">
        <v>2</v>
      </c>
      <c r="AF9" s="3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</row>
    <row r="10" spans="1:156" ht="63" customHeight="1" x14ac:dyDescent="0.25">
      <c r="A10" s="36">
        <v>3</v>
      </c>
      <c r="B10" s="37" t="s">
        <v>205</v>
      </c>
      <c r="C10" s="37" t="s">
        <v>116</v>
      </c>
      <c r="D10" s="38">
        <v>8</v>
      </c>
      <c r="E10" s="39">
        <v>1</v>
      </c>
      <c r="F10" s="39"/>
      <c r="G10" s="39"/>
      <c r="H10" s="41"/>
      <c r="I10" s="41"/>
      <c r="J10" s="42"/>
      <c r="K10" s="39"/>
      <c r="L10" s="39"/>
      <c r="M10" s="39"/>
      <c r="N10" s="39"/>
      <c r="O10" s="39" t="s">
        <v>2</v>
      </c>
      <c r="P10" s="39" t="s">
        <v>2</v>
      </c>
      <c r="Q10" s="39" t="s">
        <v>2</v>
      </c>
      <c r="R10" s="39" t="s">
        <v>2</v>
      </c>
      <c r="S10" s="39"/>
      <c r="T10" s="39" t="s">
        <v>2</v>
      </c>
      <c r="U10" s="39"/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/>
      <c r="AB10" s="39"/>
      <c r="AC10" s="39"/>
      <c r="AD10" s="39" t="s">
        <v>2</v>
      </c>
      <c r="AE10" s="39"/>
      <c r="AF10" s="3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</row>
    <row r="11" spans="1:156" ht="69" customHeight="1" x14ac:dyDescent="0.25">
      <c r="A11" s="36">
        <v>4</v>
      </c>
      <c r="B11" s="37" t="s">
        <v>282</v>
      </c>
      <c r="C11" s="37" t="s">
        <v>116</v>
      </c>
      <c r="D11" s="38">
        <v>10</v>
      </c>
      <c r="E11" s="39">
        <v>1</v>
      </c>
      <c r="F11" s="39"/>
      <c r="G11" s="39"/>
      <c r="H11" s="41">
        <v>1</v>
      </c>
      <c r="I11" s="41"/>
      <c r="J11" s="42"/>
      <c r="K11" s="39"/>
      <c r="L11" s="39"/>
      <c r="M11" s="39"/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/>
      <c r="U11" s="39"/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/>
      <c r="AB11" s="39"/>
      <c r="AC11" s="39"/>
      <c r="AD11" s="39" t="s">
        <v>2</v>
      </c>
      <c r="AE11" s="39"/>
      <c r="AF11" s="3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</row>
    <row r="12" spans="1:156" ht="61.5" customHeight="1" x14ac:dyDescent="0.25">
      <c r="A12" s="36">
        <v>5</v>
      </c>
      <c r="B12" s="37" t="s">
        <v>195</v>
      </c>
      <c r="C12" s="37" t="s">
        <v>116</v>
      </c>
      <c r="D12" s="38">
        <v>5</v>
      </c>
      <c r="E12" s="39"/>
      <c r="F12" s="39"/>
      <c r="G12" s="39"/>
      <c r="H12" s="41"/>
      <c r="I12" s="41"/>
      <c r="J12" s="4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 t="s">
        <v>2</v>
      </c>
      <c r="AC12" s="39"/>
      <c r="AD12" s="39"/>
      <c r="AE12" s="39"/>
      <c r="AF12" s="39" t="s">
        <v>2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</row>
    <row r="13" spans="1:156" ht="54" customHeight="1" x14ac:dyDescent="0.25">
      <c r="A13" s="36">
        <v>6</v>
      </c>
      <c r="B13" s="78" t="s">
        <v>285</v>
      </c>
      <c r="C13" s="37" t="s">
        <v>116</v>
      </c>
      <c r="D13" s="38">
        <v>1</v>
      </c>
      <c r="E13" s="39"/>
      <c r="F13" s="39">
        <v>1</v>
      </c>
      <c r="G13" s="39"/>
      <c r="H13" s="41"/>
      <c r="I13" s="41"/>
      <c r="J13" s="42" t="s">
        <v>2</v>
      </c>
      <c r="K13" s="39"/>
      <c r="L13" s="39"/>
      <c r="M13" s="39"/>
      <c r="N13" s="39"/>
      <c r="O13" s="39"/>
      <c r="P13" s="39"/>
      <c r="Q13" s="39" t="s">
        <v>2</v>
      </c>
      <c r="R13" s="39" t="s">
        <v>2</v>
      </c>
      <c r="S13" s="39"/>
      <c r="T13" s="39"/>
      <c r="U13" s="39"/>
      <c r="V13" s="39"/>
      <c r="W13" s="39" t="s">
        <v>2</v>
      </c>
      <c r="X13" s="39"/>
      <c r="Y13" s="39" t="s">
        <v>2</v>
      </c>
      <c r="Z13" s="39"/>
      <c r="AA13" s="39"/>
      <c r="AB13" s="39"/>
      <c r="AC13" s="39"/>
      <c r="AD13" s="39" t="s">
        <v>2</v>
      </c>
      <c r="AE13" s="39"/>
      <c r="AF13" s="7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6" ht="60" customHeight="1" x14ac:dyDescent="0.25">
      <c r="A14" s="36">
        <v>7</v>
      </c>
      <c r="B14" s="37" t="s">
        <v>286</v>
      </c>
      <c r="C14" s="37" t="s">
        <v>116</v>
      </c>
      <c r="D14" s="38">
        <v>30</v>
      </c>
      <c r="E14" s="39"/>
      <c r="F14" s="39"/>
      <c r="G14" s="39"/>
      <c r="H14" s="41"/>
      <c r="I14" s="41"/>
      <c r="J14" s="42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 t="s">
        <v>2</v>
      </c>
      <c r="AC14" s="39"/>
      <c r="AD14" s="39"/>
      <c r="AE14" s="39"/>
      <c r="AF14" s="39" t="s">
        <v>2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</row>
    <row r="15" spans="1:156" ht="66" customHeight="1" x14ac:dyDescent="0.25">
      <c r="A15" s="36">
        <v>8</v>
      </c>
      <c r="B15" s="37" t="s">
        <v>196</v>
      </c>
      <c r="C15" s="37" t="s">
        <v>116</v>
      </c>
      <c r="D15" s="38">
        <v>5</v>
      </c>
      <c r="E15" s="39"/>
      <c r="F15" s="39">
        <v>1</v>
      </c>
      <c r="G15" s="39"/>
      <c r="H15" s="41"/>
      <c r="I15" s="41">
        <v>1</v>
      </c>
      <c r="J15" s="42"/>
      <c r="K15" s="39"/>
      <c r="L15" s="39"/>
      <c r="M15" s="39"/>
      <c r="N15" s="39" t="s">
        <v>2</v>
      </c>
      <c r="O15" s="39" t="s">
        <v>2</v>
      </c>
      <c r="P15" s="39" t="s">
        <v>2</v>
      </c>
      <c r="Q15" s="39" t="s">
        <v>2</v>
      </c>
      <c r="R15" s="39" t="s">
        <v>2</v>
      </c>
      <c r="S15" s="39" t="s">
        <v>2</v>
      </c>
      <c r="T15" s="39"/>
      <c r="U15" s="39" t="s">
        <v>2</v>
      </c>
      <c r="V15" s="39" t="s">
        <v>2</v>
      </c>
      <c r="W15" s="39" t="s">
        <v>2</v>
      </c>
      <c r="X15" s="39" t="s">
        <v>2</v>
      </c>
      <c r="Y15" s="39" t="s">
        <v>2</v>
      </c>
      <c r="Z15" s="39"/>
      <c r="AA15" s="39"/>
      <c r="AB15" s="39"/>
      <c r="AC15" s="39"/>
      <c r="AD15" s="39" t="s">
        <v>2</v>
      </c>
      <c r="AE15" s="39"/>
      <c r="AF15" s="3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</row>
    <row r="16" spans="1:156" ht="51" customHeight="1" x14ac:dyDescent="0.25">
      <c r="A16" s="36">
        <v>9</v>
      </c>
      <c r="B16" s="37" t="s">
        <v>197</v>
      </c>
      <c r="C16" s="37" t="s">
        <v>116</v>
      </c>
      <c r="D16" s="38">
        <v>5</v>
      </c>
      <c r="E16" s="39"/>
      <c r="F16" s="39"/>
      <c r="G16" s="39"/>
      <c r="H16" s="41"/>
      <c r="I16" s="41"/>
      <c r="J16" s="42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 t="s">
        <v>2</v>
      </c>
      <c r="AC16" s="39"/>
      <c r="AD16" s="39"/>
      <c r="AE16" s="39"/>
      <c r="AF16" s="39" t="s">
        <v>2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</row>
    <row r="17" spans="1:156" ht="61.5" customHeight="1" x14ac:dyDescent="0.25">
      <c r="A17" s="36">
        <v>10</v>
      </c>
      <c r="B17" s="37" t="s">
        <v>198</v>
      </c>
      <c r="C17" s="37" t="s">
        <v>116</v>
      </c>
      <c r="D17" s="38">
        <v>5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/>
      <c r="V17" s="39" t="s">
        <v>2</v>
      </c>
      <c r="W17" s="39" t="s">
        <v>2</v>
      </c>
      <c r="X17" s="39" t="s">
        <v>2</v>
      </c>
      <c r="Y17" s="39"/>
      <c r="Z17" s="39" t="s">
        <v>2</v>
      </c>
      <c r="AA17" s="39"/>
      <c r="AB17" s="39"/>
      <c r="AC17" s="39"/>
      <c r="AD17" s="39"/>
      <c r="AE17" s="39" t="s">
        <v>2</v>
      </c>
      <c r="AF17" s="3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</row>
    <row r="18" spans="1:156" ht="55.15" customHeight="1" x14ac:dyDescent="0.25">
      <c r="A18" s="36">
        <v>11</v>
      </c>
      <c r="B18" s="37" t="s">
        <v>199</v>
      </c>
      <c r="C18" s="37" t="s">
        <v>116</v>
      </c>
      <c r="D18" s="38">
        <v>2</v>
      </c>
      <c r="E18" s="39"/>
      <c r="F18" s="39"/>
      <c r="G18" s="39">
        <v>1</v>
      </c>
      <c r="H18" s="41"/>
      <c r="I18" s="41"/>
      <c r="J18" s="42"/>
      <c r="K18" s="39"/>
      <c r="L18" s="39"/>
      <c r="M18" s="39"/>
      <c r="N18" s="39"/>
      <c r="O18" s="39" t="s">
        <v>2</v>
      </c>
      <c r="P18" s="39" t="s">
        <v>2</v>
      </c>
      <c r="Q18" s="39" t="s">
        <v>2</v>
      </c>
      <c r="R18" s="39" t="s">
        <v>2</v>
      </c>
      <c r="S18" s="39"/>
      <c r="T18" s="39"/>
      <c r="U18" s="39"/>
      <c r="V18" s="39" t="s">
        <v>2</v>
      </c>
      <c r="W18" s="39" t="s">
        <v>2</v>
      </c>
      <c r="X18" s="39" t="s">
        <v>2</v>
      </c>
      <c r="Y18" s="39" t="s">
        <v>2</v>
      </c>
      <c r="Z18" s="39"/>
      <c r="AA18" s="39"/>
      <c r="AB18" s="39"/>
      <c r="AC18" s="39"/>
      <c r="AD18" s="39" t="s">
        <v>2</v>
      </c>
      <c r="AE18" s="39"/>
      <c r="AF18" s="3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</row>
    <row r="19" spans="1:156" ht="67.5" customHeight="1" x14ac:dyDescent="0.25">
      <c r="A19" s="36">
        <v>12</v>
      </c>
      <c r="B19" s="37" t="s">
        <v>283</v>
      </c>
      <c r="C19" s="37" t="s">
        <v>116</v>
      </c>
      <c r="D19" s="38">
        <v>5</v>
      </c>
      <c r="E19" s="39"/>
      <c r="F19" s="39"/>
      <c r="G19" s="39"/>
      <c r="H19" s="41"/>
      <c r="I19" s="41"/>
      <c r="J19" s="4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 t="s">
        <v>2</v>
      </c>
      <c r="AC19" s="39"/>
      <c r="AD19" s="39"/>
      <c r="AE19" s="39"/>
      <c r="AF19" s="39" t="s">
        <v>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</row>
    <row r="20" spans="1:156" ht="70.5" customHeight="1" x14ac:dyDescent="0.25">
      <c r="A20" s="36">
        <v>13</v>
      </c>
      <c r="B20" s="37" t="s">
        <v>284</v>
      </c>
      <c r="C20" s="37" t="s">
        <v>116</v>
      </c>
      <c r="D20" s="38">
        <v>3</v>
      </c>
      <c r="E20" s="39"/>
      <c r="F20" s="39"/>
      <c r="G20" s="39">
        <v>1</v>
      </c>
      <c r="H20" s="41"/>
      <c r="I20" s="41"/>
      <c r="J20" s="39" t="s">
        <v>2</v>
      </c>
      <c r="K20" s="39"/>
      <c r="L20" s="39"/>
      <c r="M20" s="39"/>
      <c r="N20" s="39"/>
      <c r="O20" s="39"/>
      <c r="P20" s="39"/>
      <c r="Q20" s="39" t="s">
        <v>2</v>
      </c>
      <c r="R20" s="39" t="s">
        <v>2</v>
      </c>
      <c r="S20" s="39"/>
      <c r="T20" s="39"/>
      <c r="U20" s="39"/>
      <c r="V20" s="39"/>
      <c r="W20" s="39" t="s">
        <v>2</v>
      </c>
      <c r="X20" s="39"/>
      <c r="Y20" s="39" t="s">
        <v>2</v>
      </c>
      <c r="Z20" s="39"/>
      <c r="AA20" s="39"/>
      <c r="AB20" s="39"/>
      <c r="AC20" s="39"/>
      <c r="AD20" s="39" t="s">
        <v>2</v>
      </c>
      <c r="AE20" s="39"/>
      <c r="AF20" s="3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</row>
    <row r="21" spans="1:156" s="51" customFormat="1" x14ac:dyDescent="0.25">
      <c r="A21" s="105" t="s">
        <v>1</v>
      </c>
      <c r="B21" s="106"/>
      <c r="C21" s="107"/>
      <c r="D21" s="49">
        <f t="shared" ref="D21:I21" si="0">SUM(D8:D20)</f>
        <v>90</v>
      </c>
      <c r="E21" s="49">
        <f t="shared" si="0"/>
        <v>4</v>
      </c>
      <c r="F21" s="49">
        <f t="shared" si="0"/>
        <v>2</v>
      </c>
      <c r="G21" s="49">
        <f t="shared" si="0"/>
        <v>3</v>
      </c>
      <c r="H21" s="49">
        <f t="shared" si="0"/>
        <v>1</v>
      </c>
      <c r="I21" s="49">
        <f t="shared" si="0"/>
        <v>1</v>
      </c>
      <c r="J21" s="50">
        <f t="shared" ref="J21:AF21" si="1">+COUNTA(J8:J20)</f>
        <v>2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50">
        <f t="shared" si="1"/>
        <v>2</v>
      </c>
      <c r="O21" s="50">
        <f t="shared" si="1"/>
        <v>6</v>
      </c>
      <c r="P21" s="50">
        <f t="shared" si="1"/>
        <v>6</v>
      </c>
      <c r="Q21" s="50">
        <f t="shared" si="1"/>
        <v>9</v>
      </c>
      <c r="R21" s="50">
        <f t="shared" si="1"/>
        <v>9</v>
      </c>
      <c r="S21" s="50">
        <f t="shared" si="1"/>
        <v>2</v>
      </c>
      <c r="T21" s="50">
        <f t="shared" si="1"/>
        <v>1</v>
      </c>
      <c r="U21" s="50">
        <f t="shared" si="1"/>
        <v>1</v>
      </c>
      <c r="V21" s="50">
        <f t="shared" si="1"/>
        <v>6</v>
      </c>
      <c r="W21" s="50">
        <f t="shared" si="1"/>
        <v>9</v>
      </c>
      <c r="X21" s="50">
        <f t="shared" si="1"/>
        <v>6</v>
      </c>
      <c r="Y21" s="50">
        <f t="shared" si="1"/>
        <v>7</v>
      </c>
      <c r="Z21" s="50">
        <f t="shared" si="1"/>
        <v>2</v>
      </c>
      <c r="AA21" s="50">
        <f t="shared" si="1"/>
        <v>0</v>
      </c>
      <c r="AB21" s="50">
        <f t="shared" si="1"/>
        <v>4</v>
      </c>
      <c r="AC21" s="50">
        <f t="shared" si="1"/>
        <v>0</v>
      </c>
      <c r="AD21" s="50">
        <f t="shared" si="1"/>
        <v>7</v>
      </c>
      <c r="AE21" s="50">
        <f t="shared" si="1"/>
        <v>2</v>
      </c>
      <c r="AF21" s="50">
        <f t="shared" si="1"/>
        <v>4</v>
      </c>
    </row>
    <row r="22" spans="1:156" x14ac:dyDescent="0.25">
      <c r="AC22" s="53"/>
      <c r="AF22" s="54"/>
    </row>
    <row r="23" spans="1:156" x14ac:dyDescent="0.25">
      <c r="B23" s="55"/>
      <c r="C23" s="56" t="s">
        <v>0</v>
      </c>
      <c r="D23" s="50">
        <f>ROUNDUP((D21/60/8),0)</f>
        <v>1</v>
      </c>
    </row>
  </sheetData>
  <mergeCells count="26">
    <mergeCell ref="AE5:AE7"/>
    <mergeCell ref="AB5:AB6"/>
    <mergeCell ref="A21:C21"/>
    <mergeCell ref="AC5:AC6"/>
    <mergeCell ref="AD5:AD7"/>
    <mergeCell ref="E5:I5"/>
    <mergeCell ref="J5:X5"/>
    <mergeCell ref="Y5:Y6"/>
    <mergeCell ref="Z5:Z6"/>
    <mergeCell ref="AA5:AA6"/>
    <mergeCell ref="A1:AF1"/>
    <mergeCell ref="A2:AF2"/>
    <mergeCell ref="A4:A7"/>
    <mergeCell ref="B4:B7"/>
    <mergeCell ref="C4:C7"/>
    <mergeCell ref="D4:D7"/>
    <mergeCell ref="E4:I4"/>
    <mergeCell ref="J4:X4"/>
    <mergeCell ref="Y4:AC4"/>
    <mergeCell ref="AD4:AF4"/>
    <mergeCell ref="AF5:AF7"/>
    <mergeCell ref="E6:G6"/>
    <mergeCell ref="H6:I6"/>
    <mergeCell ref="J6:N6"/>
    <mergeCell ref="P6:V6"/>
    <mergeCell ref="W6:X6"/>
  </mergeCells>
  <pageMargins left="0.19685039370078741" right="0.19685039370078741" top="0.19685039370078741" bottom="0.19685039370078741" header="0.31496062992125984" footer="0.31496062992125984"/>
  <pageSetup paperSize="9" scale="4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B23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B18" sqref="B18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0" style="29" customWidth="1"/>
    <col min="9" max="9" width="10.85546875" style="29" customWidth="1"/>
    <col min="10" max="14" width="6" style="29" customWidth="1"/>
    <col min="15" max="15" width="25.42578125" style="29" customWidth="1"/>
    <col min="16" max="22" width="6" style="29" customWidth="1"/>
    <col min="23" max="23" width="8" style="29" customWidth="1"/>
    <col min="24" max="24" width="7.7109375" style="29" customWidth="1"/>
    <col min="25" max="28" width="6" style="29" customWidth="1"/>
    <col min="29" max="29" width="5.5703125" style="29" customWidth="1"/>
    <col min="30" max="32" width="6" style="28" customWidth="1"/>
    <col min="33" max="16384" width="11.42578125" style="28"/>
  </cols>
  <sheetData>
    <row r="1" spans="1:158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158" ht="18.75" x14ac:dyDescent="0.25">
      <c r="A2" s="94" t="s">
        <v>276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4" spans="1:158" s="29" customFormat="1" ht="29.25" customHeight="1" x14ac:dyDescent="0.25">
      <c r="A4" s="98" t="s">
        <v>39</v>
      </c>
      <c r="B4" s="98" t="s">
        <v>38</v>
      </c>
      <c r="C4" s="98" t="s">
        <v>37</v>
      </c>
      <c r="D4" s="101" t="s">
        <v>36</v>
      </c>
      <c r="E4" s="88" t="s">
        <v>35</v>
      </c>
      <c r="F4" s="89"/>
      <c r="G4" s="89"/>
      <c r="H4" s="89"/>
      <c r="I4" s="89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 t="s">
        <v>33</v>
      </c>
      <c r="Z4" s="85"/>
      <c r="AA4" s="85"/>
      <c r="AB4" s="85"/>
      <c r="AC4" s="85"/>
      <c r="AD4" s="85" t="s">
        <v>32</v>
      </c>
      <c r="AE4" s="85"/>
      <c r="AF4" s="85"/>
    </row>
    <row r="5" spans="1:158" s="29" customFormat="1" ht="35.25" customHeight="1" x14ac:dyDescent="0.25">
      <c r="A5" s="99"/>
      <c r="B5" s="99"/>
      <c r="C5" s="99"/>
      <c r="D5" s="102"/>
      <c r="E5" s="88" t="s">
        <v>31</v>
      </c>
      <c r="F5" s="89"/>
      <c r="G5" s="89"/>
      <c r="H5" s="89"/>
      <c r="I5" s="89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7" t="s">
        <v>29</v>
      </c>
      <c r="Z5" s="87" t="s">
        <v>28</v>
      </c>
      <c r="AA5" s="87" t="s">
        <v>27</v>
      </c>
      <c r="AB5" s="87" t="s">
        <v>26</v>
      </c>
      <c r="AC5" s="87" t="s">
        <v>25</v>
      </c>
      <c r="AD5" s="87" t="s">
        <v>24</v>
      </c>
      <c r="AE5" s="87" t="s">
        <v>23</v>
      </c>
      <c r="AF5" s="87" t="s">
        <v>22</v>
      </c>
    </row>
    <row r="6" spans="1:158" s="29" customFormat="1" ht="101.1" customHeight="1" x14ac:dyDescent="0.25">
      <c r="A6" s="99"/>
      <c r="B6" s="99"/>
      <c r="C6" s="99"/>
      <c r="D6" s="102"/>
      <c r="E6" s="88" t="s">
        <v>21</v>
      </c>
      <c r="F6" s="89"/>
      <c r="G6" s="104"/>
      <c r="H6" s="88" t="s">
        <v>20</v>
      </c>
      <c r="I6" s="89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85"/>
      <c r="W6" s="90" t="s">
        <v>52</v>
      </c>
      <c r="X6" s="91"/>
      <c r="Y6" s="87"/>
      <c r="Z6" s="87"/>
      <c r="AA6" s="87"/>
      <c r="AB6" s="87"/>
      <c r="AC6" s="87"/>
      <c r="AD6" s="87"/>
      <c r="AE6" s="87"/>
      <c r="AF6" s="87"/>
    </row>
    <row r="7" spans="1:158" s="29" customFormat="1" ht="200.45" customHeight="1" x14ac:dyDescent="0.25">
      <c r="A7" s="100"/>
      <c r="B7" s="100"/>
      <c r="C7" s="100"/>
      <c r="D7" s="103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204</v>
      </c>
      <c r="U7" s="31" t="s">
        <v>194</v>
      </c>
      <c r="V7" s="31" t="s">
        <v>3</v>
      </c>
      <c r="W7" s="34" t="s">
        <v>49</v>
      </c>
      <c r="X7" s="34" t="s">
        <v>51</v>
      </c>
      <c r="Y7" s="35"/>
      <c r="Z7" s="35"/>
      <c r="AA7" s="35"/>
      <c r="AB7" s="35"/>
      <c r="AC7" s="35"/>
      <c r="AD7" s="87"/>
      <c r="AE7" s="87"/>
      <c r="AF7" s="87"/>
    </row>
    <row r="8" spans="1:158" ht="60" customHeight="1" x14ac:dyDescent="0.25">
      <c r="A8" s="36">
        <v>1</v>
      </c>
      <c r="B8" s="37" t="s">
        <v>287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/>
      <c r="W8" s="39" t="s">
        <v>2</v>
      </c>
      <c r="X8" s="39"/>
      <c r="Y8" s="39" t="s">
        <v>2</v>
      </c>
      <c r="Z8" s="39"/>
      <c r="AA8" s="39"/>
      <c r="AB8" s="39"/>
      <c r="AC8" s="39"/>
      <c r="AD8" s="39" t="s">
        <v>2</v>
      </c>
      <c r="AE8" s="39"/>
      <c r="AF8" s="3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</row>
    <row r="9" spans="1:158" ht="79.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/>
      <c r="V9" s="39" t="s">
        <v>2</v>
      </c>
      <c r="W9" s="39" t="s">
        <v>2</v>
      </c>
      <c r="X9" s="39" t="s">
        <v>2</v>
      </c>
      <c r="Y9" s="39"/>
      <c r="Z9" s="39" t="s">
        <v>2</v>
      </c>
      <c r="AA9" s="39"/>
      <c r="AB9" s="39"/>
      <c r="AC9" s="39"/>
      <c r="AD9" s="39"/>
      <c r="AE9" s="39" t="s">
        <v>2</v>
      </c>
      <c r="AF9" s="3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</row>
    <row r="10" spans="1:158" ht="57" customHeight="1" x14ac:dyDescent="0.25">
      <c r="A10" s="36">
        <v>3</v>
      </c>
      <c r="B10" s="37" t="s">
        <v>205</v>
      </c>
      <c r="C10" s="37" t="s">
        <v>116</v>
      </c>
      <c r="D10" s="38">
        <v>8</v>
      </c>
      <c r="E10" s="39">
        <v>1</v>
      </c>
      <c r="F10" s="39"/>
      <c r="G10" s="39"/>
      <c r="H10" s="41"/>
      <c r="I10" s="41"/>
      <c r="J10" s="42"/>
      <c r="K10" s="39"/>
      <c r="L10" s="39"/>
      <c r="M10" s="39"/>
      <c r="N10" s="39"/>
      <c r="O10" s="39" t="s">
        <v>2</v>
      </c>
      <c r="P10" s="39" t="s">
        <v>2</v>
      </c>
      <c r="Q10" s="39" t="s">
        <v>2</v>
      </c>
      <c r="R10" s="39" t="s">
        <v>2</v>
      </c>
      <c r="S10" s="39"/>
      <c r="T10" s="39" t="s">
        <v>2</v>
      </c>
      <c r="U10" s="39"/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/>
      <c r="AB10" s="39"/>
      <c r="AC10" s="39"/>
      <c r="AD10" s="39" t="s">
        <v>2</v>
      </c>
      <c r="AE10" s="39"/>
      <c r="AF10" s="3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</row>
    <row r="11" spans="1:158" ht="70.5" customHeight="1" x14ac:dyDescent="0.25">
      <c r="A11" s="36">
        <v>4</v>
      </c>
      <c r="B11" s="37" t="s">
        <v>282</v>
      </c>
      <c r="C11" s="37" t="s">
        <v>116</v>
      </c>
      <c r="D11" s="38">
        <v>10</v>
      </c>
      <c r="E11" s="39">
        <v>1</v>
      </c>
      <c r="F11" s="39"/>
      <c r="G11" s="39"/>
      <c r="H11" s="41">
        <v>1</v>
      </c>
      <c r="I11" s="41"/>
      <c r="J11" s="42"/>
      <c r="K11" s="39"/>
      <c r="L11" s="39"/>
      <c r="M11" s="39"/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/>
      <c r="U11" s="39"/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/>
      <c r="AB11" s="39"/>
      <c r="AC11" s="39"/>
      <c r="AD11" s="39" t="s">
        <v>2</v>
      </c>
      <c r="AE11" s="39"/>
      <c r="AF11" s="3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</row>
    <row r="12" spans="1:158" ht="61.5" customHeight="1" x14ac:dyDescent="0.25">
      <c r="A12" s="36">
        <v>5</v>
      </c>
      <c r="B12" s="37" t="s">
        <v>195</v>
      </c>
      <c r="C12" s="37" t="s">
        <v>116</v>
      </c>
      <c r="D12" s="38">
        <v>5</v>
      </c>
      <c r="E12" s="39"/>
      <c r="F12" s="39"/>
      <c r="G12" s="39"/>
      <c r="H12" s="41"/>
      <c r="I12" s="41"/>
      <c r="J12" s="4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 t="s">
        <v>2</v>
      </c>
      <c r="AC12" s="39"/>
      <c r="AD12" s="39"/>
      <c r="AE12" s="39"/>
      <c r="AF12" s="39" t="s">
        <v>2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</row>
    <row r="13" spans="1:158" ht="55.15" customHeight="1" x14ac:dyDescent="0.25">
      <c r="A13" s="36">
        <v>6</v>
      </c>
      <c r="B13" s="78" t="s">
        <v>285</v>
      </c>
      <c r="C13" s="37" t="s">
        <v>116</v>
      </c>
      <c r="D13" s="38">
        <v>1</v>
      </c>
      <c r="E13" s="39"/>
      <c r="F13" s="39">
        <v>1</v>
      </c>
      <c r="G13" s="39"/>
      <c r="H13" s="41"/>
      <c r="I13" s="41"/>
      <c r="J13" s="42" t="s">
        <v>2</v>
      </c>
      <c r="K13" s="39"/>
      <c r="L13" s="39"/>
      <c r="M13" s="39"/>
      <c r="N13" s="39"/>
      <c r="O13" s="39"/>
      <c r="P13" s="39"/>
      <c r="Q13" s="39" t="s">
        <v>2</v>
      </c>
      <c r="R13" s="39" t="s">
        <v>2</v>
      </c>
      <c r="S13" s="39"/>
      <c r="T13" s="39"/>
      <c r="U13" s="39"/>
      <c r="V13" s="39"/>
      <c r="W13" s="39" t="s">
        <v>2</v>
      </c>
      <c r="X13" s="39"/>
      <c r="Y13" s="39" t="s">
        <v>2</v>
      </c>
      <c r="Z13" s="39"/>
      <c r="AA13" s="39"/>
      <c r="AB13" s="39"/>
      <c r="AC13" s="39"/>
      <c r="AD13" s="39" t="s">
        <v>2</v>
      </c>
      <c r="AE13" s="39"/>
      <c r="AF13" s="7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8" ht="59.45" customHeight="1" x14ac:dyDescent="0.25">
      <c r="A14" s="36">
        <v>7</v>
      </c>
      <c r="B14" s="37" t="s">
        <v>286</v>
      </c>
      <c r="C14" s="37" t="s">
        <v>116</v>
      </c>
      <c r="D14" s="38">
        <v>30</v>
      </c>
      <c r="E14" s="39"/>
      <c r="F14" s="39"/>
      <c r="G14" s="39"/>
      <c r="H14" s="41"/>
      <c r="I14" s="41"/>
      <c r="J14" s="42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 t="s">
        <v>2</v>
      </c>
      <c r="AC14" s="39"/>
      <c r="AD14" s="39"/>
      <c r="AE14" s="39"/>
      <c r="AF14" s="39" t="s">
        <v>2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</row>
    <row r="15" spans="1:158" ht="54" customHeight="1" x14ac:dyDescent="0.25">
      <c r="A15" s="36">
        <v>8</v>
      </c>
      <c r="B15" s="37" t="s">
        <v>196</v>
      </c>
      <c r="C15" s="37" t="s">
        <v>116</v>
      </c>
      <c r="D15" s="38">
        <v>5</v>
      </c>
      <c r="E15" s="39"/>
      <c r="F15" s="39">
        <v>1</v>
      </c>
      <c r="G15" s="39"/>
      <c r="H15" s="41"/>
      <c r="I15" s="41">
        <v>1</v>
      </c>
      <c r="J15" s="42"/>
      <c r="K15" s="39"/>
      <c r="L15" s="39"/>
      <c r="M15" s="39"/>
      <c r="N15" s="39" t="s">
        <v>2</v>
      </c>
      <c r="O15" s="39" t="s">
        <v>2</v>
      </c>
      <c r="P15" s="39" t="s">
        <v>2</v>
      </c>
      <c r="Q15" s="39" t="s">
        <v>2</v>
      </c>
      <c r="R15" s="39" t="s">
        <v>2</v>
      </c>
      <c r="S15" s="39" t="s">
        <v>2</v>
      </c>
      <c r="T15" s="39"/>
      <c r="U15" s="39" t="s">
        <v>2</v>
      </c>
      <c r="V15" s="39" t="s">
        <v>2</v>
      </c>
      <c r="W15" s="39" t="s">
        <v>2</v>
      </c>
      <c r="X15" s="39" t="s">
        <v>2</v>
      </c>
      <c r="Y15" s="39" t="s">
        <v>2</v>
      </c>
      <c r="Z15" s="39"/>
      <c r="AA15" s="39"/>
      <c r="AB15" s="39"/>
      <c r="AC15" s="39"/>
      <c r="AD15" s="39" t="s">
        <v>2</v>
      </c>
      <c r="AE15" s="39"/>
      <c r="AF15" s="3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</row>
    <row r="16" spans="1:158" ht="64.5" customHeight="1" x14ac:dyDescent="0.25">
      <c r="A16" s="36">
        <v>9</v>
      </c>
      <c r="B16" s="37" t="s">
        <v>197</v>
      </c>
      <c r="C16" s="37" t="s">
        <v>116</v>
      </c>
      <c r="D16" s="38">
        <v>5</v>
      </c>
      <c r="E16" s="39"/>
      <c r="F16" s="39"/>
      <c r="G16" s="39"/>
      <c r="H16" s="41"/>
      <c r="I16" s="41"/>
      <c r="J16" s="42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 t="s">
        <v>2</v>
      </c>
      <c r="AC16" s="39"/>
      <c r="AD16" s="39"/>
      <c r="AE16" s="39"/>
      <c r="AF16" s="39" t="s">
        <v>2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</row>
    <row r="17" spans="1:158" ht="63" customHeight="1" x14ac:dyDescent="0.25">
      <c r="A17" s="36">
        <v>10</v>
      </c>
      <c r="B17" s="37" t="s">
        <v>198</v>
      </c>
      <c r="C17" s="37" t="s">
        <v>116</v>
      </c>
      <c r="D17" s="38">
        <v>5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/>
      <c r="V17" s="39" t="s">
        <v>2</v>
      </c>
      <c r="W17" s="39" t="s">
        <v>2</v>
      </c>
      <c r="X17" s="39" t="s">
        <v>2</v>
      </c>
      <c r="Y17" s="39"/>
      <c r="Z17" s="39" t="s">
        <v>2</v>
      </c>
      <c r="AA17" s="39"/>
      <c r="AB17" s="39"/>
      <c r="AC17" s="39"/>
      <c r="AD17" s="39"/>
      <c r="AE17" s="39" t="s">
        <v>2</v>
      </c>
      <c r="AF17" s="3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</row>
    <row r="18" spans="1:158" ht="58.5" customHeight="1" x14ac:dyDescent="0.25">
      <c r="A18" s="36">
        <v>11</v>
      </c>
      <c r="B18" s="37" t="s">
        <v>199</v>
      </c>
      <c r="C18" s="37" t="s">
        <v>116</v>
      </c>
      <c r="D18" s="38">
        <v>2</v>
      </c>
      <c r="E18" s="39"/>
      <c r="F18" s="39"/>
      <c r="G18" s="39">
        <v>1</v>
      </c>
      <c r="H18" s="41"/>
      <c r="I18" s="41"/>
      <c r="J18" s="42"/>
      <c r="K18" s="39"/>
      <c r="L18" s="39"/>
      <c r="M18" s="39"/>
      <c r="N18" s="39"/>
      <c r="O18" s="39" t="s">
        <v>2</v>
      </c>
      <c r="P18" s="39" t="s">
        <v>2</v>
      </c>
      <c r="Q18" s="39" t="s">
        <v>2</v>
      </c>
      <c r="R18" s="39" t="s">
        <v>2</v>
      </c>
      <c r="S18" s="39"/>
      <c r="T18" s="39"/>
      <c r="U18" s="39"/>
      <c r="V18" s="39" t="s">
        <v>2</v>
      </c>
      <c r="W18" s="39" t="s">
        <v>2</v>
      </c>
      <c r="X18" s="39" t="s">
        <v>2</v>
      </c>
      <c r="Y18" s="39" t="s">
        <v>2</v>
      </c>
      <c r="Z18" s="39"/>
      <c r="AA18" s="39"/>
      <c r="AB18" s="39"/>
      <c r="AC18" s="39"/>
      <c r="AD18" s="39" t="s">
        <v>2</v>
      </c>
      <c r="AE18" s="39"/>
      <c r="AF18" s="3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</row>
    <row r="19" spans="1:158" ht="57" customHeight="1" x14ac:dyDescent="0.25">
      <c r="A19" s="36">
        <v>12</v>
      </c>
      <c r="B19" s="37" t="s">
        <v>283</v>
      </c>
      <c r="C19" s="37" t="s">
        <v>116</v>
      </c>
      <c r="D19" s="38">
        <v>5</v>
      </c>
      <c r="E19" s="39"/>
      <c r="F19" s="39"/>
      <c r="G19" s="39"/>
      <c r="H19" s="41"/>
      <c r="I19" s="41"/>
      <c r="J19" s="4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 t="s">
        <v>2</v>
      </c>
      <c r="AC19" s="39"/>
      <c r="AD19" s="39"/>
      <c r="AE19" s="39"/>
      <c r="AF19" s="39" t="s">
        <v>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</row>
    <row r="20" spans="1:158" ht="72" customHeight="1" x14ac:dyDescent="0.25">
      <c r="A20" s="36">
        <v>13</v>
      </c>
      <c r="B20" s="37" t="s">
        <v>284</v>
      </c>
      <c r="C20" s="37" t="s">
        <v>116</v>
      </c>
      <c r="D20" s="38">
        <v>3</v>
      </c>
      <c r="E20" s="39"/>
      <c r="F20" s="39"/>
      <c r="G20" s="39">
        <v>1</v>
      </c>
      <c r="H20" s="41"/>
      <c r="I20" s="41"/>
      <c r="J20" s="39" t="s">
        <v>2</v>
      </c>
      <c r="K20" s="39"/>
      <c r="L20" s="39"/>
      <c r="M20" s="39"/>
      <c r="N20" s="39"/>
      <c r="O20" s="39"/>
      <c r="P20" s="39"/>
      <c r="Q20" s="39" t="s">
        <v>2</v>
      </c>
      <c r="R20" s="39" t="s">
        <v>2</v>
      </c>
      <c r="S20" s="39"/>
      <c r="T20" s="39"/>
      <c r="U20" s="39"/>
      <c r="V20" s="39"/>
      <c r="W20" s="39" t="s">
        <v>2</v>
      </c>
      <c r="X20" s="39"/>
      <c r="Y20" s="39" t="s">
        <v>2</v>
      </c>
      <c r="Z20" s="39"/>
      <c r="AA20" s="39"/>
      <c r="AB20" s="39"/>
      <c r="AC20" s="39"/>
      <c r="AD20" s="39" t="s">
        <v>2</v>
      </c>
      <c r="AE20" s="39"/>
      <c r="AF20" s="3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</row>
    <row r="21" spans="1:158" s="51" customFormat="1" x14ac:dyDescent="0.25">
      <c r="A21" s="105" t="s">
        <v>1</v>
      </c>
      <c r="B21" s="106"/>
      <c r="C21" s="107"/>
      <c r="D21" s="49">
        <f t="shared" ref="D21:I21" si="0">SUM(D8:D20)</f>
        <v>90</v>
      </c>
      <c r="E21" s="49">
        <f t="shared" si="0"/>
        <v>4</v>
      </c>
      <c r="F21" s="49">
        <f t="shared" si="0"/>
        <v>2</v>
      </c>
      <c r="G21" s="49">
        <f t="shared" si="0"/>
        <v>3</v>
      </c>
      <c r="H21" s="49">
        <f t="shared" si="0"/>
        <v>1</v>
      </c>
      <c r="I21" s="49">
        <f t="shared" si="0"/>
        <v>1</v>
      </c>
      <c r="J21" s="50">
        <f t="shared" ref="J21:AF21" si="1">+COUNTA(J8:J20)</f>
        <v>2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50">
        <f t="shared" si="1"/>
        <v>2</v>
      </c>
      <c r="O21" s="50">
        <f t="shared" si="1"/>
        <v>6</v>
      </c>
      <c r="P21" s="50">
        <f t="shared" si="1"/>
        <v>6</v>
      </c>
      <c r="Q21" s="50">
        <f t="shared" si="1"/>
        <v>9</v>
      </c>
      <c r="R21" s="50">
        <f t="shared" si="1"/>
        <v>9</v>
      </c>
      <c r="S21" s="50">
        <f t="shared" si="1"/>
        <v>2</v>
      </c>
      <c r="T21" s="50">
        <f t="shared" si="1"/>
        <v>1</v>
      </c>
      <c r="U21" s="50">
        <f t="shared" si="1"/>
        <v>1</v>
      </c>
      <c r="V21" s="50">
        <f t="shared" si="1"/>
        <v>6</v>
      </c>
      <c r="W21" s="50">
        <f t="shared" si="1"/>
        <v>9</v>
      </c>
      <c r="X21" s="50">
        <f t="shared" si="1"/>
        <v>6</v>
      </c>
      <c r="Y21" s="50">
        <f t="shared" si="1"/>
        <v>7</v>
      </c>
      <c r="Z21" s="50">
        <f t="shared" si="1"/>
        <v>2</v>
      </c>
      <c r="AA21" s="50">
        <f t="shared" si="1"/>
        <v>0</v>
      </c>
      <c r="AB21" s="50">
        <f t="shared" si="1"/>
        <v>4</v>
      </c>
      <c r="AC21" s="50">
        <f t="shared" si="1"/>
        <v>0</v>
      </c>
      <c r="AD21" s="50">
        <f t="shared" si="1"/>
        <v>7</v>
      </c>
      <c r="AE21" s="50">
        <f t="shared" si="1"/>
        <v>2</v>
      </c>
      <c r="AF21" s="50">
        <f t="shared" si="1"/>
        <v>4</v>
      </c>
    </row>
    <row r="22" spans="1:158" x14ac:dyDescent="0.25">
      <c r="AC22" s="53"/>
      <c r="AF22" s="54"/>
    </row>
    <row r="23" spans="1:158" x14ac:dyDescent="0.25">
      <c r="B23" s="55"/>
      <c r="C23" s="56" t="s">
        <v>0</v>
      </c>
      <c r="D23" s="50">
        <f>ROUNDUP((D21/60/8),0)</f>
        <v>1</v>
      </c>
    </row>
  </sheetData>
  <mergeCells count="26">
    <mergeCell ref="AE5:AE7"/>
    <mergeCell ref="AB5:AB6"/>
    <mergeCell ref="A21:C21"/>
    <mergeCell ref="AC5:AC6"/>
    <mergeCell ref="AD5:AD7"/>
    <mergeCell ref="E5:I5"/>
    <mergeCell ref="J5:X5"/>
    <mergeCell ref="Y5:Y6"/>
    <mergeCell ref="Z5:Z6"/>
    <mergeCell ref="AA5:AA6"/>
    <mergeCell ref="A1:AF1"/>
    <mergeCell ref="A2:AF2"/>
    <mergeCell ref="A4:A7"/>
    <mergeCell ref="B4:B7"/>
    <mergeCell ref="C4:C7"/>
    <mergeCell ref="D4:D7"/>
    <mergeCell ref="E4:I4"/>
    <mergeCell ref="J4:X4"/>
    <mergeCell ref="Y4:AC4"/>
    <mergeCell ref="AD4:AF4"/>
    <mergeCell ref="AF5:AF7"/>
    <mergeCell ref="E6:G6"/>
    <mergeCell ref="H6:I6"/>
    <mergeCell ref="J6:N6"/>
    <mergeCell ref="P6:V6"/>
    <mergeCell ref="W6:X6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X22"/>
  <sheetViews>
    <sheetView zoomScale="50" zoomScaleNormal="50" zoomScaleSheetLayoutView="7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G13" sqref="G13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0.140625" style="28" customWidth="1"/>
    <col min="4" max="4" width="8.85546875" style="52" customWidth="1"/>
    <col min="5" max="6" width="6" style="29" customWidth="1"/>
    <col min="7" max="7" width="8.5703125" style="29" customWidth="1"/>
    <col min="8" max="8" width="11.5703125" style="29" customWidth="1"/>
    <col min="9" max="9" width="8.5703125" style="29" customWidth="1"/>
    <col min="10" max="14" width="6" style="29" customWidth="1"/>
    <col min="15" max="15" width="26.28515625" style="29" customWidth="1"/>
    <col min="16" max="21" width="6" style="29" customWidth="1"/>
    <col min="22" max="22" width="8.85546875" style="29" customWidth="1"/>
    <col min="23" max="23" width="7.4257812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4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154" ht="27.75" customHeight="1" x14ac:dyDescent="0.25">
      <c r="A2" s="84" t="s">
        <v>277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154" ht="17.25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154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4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4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4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4" ht="62.2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 t="s">
        <v>2</v>
      </c>
      <c r="Q8" s="39" t="s">
        <v>2</v>
      </c>
      <c r="R8" s="39"/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</row>
    <row r="9" spans="1:154" ht="89.2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39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</row>
    <row r="10" spans="1:154" ht="78.7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39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</row>
    <row r="11" spans="1:154" ht="69.75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</row>
    <row r="12" spans="1:154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63"/>
      <c r="AF12" s="81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4" ht="65.25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4" ht="68.25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39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</row>
    <row r="15" spans="1:154" ht="65.25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</row>
    <row r="16" spans="1:154" ht="66.75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39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</row>
    <row r="17" spans="1:154" ht="80.25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39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</row>
    <row r="18" spans="1:154" ht="62.25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</row>
    <row r="19" spans="1:154" ht="71.25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/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</row>
    <row r="20" spans="1:154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1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6</v>
      </c>
      <c r="Q20" s="50">
        <f t="shared" si="1"/>
        <v>8</v>
      </c>
      <c r="R20" s="50">
        <f t="shared" si="1"/>
        <v>7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4" x14ac:dyDescent="0.25">
      <c r="AB21" s="53"/>
      <c r="AE21" s="54"/>
    </row>
    <row r="22" spans="1:154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rintOptions horizontalCentered="1"/>
  <pageMargins left="0.19685039370078741" right="0.19685039370078741" top="0.19685039370078741" bottom="0.19685039370078741" header="0.31496062992125984" footer="0"/>
  <pageSetup paperSize="9" scale="4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X22"/>
  <sheetViews>
    <sheetView zoomScale="50" zoomScaleNormal="50" workbookViewId="0">
      <pane xSplit="4" ySplit="7" topLeftCell="E8" activePane="bottomRight" state="frozen"/>
      <selection activeCell="B10" sqref="B10"/>
      <selection pane="topRight" activeCell="B10" sqref="B10"/>
      <selection pane="bottomLeft" activeCell="B10" sqref="B10"/>
      <selection pane="bottomRight" activeCell="G11" sqref="G11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7" width="7.5703125" style="29" customWidth="1"/>
    <col min="8" max="8" width="12" style="29" customWidth="1"/>
    <col min="9" max="9" width="9.42578125" style="29" customWidth="1"/>
    <col min="10" max="14" width="6" style="29" customWidth="1"/>
    <col min="15" max="15" width="26.85546875" style="29" customWidth="1"/>
    <col min="16" max="21" width="6" style="29" customWidth="1"/>
    <col min="22" max="22" width="10" style="29" customWidth="1"/>
    <col min="23" max="23" width="9.4257812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4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154" ht="18.75" customHeight="1" x14ac:dyDescent="0.25">
      <c r="A2" s="84" t="s">
        <v>278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4" spans="1:154" s="29" customFormat="1" ht="33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4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4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4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4" ht="79.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</row>
    <row r="9" spans="1:154" ht="81.7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</row>
    <row r="10" spans="1:154" ht="69.7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</row>
    <row r="11" spans="1:154" ht="65.25" customHeight="1" x14ac:dyDescent="0.25">
      <c r="A11" s="36">
        <v>5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</row>
    <row r="12" spans="1:154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63"/>
      <c r="AF12" s="81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4" ht="66.75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4" ht="65.25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</row>
    <row r="15" spans="1:154" ht="68.25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</row>
    <row r="16" spans="1:154" ht="72.75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</row>
    <row r="17" spans="1:154" ht="66.75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</row>
    <row r="18" spans="1:154" ht="75.75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</row>
    <row r="19" spans="1:154" ht="54.95" customHeight="1" x14ac:dyDescent="0.25">
      <c r="A19" s="36">
        <v>13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</row>
    <row r="20" spans="1:154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4" x14ac:dyDescent="0.25">
      <c r="AB21" s="53"/>
      <c r="AE21" s="54"/>
    </row>
    <row r="22" spans="1:154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2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X22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E14" sqref="E14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6" width="6.140625" style="29" customWidth="1"/>
    <col min="7" max="7" width="8.7109375" style="29" customWidth="1"/>
    <col min="8" max="8" width="9.85546875" style="29" customWidth="1"/>
    <col min="9" max="9" width="9.5703125" style="29" customWidth="1"/>
    <col min="10" max="14" width="6.140625" style="29" customWidth="1"/>
    <col min="15" max="15" width="27.28515625" style="29" customWidth="1"/>
    <col min="16" max="21" width="6.140625" style="29" customWidth="1"/>
    <col min="22" max="22" width="8.140625" style="29" customWidth="1"/>
    <col min="23" max="23" width="7.85546875" style="29" customWidth="1"/>
    <col min="24" max="28" width="6.140625" style="29" customWidth="1"/>
    <col min="29" max="31" width="9.7109375" style="28" customWidth="1"/>
    <col min="32" max="16384" width="11.42578125" style="28"/>
  </cols>
  <sheetData>
    <row r="1" spans="1:154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154" ht="31.5" customHeight="1" x14ac:dyDescent="0.25">
      <c r="A2" s="84" t="s">
        <v>279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154" ht="18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154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4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4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4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4" ht="54.9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</row>
    <row r="9" spans="1:154" ht="86.2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</row>
    <row r="10" spans="1:154" ht="66.7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</row>
    <row r="11" spans="1:154" ht="66.75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</row>
    <row r="12" spans="1:154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63"/>
      <c r="AF12" s="81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4" ht="63.75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4" ht="69.75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</row>
    <row r="15" spans="1:154" ht="68.25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</row>
    <row r="16" spans="1:154" ht="54.95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</row>
    <row r="17" spans="1:154" ht="71.25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</row>
    <row r="18" spans="1:154" ht="60.75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</row>
    <row r="19" spans="1:154" ht="54.95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</row>
    <row r="20" spans="1:154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4" x14ac:dyDescent="0.25">
      <c r="AB21" s="53"/>
      <c r="AE21" s="54"/>
    </row>
    <row r="22" spans="1:154" x14ac:dyDescent="0.25">
      <c r="B22" s="55"/>
      <c r="C22" s="56" t="s">
        <v>0</v>
      </c>
      <c r="D22" s="50">
        <f>ROUNDUP((D20/60/8),0)</f>
        <v>1</v>
      </c>
    </row>
  </sheetData>
  <mergeCells count="26">
    <mergeCell ref="AD5:AD7"/>
    <mergeCell ref="AA5:AA6"/>
    <mergeCell ref="A20:C20"/>
    <mergeCell ref="AB5:AB6"/>
    <mergeCell ref="AC5:AC7"/>
    <mergeCell ref="E5:I5"/>
    <mergeCell ref="J5:W5"/>
    <mergeCell ref="X5:X6"/>
    <mergeCell ref="Y5:Y6"/>
    <mergeCell ref="Z5:Z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  <mergeCell ref="AE5:AE7"/>
    <mergeCell ref="E6:G6"/>
    <mergeCell ref="H6:I6"/>
    <mergeCell ref="J6:N6"/>
    <mergeCell ref="P6:U6"/>
    <mergeCell ref="V6:W6"/>
  </mergeCells>
  <pageMargins left="0.19685039370078741" right="0.19685039370078741" top="0.19685039370078741" bottom="0.19685039370078741" header="0.31496062992125984" footer="0.31496062992125984"/>
  <pageSetup paperSize="9" scale="41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C37"/>
  <sheetViews>
    <sheetView zoomScale="50" zoomScaleNormal="50" zoomScaleSheetLayoutView="7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K14" sqref="K14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0.140625" style="28" customWidth="1"/>
    <col min="4" max="4" width="8.85546875" style="52" customWidth="1"/>
    <col min="5" max="7" width="6" style="29" customWidth="1"/>
    <col min="8" max="8" width="11.140625" style="29" customWidth="1"/>
    <col min="9" max="9" width="11.42578125" style="29" customWidth="1"/>
    <col min="10" max="10" width="8.85546875" style="29" customWidth="1"/>
    <col min="11" max="11" width="10" style="29" customWidth="1"/>
    <col min="12" max="12" width="10.85546875" style="29" customWidth="1"/>
    <col min="13" max="13" width="25.7109375" style="29" customWidth="1"/>
    <col min="14" max="18" width="6" style="29" customWidth="1"/>
    <col min="19" max="19" width="30.28515625" style="29" customWidth="1"/>
    <col min="20" max="31" width="6" style="29" customWidth="1"/>
    <col min="32" max="32" width="5.5703125" style="29" customWidth="1"/>
    <col min="33" max="35" width="6" style="28" customWidth="1"/>
    <col min="36" max="16384" width="11.42578125" style="28"/>
  </cols>
  <sheetData>
    <row r="1" spans="1:159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159" ht="29.25" customHeight="1" x14ac:dyDescent="0.25">
      <c r="A2" s="94" t="s">
        <v>288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4" spans="1:159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9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9" s="29" customFormat="1" ht="101.1" customHeight="1" x14ac:dyDescent="0.25">
      <c r="A6" s="85"/>
      <c r="B6" s="85"/>
      <c r="C6" s="85"/>
      <c r="D6" s="86"/>
      <c r="E6" s="88" t="s">
        <v>21</v>
      </c>
      <c r="F6" s="108"/>
      <c r="G6" s="108"/>
      <c r="H6" s="108"/>
      <c r="I6" s="108"/>
      <c r="J6" s="108"/>
      <c r="K6" s="85" t="s">
        <v>20</v>
      </c>
      <c r="L6" s="85"/>
      <c r="M6" s="30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1"/>
      <c r="AB6" s="87"/>
      <c r="AC6" s="87"/>
      <c r="AD6" s="87"/>
      <c r="AE6" s="87"/>
      <c r="AF6" s="87"/>
      <c r="AG6" s="87"/>
      <c r="AH6" s="87"/>
      <c r="AI6" s="87"/>
    </row>
    <row r="7" spans="1:159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83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9" ht="61.5" customHeight="1" x14ac:dyDescent="0.25">
      <c r="A8" s="36">
        <v>1</v>
      </c>
      <c r="B8" s="43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</row>
    <row r="9" spans="1:159" ht="61.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</row>
    <row r="10" spans="1:159" ht="61.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</row>
    <row r="11" spans="1:159" ht="71.25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</row>
    <row r="12" spans="1:159" ht="61.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</row>
    <row r="13" spans="1:159" ht="61.5" customHeight="1" x14ac:dyDescent="0.25">
      <c r="A13" s="36">
        <v>6</v>
      </c>
      <c r="B13" s="37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</row>
    <row r="14" spans="1:159" ht="66.75" customHeight="1" x14ac:dyDescent="0.25">
      <c r="A14" s="36">
        <v>7</v>
      </c>
      <c r="B14" s="37" t="s">
        <v>200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</row>
    <row r="15" spans="1:159" ht="61.5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</row>
    <row r="16" spans="1:159" ht="61.5" customHeight="1" x14ac:dyDescent="0.25">
      <c r="A16" s="36">
        <v>9</v>
      </c>
      <c r="B16" s="37" t="s">
        <v>87</v>
      </c>
      <c r="C16" s="37" t="s">
        <v>116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</row>
    <row r="17" spans="1:159" ht="61.5" customHeight="1" x14ac:dyDescent="0.25">
      <c r="A17" s="36">
        <v>10</v>
      </c>
      <c r="B17" s="37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</row>
    <row r="18" spans="1:159" ht="69.75" customHeight="1" x14ac:dyDescent="0.25">
      <c r="A18" s="36">
        <v>11</v>
      </c>
      <c r="B18" s="37" t="s">
        <v>232</v>
      </c>
      <c r="C18" s="37" t="s">
        <v>116</v>
      </c>
      <c r="D18" s="45">
        <v>15</v>
      </c>
      <c r="E18" s="39"/>
      <c r="F18" s="39"/>
      <c r="G18" s="39"/>
      <c r="H18" s="39"/>
      <c r="I18" s="39"/>
      <c r="J18" s="39">
        <v>1</v>
      </c>
      <c r="K18" s="41"/>
      <c r="L18" s="59"/>
      <c r="M18" s="59"/>
      <c r="N18" s="39"/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 t="s">
        <v>2</v>
      </c>
      <c r="Y18" s="39" t="s">
        <v>2</v>
      </c>
      <c r="Z18" s="39"/>
      <c r="AA18" s="39" t="s">
        <v>2</v>
      </c>
      <c r="AB18" s="39"/>
      <c r="AC18" s="39" t="s">
        <v>2</v>
      </c>
      <c r="AD18" s="39"/>
      <c r="AE18" s="39"/>
      <c r="AF18" s="39"/>
      <c r="AG18" s="39"/>
      <c r="AH18" s="39" t="s">
        <v>2</v>
      </c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</row>
    <row r="19" spans="1:159" ht="69.75" customHeight="1" x14ac:dyDescent="0.25">
      <c r="A19" s="36">
        <v>12</v>
      </c>
      <c r="B19" s="37" t="s">
        <v>233</v>
      </c>
      <c r="C19" s="37" t="s">
        <v>116</v>
      </c>
      <c r="D19" s="45">
        <v>240</v>
      </c>
      <c r="E19" s="39"/>
      <c r="F19" s="39"/>
      <c r="G19" s="39"/>
      <c r="H19" s="39"/>
      <c r="I19" s="39"/>
      <c r="J19" s="39">
        <v>1</v>
      </c>
      <c r="K19" s="41"/>
      <c r="L19" s="59"/>
      <c r="M19" s="59"/>
      <c r="N19" s="39"/>
      <c r="O19" s="39"/>
      <c r="P19" s="39"/>
      <c r="Q19" s="39"/>
      <c r="R19" s="39"/>
      <c r="S19" s="39" t="s">
        <v>2</v>
      </c>
      <c r="T19" s="39" t="s">
        <v>2</v>
      </c>
      <c r="U19" s="39" t="s">
        <v>2</v>
      </c>
      <c r="V19" s="39" t="s">
        <v>2</v>
      </c>
      <c r="W19" s="39"/>
      <c r="X19" s="39" t="s">
        <v>2</v>
      </c>
      <c r="Y19" s="39" t="s">
        <v>2</v>
      </c>
      <c r="Z19" s="39"/>
      <c r="AA19" s="39" t="s">
        <v>2</v>
      </c>
      <c r="AB19" s="39" t="s">
        <v>2</v>
      </c>
      <c r="AC19" s="39"/>
      <c r="AD19" s="39"/>
      <c r="AE19" s="39"/>
      <c r="AF19" s="39"/>
      <c r="AG19" s="39" t="s">
        <v>2</v>
      </c>
      <c r="AH19" s="39"/>
      <c r="AI19" s="3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</row>
    <row r="20" spans="1:159" ht="71.25" customHeight="1" x14ac:dyDescent="0.25">
      <c r="A20" s="36">
        <v>13</v>
      </c>
      <c r="B20" s="37" t="s">
        <v>56</v>
      </c>
      <c r="C20" s="37" t="s">
        <v>116</v>
      </c>
      <c r="D20" s="45">
        <f>2*60</f>
        <v>120</v>
      </c>
      <c r="E20" s="39"/>
      <c r="F20" s="39"/>
      <c r="G20" s="39"/>
      <c r="H20" s="39"/>
      <c r="I20" s="39"/>
      <c r="J20" s="39">
        <v>1</v>
      </c>
      <c r="K20" s="41">
        <v>10</v>
      </c>
      <c r="L20" s="59"/>
      <c r="M20" s="59"/>
      <c r="N20" s="39" t="s">
        <v>2</v>
      </c>
      <c r="O20" s="39" t="s">
        <v>2</v>
      </c>
      <c r="P20" s="39" t="s">
        <v>2</v>
      </c>
      <c r="Q20" s="39" t="s">
        <v>2</v>
      </c>
      <c r="R20" s="39" t="s">
        <v>2</v>
      </c>
      <c r="S20" s="39" t="s">
        <v>2</v>
      </c>
      <c r="T20" s="39" t="s">
        <v>2</v>
      </c>
      <c r="U20" s="39" t="s">
        <v>2</v>
      </c>
      <c r="V20" s="39" t="s">
        <v>2</v>
      </c>
      <c r="W20" s="39" t="s">
        <v>2</v>
      </c>
      <c r="X20" s="39" t="s">
        <v>2</v>
      </c>
      <c r="Y20" s="39" t="s">
        <v>2</v>
      </c>
      <c r="Z20" s="39"/>
      <c r="AA20" s="39" t="s">
        <v>2</v>
      </c>
      <c r="AB20" s="39" t="s">
        <v>2</v>
      </c>
      <c r="AC20" s="39"/>
      <c r="AD20" s="39"/>
      <c r="AE20" s="39"/>
      <c r="AF20" s="39"/>
      <c r="AG20" s="39" t="s">
        <v>2</v>
      </c>
      <c r="AH20" s="39"/>
      <c r="AI20" s="3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</row>
    <row r="21" spans="1:159" ht="66" customHeight="1" x14ac:dyDescent="0.25">
      <c r="A21" s="36">
        <v>14</v>
      </c>
      <c r="B21" s="37" t="s">
        <v>46</v>
      </c>
      <c r="C21" s="37" t="s">
        <v>116</v>
      </c>
      <c r="D21" s="45">
        <v>480</v>
      </c>
      <c r="E21" s="39"/>
      <c r="F21" s="39"/>
      <c r="G21" s="39"/>
      <c r="H21" s="39"/>
      <c r="I21" s="39"/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 t="s">
        <v>2</v>
      </c>
      <c r="AF21" s="39"/>
      <c r="AG21" s="39"/>
      <c r="AH21" s="39"/>
      <c r="AI21" s="39" t="s">
        <v>2</v>
      </c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</row>
    <row r="22" spans="1:159" ht="61.5" customHeight="1" x14ac:dyDescent="0.25">
      <c r="A22" s="36">
        <v>15</v>
      </c>
      <c r="B22" s="37" t="s">
        <v>57</v>
      </c>
      <c r="C22" s="37" t="s">
        <v>116</v>
      </c>
      <c r="D22" s="38">
        <f>60*2</f>
        <v>120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/>
      <c r="O22" s="39"/>
      <c r="P22" s="39"/>
      <c r="Q22" s="39"/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/>
      <c r="AC22" s="39" t="s">
        <v>2</v>
      </c>
      <c r="AD22" s="39"/>
      <c r="AE22" s="39"/>
      <c r="AF22" s="39"/>
      <c r="AG22" s="39"/>
      <c r="AH22" s="39" t="s">
        <v>2</v>
      </c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</row>
    <row r="23" spans="1:159" ht="61.5" customHeight="1" x14ac:dyDescent="0.25">
      <c r="A23" s="36">
        <v>16</v>
      </c>
      <c r="B23" s="37" t="s">
        <v>234</v>
      </c>
      <c r="C23" s="37" t="s">
        <v>116</v>
      </c>
      <c r="D23" s="38">
        <v>5</v>
      </c>
      <c r="E23" s="39"/>
      <c r="F23" s="39"/>
      <c r="G23" s="39"/>
      <c r="H23" s="39"/>
      <c r="I23" s="39">
        <v>1</v>
      </c>
      <c r="J23" s="39"/>
      <c r="K23" s="41"/>
      <c r="L23" s="59"/>
      <c r="M23" s="59"/>
      <c r="N23" s="39" t="s">
        <v>2</v>
      </c>
      <c r="O23" s="39" t="s">
        <v>2</v>
      </c>
      <c r="P23" s="39" t="s">
        <v>2</v>
      </c>
      <c r="Q23" s="39" t="s">
        <v>2</v>
      </c>
      <c r="R23" s="39"/>
      <c r="S23" s="39"/>
      <c r="T23" s="39"/>
      <c r="U23" s="39" t="s">
        <v>2</v>
      </c>
      <c r="V23" s="39" t="s">
        <v>2</v>
      </c>
      <c r="W23" s="39"/>
      <c r="X23" s="39"/>
      <c r="Y23" s="39" t="s">
        <v>2</v>
      </c>
      <c r="Z23" s="39"/>
      <c r="AA23" s="39"/>
      <c r="AB23" s="39" t="s">
        <v>2</v>
      </c>
      <c r="AC23" s="39"/>
      <c r="AD23" s="39"/>
      <c r="AE23" s="39"/>
      <c r="AF23" s="39"/>
      <c r="AG23" s="39" t="s">
        <v>2</v>
      </c>
      <c r="AH23" s="39"/>
      <c r="AI23" s="3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</row>
    <row r="24" spans="1:159" ht="61.5" customHeight="1" x14ac:dyDescent="0.25">
      <c r="A24" s="36">
        <v>17</v>
      </c>
      <c r="B24" s="37" t="s">
        <v>46</v>
      </c>
      <c r="C24" s="37" t="s">
        <v>43</v>
      </c>
      <c r="D24" s="38">
        <v>480</v>
      </c>
      <c r="E24" s="39"/>
      <c r="F24" s="39"/>
      <c r="G24" s="39"/>
      <c r="H24" s="39"/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 t="s">
        <v>2</v>
      </c>
      <c r="AF24" s="39"/>
      <c r="AG24" s="39"/>
      <c r="AH24" s="39"/>
      <c r="AI24" s="39" t="s">
        <v>2</v>
      </c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</row>
    <row r="25" spans="1:159" ht="61.5" customHeight="1" x14ac:dyDescent="0.25">
      <c r="A25" s="36">
        <v>18</v>
      </c>
      <c r="B25" s="37" t="s">
        <v>59</v>
      </c>
      <c r="C25" s="37" t="s">
        <v>43</v>
      </c>
      <c r="D25" s="38">
        <v>10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/>
      <c r="O25" s="39"/>
      <c r="P25" s="39"/>
      <c r="Q25" s="39"/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/>
      <c r="AC25" s="39" t="s">
        <v>2</v>
      </c>
      <c r="AD25" s="39"/>
      <c r="AE25" s="39"/>
      <c r="AF25" s="39"/>
      <c r="AG25" s="39"/>
      <c r="AH25" s="39" t="s">
        <v>2</v>
      </c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</row>
    <row r="26" spans="1:159" ht="61.5" customHeight="1" x14ac:dyDescent="0.25">
      <c r="A26" s="36">
        <v>19</v>
      </c>
      <c r="B26" s="37" t="s">
        <v>60</v>
      </c>
      <c r="C26" s="37" t="s">
        <v>43</v>
      </c>
      <c r="D26" s="38">
        <v>5</v>
      </c>
      <c r="E26" s="39"/>
      <c r="F26" s="39"/>
      <c r="G26" s="39"/>
      <c r="H26" s="39">
        <v>1</v>
      </c>
      <c r="I26" s="39"/>
      <c r="J26" s="39"/>
      <c r="K26" s="41"/>
      <c r="L26" s="59"/>
      <c r="M26" s="59"/>
      <c r="N26" s="39" t="s">
        <v>2</v>
      </c>
      <c r="O26" s="39" t="s">
        <v>2</v>
      </c>
      <c r="P26" s="39" t="s">
        <v>2</v>
      </c>
      <c r="Q26" s="39" t="s">
        <v>2</v>
      </c>
      <c r="R26" s="39"/>
      <c r="S26" s="39"/>
      <c r="T26" s="39"/>
      <c r="U26" s="39" t="s">
        <v>2</v>
      </c>
      <c r="V26" s="39" t="s">
        <v>2</v>
      </c>
      <c r="W26" s="39"/>
      <c r="X26" s="39"/>
      <c r="Y26" s="39" t="s">
        <v>2</v>
      </c>
      <c r="Z26" s="39"/>
      <c r="AA26" s="39"/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</row>
    <row r="27" spans="1:159" ht="61.5" customHeight="1" x14ac:dyDescent="0.25">
      <c r="A27" s="36">
        <v>20</v>
      </c>
      <c r="B27" s="37" t="s">
        <v>69</v>
      </c>
      <c r="C27" s="37" t="s">
        <v>43</v>
      </c>
      <c r="D27" s="38">
        <v>5</v>
      </c>
      <c r="E27" s="39"/>
      <c r="F27" s="39"/>
      <c r="G27" s="39">
        <v>1</v>
      </c>
      <c r="H27" s="39"/>
      <c r="I27" s="39"/>
      <c r="J27" s="39"/>
      <c r="K27" s="41">
        <v>1</v>
      </c>
      <c r="L27" s="59"/>
      <c r="M27" s="59"/>
      <c r="N27" s="39" t="s">
        <v>2</v>
      </c>
      <c r="O27" s="39"/>
      <c r="P27" s="39"/>
      <c r="Q27" s="39"/>
      <c r="R27" s="39" t="s">
        <v>2</v>
      </c>
      <c r="S27" s="39" t="s">
        <v>2</v>
      </c>
      <c r="T27" s="39" t="s">
        <v>2</v>
      </c>
      <c r="U27" s="39" t="s">
        <v>2</v>
      </c>
      <c r="V27" s="39" t="s">
        <v>2</v>
      </c>
      <c r="W27" s="39" t="s">
        <v>2</v>
      </c>
      <c r="X27" s="39" t="s">
        <v>2</v>
      </c>
      <c r="Y27" s="39" t="s">
        <v>2</v>
      </c>
      <c r="Z27" s="39"/>
      <c r="AA27" s="39" t="s">
        <v>2</v>
      </c>
      <c r="AB27" s="39" t="s">
        <v>2</v>
      </c>
      <c r="AC27" s="39"/>
      <c r="AD27" s="39"/>
      <c r="AE27" s="39"/>
      <c r="AF27" s="39"/>
      <c r="AG27" s="39" t="s">
        <v>2</v>
      </c>
      <c r="AH27" s="39"/>
      <c r="AI27" s="3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</row>
    <row r="28" spans="1:159" ht="61.5" customHeight="1" x14ac:dyDescent="0.25">
      <c r="A28" s="36">
        <v>21</v>
      </c>
      <c r="B28" s="37" t="s">
        <v>71</v>
      </c>
      <c r="C28" s="37" t="s">
        <v>43</v>
      </c>
      <c r="D28" s="38">
        <v>240</v>
      </c>
      <c r="E28" s="39"/>
      <c r="F28" s="39"/>
      <c r="G28" s="39"/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 t="s">
        <v>2</v>
      </c>
      <c r="AF28" s="39"/>
      <c r="AG28" s="39"/>
      <c r="AH28" s="39"/>
      <c r="AI28" s="39" t="s">
        <v>2</v>
      </c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</row>
    <row r="29" spans="1:159" ht="61.5" customHeight="1" x14ac:dyDescent="0.25">
      <c r="A29" s="36">
        <v>22</v>
      </c>
      <c r="B29" s="37" t="s">
        <v>72</v>
      </c>
      <c r="C29" s="37" t="s">
        <v>43</v>
      </c>
      <c r="D29" s="38">
        <v>10</v>
      </c>
      <c r="E29" s="39"/>
      <c r="F29" s="39"/>
      <c r="G29" s="39">
        <v>1</v>
      </c>
      <c r="H29" s="39"/>
      <c r="I29" s="39"/>
      <c r="J29" s="39"/>
      <c r="K29" s="41"/>
      <c r="L29" s="59"/>
      <c r="M29" s="59"/>
      <c r="N29" s="39"/>
      <c r="O29" s="39"/>
      <c r="P29" s="39"/>
      <c r="Q29" s="39"/>
      <c r="R29" s="39"/>
      <c r="S29" s="39"/>
      <c r="T29" s="39"/>
      <c r="U29" s="39" t="s">
        <v>2</v>
      </c>
      <c r="V29" s="39"/>
      <c r="W29" s="39"/>
      <c r="X29" s="39"/>
      <c r="Y29" s="39"/>
      <c r="Z29" s="39"/>
      <c r="AA29" s="39"/>
      <c r="AB29" s="39"/>
      <c r="AC29" s="39"/>
      <c r="AD29" s="39" t="s">
        <v>2</v>
      </c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</row>
    <row r="30" spans="1:159" ht="61.5" customHeight="1" x14ac:dyDescent="0.25">
      <c r="A30" s="36">
        <v>23</v>
      </c>
      <c r="B30" s="37" t="s">
        <v>235</v>
      </c>
      <c r="C30" s="37" t="s">
        <v>40</v>
      </c>
      <c r="D30" s="38">
        <v>5</v>
      </c>
      <c r="E30" s="39">
        <v>1</v>
      </c>
      <c r="F30" s="39"/>
      <c r="G30" s="39"/>
      <c r="H30" s="39"/>
      <c r="I30" s="39"/>
      <c r="J30" s="39"/>
      <c r="K30" s="41"/>
      <c r="L30" s="59"/>
      <c r="M30" s="59"/>
      <c r="N30" s="39" t="s">
        <v>2</v>
      </c>
      <c r="O30" s="39" t="s">
        <v>2</v>
      </c>
      <c r="P30" s="39" t="s">
        <v>2</v>
      </c>
      <c r="Q30" s="39" t="s">
        <v>2</v>
      </c>
      <c r="R30" s="39"/>
      <c r="S30" s="39" t="s">
        <v>2</v>
      </c>
      <c r="T30" s="39" t="s">
        <v>2</v>
      </c>
      <c r="U30" s="39" t="s">
        <v>2</v>
      </c>
      <c r="V30" s="39" t="s">
        <v>2</v>
      </c>
      <c r="W30" s="39"/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</row>
    <row r="31" spans="1:159" ht="61.5" customHeight="1" x14ac:dyDescent="0.25">
      <c r="A31" s="36">
        <v>24</v>
      </c>
      <c r="B31" s="37" t="s">
        <v>61</v>
      </c>
      <c r="C31" s="37" t="s">
        <v>40</v>
      </c>
      <c r="D31" s="38">
        <v>15</v>
      </c>
      <c r="E31" s="39">
        <v>1</v>
      </c>
      <c r="F31" s="39"/>
      <c r="G31" s="39"/>
      <c r="H31" s="39"/>
      <c r="I31" s="39"/>
      <c r="J31" s="39"/>
      <c r="K31" s="41">
        <v>2</v>
      </c>
      <c r="L31" s="59"/>
      <c r="M31" s="59"/>
      <c r="N31" s="39"/>
      <c r="O31" s="39"/>
      <c r="P31" s="39"/>
      <c r="Q31" s="39"/>
      <c r="R31" s="39" t="s">
        <v>2</v>
      </c>
      <c r="S31" s="39" t="s">
        <v>2</v>
      </c>
      <c r="T31" s="39" t="s">
        <v>2</v>
      </c>
      <c r="U31" s="39" t="s">
        <v>2</v>
      </c>
      <c r="V31" s="39" t="s">
        <v>2</v>
      </c>
      <c r="W31" s="39" t="s">
        <v>2</v>
      </c>
      <c r="X31" s="39" t="s">
        <v>2</v>
      </c>
      <c r="Y31" s="39" t="s">
        <v>2</v>
      </c>
      <c r="Z31" s="39"/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</row>
    <row r="32" spans="1:159" ht="61.5" customHeight="1" x14ac:dyDescent="0.25">
      <c r="A32" s="36">
        <v>25</v>
      </c>
      <c r="B32" s="37" t="s">
        <v>236</v>
      </c>
      <c r="C32" s="37" t="s">
        <v>40</v>
      </c>
      <c r="D32" s="38">
        <v>5</v>
      </c>
      <c r="E32" s="39">
        <v>1</v>
      </c>
      <c r="F32" s="39"/>
      <c r="G32" s="39"/>
      <c r="H32" s="39"/>
      <c r="I32" s="39"/>
      <c r="J32" s="39"/>
      <c r="K32" s="41">
        <v>1</v>
      </c>
      <c r="L32" s="59">
        <v>1</v>
      </c>
      <c r="M32" s="59">
        <v>1</v>
      </c>
      <c r="N32" s="39" t="s">
        <v>2</v>
      </c>
      <c r="O32" s="39"/>
      <c r="P32" s="39"/>
      <c r="Q32" s="39"/>
      <c r="R32" s="39"/>
      <c r="S32" s="39" t="s">
        <v>2</v>
      </c>
      <c r="T32" s="39" t="s">
        <v>2</v>
      </c>
      <c r="U32" s="39" t="s">
        <v>2</v>
      </c>
      <c r="V32" s="39" t="s">
        <v>2</v>
      </c>
      <c r="W32" s="39"/>
      <c r="X32" s="39" t="s">
        <v>2</v>
      </c>
      <c r="Y32" s="39" t="s">
        <v>2</v>
      </c>
      <c r="Z32" s="39" t="s">
        <v>2</v>
      </c>
      <c r="AA32" s="39" t="s">
        <v>2</v>
      </c>
      <c r="AB32" s="39" t="s">
        <v>2</v>
      </c>
      <c r="AC32" s="39"/>
      <c r="AD32" s="39"/>
      <c r="AE32" s="39"/>
      <c r="AF32" s="39"/>
      <c r="AG32" s="39" t="s">
        <v>2</v>
      </c>
      <c r="AH32" s="39"/>
      <c r="AI32" s="3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</row>
    <row r="33" spans="1:159" ht="61.5" customHeight="1" x14ac:dyDescent="0.25">
      <c r="A33" s="36">
        <v>26</v>
      </c>
      <c r="B33" s="37" t="s">
        <v>75</v>
      </c>
      <c r="C33" s="37" t="s">
        <v>40</v>
      </c>
      <c r="D33" s="38">
        <v>240</v>
      </c>
      <c r="E33" s="39"/>
      <c r="F33" s="39"/>
      <c r="G33" s="39"/>
      <c r="H33" s="39"/>
      <c r="I33" s="39"/>
      <c r="J33" s="39"/>
      <c r="K33" s="41"/>
      <c r="L33" s="59"/>
      <c r="M33" s="5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 t="s">
        <v>2</v>
      </c>
      <c r="AF33" s="39"/>
      <c r="AG33" s="39"/>
      <c r="AH33" s="39"/>
      <c r="AI33" s="39" t="s">
        <v>2</v>
      </c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</row>
    <row r="34" spans="1:159" s="51" customFormat="1" x14ac:dyDescent="0.25">
      <c r="A34" s="92" t="s">
        <v>1</v>
      </c>
      <c r="B34" s="92"/>
      <c r="C34" s="92"/>
      <c r="D34" s="49">
        <f t="shared" ref="D34:M34" si="0">SUM(D8:D33)</f>
        <v>3260</v>
      </c>
      <c r="E34" s="49">
        <f t="shared" si="0"/>
        <v>7</v>
      </c>
      <c r="F34" s="49">
        <f t="shared" si="0"/>
        <v>1</v>
      </c>
      <c r="G34" s="49">
        <f t="shared" si="0"/>
        <v>3</v>
      </c>
      <c r="H34" s="49">
        <f t="shared" si="0"/>
        <v>2</v>
      </c>
      <c r="I34" s="49">
        <f t="shared" si="0"/>
        <v>3</v>
      </c>
      <c r="J34" s="49">
        <f t="shared" si="0"/>
        <v>3</v>
      </c>
      <c r="K34" s="49">
        <f t="shared" si="0"/>
        <v>17</v>
      </c>
      <c r="L34" s="49">
        <f t="shared" si="0"/>
        <v>1</v>
      </c>
      <c r="M34" s="49">
        <f t="shared" si="0"/>
        <v>1</v>
      </c>
      <c r="N34" s="50">
        <f t="shared" ref="N34:AI34" si="1">+COUNTA(N8:N33)</f>
        <v>11</v>
      </c>
      <c r="O34" s="50">
        <f t="shared" si="1"/>
        <v>7</v>
      </c>
      <c r="P34" s="50">
        <f t="shared" si="1"/>
        <v>7</v>
      </c>
      <c r="Q34" s="50">
        <f t="shared" si="1"/>
        <v>7</v>
      </c>
      <c r="R34" s="50">
        <f t="shared" si="1"/>
        <v>5</v>
      </c>
      <c r="S34" s="50">
        <f t="shared" si="1"/>
        <v>10</v>
      </c>
      <c r="T34" s="50">
        <f t="shared" si="1"/>
        <v>10</v>
      </c>
      <c r="U34" s="50">
        <f t="shared" si="1"/>
        <v>19</v>
      </c>
      <c r="V34" s="50">
        <f t="shared" si="1"/>
        <v>17</v>
      </c>
      <c r="W34" s="50">
        <f t="shared" si="1"/>
        <v>5</v>
      </c>
      <c r="X34" s="50">
        <f t="shared" si="1"/>
        <v>10</v>
      </c>
      <c r="Y34" s="50">
        <f t="shared" si="1"/>
        <v>17</v>
      </c>
      <c r="Z34" s="50">
        <f t="shared" si="1"/>
        <v>1</v>
      </c>
      <c r="AA34" s="50">
        <f t="shared" si="1"/>
        <v>10</v>
      </c>
      <c r="AB34" s="50">
        <f t="shared" si="1"/>
        <v>13</v>
      </c>
      <c r="AC34" s="50">
        <f t="shared" si="1"/>
        <v>4</v>
      </c>
      <c r="AD34" s="50">
        <f t="shared" si="1"/>
        <v>2</v>
      </c>
      <c r="AE34" s="50">
        <f t="shared" si="1"/>
        <v>7</v>
      </c>
      <c r="AF34" s="50">
        <f t="shared" si="1"/>
        <v>0</v>
      </c>
      <c r="AG34" s="50">
        <f t="shared" si="1"/>
        <v>15</v>
      </c>
      <c r="AH34" s="50">
        <f t="shared" si="1"/>
        <v>4</v>
      </c>
      <c r="AI34" s="50">
        <f t="shared" si="1"/>
        <v>7</v>
      </c>
    </row>
    <row r="35" spans="1:159" x14ac:dyDescent="0.25">
      <c r="AF35" s="53"/>
      <c r="AI35" s="54"/>
    </row>
    <row r="36" spans="1:159" x14ac:dyDescent="0.25">
      <c r="B36" s="55"/>
      <c r="C36" s="56" t="s">
        <v>0</v>
      </c>
      <c r="D36" s="50">
        <f>ROUNDUP((D34/60/8),0)</f>
        <v>7</v>
      </c>
      <c r="G36" s="53"/>
      <c r="H36" s="53"/>
    </row>
    <row r="37" spans="1:159" x14ac:dyDescent="0.25">
      <c r="C37" s="51"/>
      <c r="D37" s="58"/>
      <c r="G37" s="53"/>
      <c r="H37" s="53"/>
    </row>
  </sheetData>
  <mergeCells count="26">
    <mergeCell ref="AH5:AH7"/>
    <mergeCell ref="AE5:AE6"/>
    <mergeCell ref="A34:C34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rintOptions horizontalCentered="1"/>
  <pageMargins left="0" right="0" top="0" bottom="0" header="0.31496062992125984" footer="0"/>
  <pageSetup paperSize="9" scale="38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C37"/>
  <sheetViews>
    <sheetView zoomScale="50" zoomScaleNormal="50" zoomScaleSheetLayoutView="7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I13" sqref="I13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0.140625" style="28" customWidth="1"/>
    <col min="4" max="4" width="8.85546875" style="52" customWidth="1"/>
    <col min="5" max="7" width="6" style="29" customWidth="1"/>
    <col min="8" max="8" width="11.140625" style="29" customWidth="1"/>
    <col min="9" max="9" width="11.42578125" style="29" customWidth="1"/>
    <col min="10" max="10" width="7.7109375" style="29" customWidth="1"/>
    <col min="11" max="11" width="10.5703125" style="29" customWidth="1"/>
    <col min="12" max="12" width="11.7109375" style="29" customWidth="1"/>
    <col min="13" max="13" width="26.28515625" style="29" customWidth="1"/>
    <col min="14" max="18" width="6" style="29" customWidth="1"/>
    <col min="19" max="19" width="24.85546875" style="29" customWidth="1"/>
    <col min="20" max="31" width="6" style="29" customWidth="1"/>
    <col min="32" max="32" width="5.5703125" style="29" customWidth="1"/>
    <col min="33" max="35" width="6" style="28" customWidth="1"/>
    <col min="36" max="16384" width="11.42578125" style="28"/>
  </cols>
  <sheetData>
    <row r="1" spans="1:159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159" ht="53.25" customHeight="1" x14ac:dyDescent="0.25">
      <c r="A2" s="94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4" spans="1:159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9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9" s="29" customFormat="1" ht="101.1" customHeight="1" x14ac:dyDescent="0.25">
      <c r="A6" s="85"/>
      <c r="B6" s="85"/>
      <c r="C6" s="85"/>
      <c r="D6" s="86"/>
      <c r="E6" s="88" t="s">
        <v>21</v>
      </c>
      <c r="F6" s="108"/>
      <c r="G6" s="108"/>
      <c r="H6" s="108"/>
      <c r="I6" s="108"/>
      <c r="J6" s="108"/>
      <c r="K6" s="85" t="s">
        <v>20</v>
      </c>
      <c r="L6" s="85"/>
      <c r="M6" s="30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1"/>
      <c r="AB6" s="87"/>
      <c r="AC6" s="87"/>
      <c r="AD6" s="87"/>
      <c r="AE6" s="87"/>
      <c r="AF6" s="87"/>
      <c r="AG6" s="87"/>
      <c r="AH6" s="87"/>
      <c r="AI6" s="87"/>
    </row>
    <row r="7" spans="1:159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83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9" ht="61.5" customHeight="1" x14ac:dyDescent="0.25">
      <c r="A8" s="36">
        <v>1</v>
      </c>
      <c r="B8" s="43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</row>
    <row r="9" spans="1:159" ht="61.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</row>
    <row r="10" spans="1:159" ht="61.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</row>
    <row r="11" spans="1:159" ht="71.25" customHeight="1" x14ac:dyDescent="0.25">
      <c r="A11" s="36">
        <v>4</v>
      </c>
      <c r="B11" s="37" t="s">
        <v>237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</row>
    <row r="12" spans="1:159" ht="61.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</row>
    <row r="13" spans="1:159" ht="61.5" customHeight="1" x14ac:dyDescent="0.25">
      <c r="A13" s="36">
        <v>6</v>
      </c>
      <c r="B13" s="37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</row>
    <row r="14" spans="1:159" ht="66.75" customHeight="1" x14ac:dyDescent="0.25">
      <c r="A14" s="36">
        <v>7</v>
      </c>
      <c r="B14" s="37" t="s">
        <v>200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</row>
    <row r="15" spans="1:159" ht="61.5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</row>
    <row r="16" spans="1:159" ht="61.5" customHeight="1" x14ac:dyDescent="0.25">
      <c r="A16" s="36">
        <v>9</v>
      </c>
      <c r="B16" s="37" t="s">
        <v>87</v>
      </c>
      <c r="C16" s="37" t="s">
        <v>116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</row>
    <row r="17" spans="1:159" ht="61.5" customHeight="1" x14ac:dyDescent="0.25">
      <c r="A17" s="36">
        <v>10</v>
      </c>
      <c r="B17" s="37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</row>
    <row r="18" spans="1:159" ht="61.5" customHeight="1" x14ac:dyDescent="0.25">
      <c r="A18" s="36">
        <v>11</v>
      </c>
      <c r="B18" s="37" t="s">
        <v>232</v>
      </c>
      <c r="C18" s="37" t="s">
        <v>116</v>
      </c>
      <c r="D18" s="45">
        <v>15</v>
      </c>
      <c r="E18" s="39"/>
      <c r="F18" s="39"/>
      <c r="G18" s="39"/>
      <c r="H18" s="39"/>
      <c r="I18" s="39"/>
      <c r="J18" s="39">
        <v>1</v>
      </c>
      <c r="K18" s="41"/>
      <c r="L18" s="59"/>
      <c r="M18" s="59"/>
      <c r="N18" s="39"/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/>
      <c r="Y18" s="39" t="s">
        <v>2</v>
      </c>
      <c r="Z18" s="39" t="s">
        <v>2</v>
      </c>
      <c r="AA18" s="39" t="s">
        <v>2</v>
      </c>
      <c r="AB18" s="39"/>
      <c r="AC18" s="39" t="s">
        <v>2</v>
      </c>
      <c r="AD18" s="39"/>
      <c r="AE18" s="39"/>
      <c r="AF18" s="39"/>
      <c r="AG18" s="39"/>
      <c r="AH18" s="39" t="s">
        <v>2</v>
      </c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</row>
    <row r="19" spans="1:159" ht="69.75" customHeight="1" x14ac:dyDescent="0.25">
      <c r="A19" s="36">
        <v>12</v>
      </c>
      <c r="B19" s="37" t="s">
        <v>233</v>
      </c>
      <c r="C19" s="37" t="s">
        <v>116</v>
      </c>
      <c r="D19" s="45">
        <v>240</v>
      </c>
      <c r="E19" s="39"/>
      <c r="F19" s="39"/>
      <c r="G19" s="39"/>
      <c r="H19" s="39"/>
      <c r="I19" s="39"/>
      <c r="J19" s="39">
        <v>1</v>
      </c>
      <c r="K19" s="41"/>
      <c r="L19" s="59"/>
      <c r="M19" s="59"/>
      <c r="N19" s="39"/>
      <c r="O19" s="39"/>
      <c r="P19" s="39"/>
      <c r="Q19" s="39"/>
      <c r="R19" s="39"/>
      <c r="S19" s="39" t="s">
        <v>2</v>
      </c>
      <c r="T19" s="39" t="s">
        <v>2</v>
      </c>
      <c r="U19" s="39" t="s">
        <v>2</v>
      </c>
      <c r="V19" s="39" t="s">
        <v>2</v>
      </c>
      <c r="W19" s="39"/>
      <c r="X19" s="39"/>
      <c r="Y19" s="39" t="s">
        <v>2</v>
      </c>
      <c r="Z19" s="39" t="s">
        <v>2</v>
      </c>
      <c r="AA19" s="39" t="s">
        <v>2</v>
      </c>
      <c r="AB19" s="39" t="s">
        <v>2</v>
      </c>
      <c r="AC19" s="39"/>
      <c r="AD19" s="39"/>
      <c r="AE19" s="39"/>
      <c r="AF19" s="39"/>
      <c r="AG19" s="39" t="s">
        <v>2</v>
      </c>
      <c r="AH19" s="39"/>
      <c r="AI19" s="3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</row>
    <row r="20" spans="1:159" ht="71.25" customHeight="1" x14ac:dyDescent="0.25">
      <c r="A20" s="36">
        <v>13</v>
      </c>
      <c r="B20" s="37" t="s">
        <v>56</v>
      </c>
      <c r="C20" s="37" t="s">
        <v>116</v>
      </c>
      <c r="D20" s="45">
        <f>2*60</f>
        <v>120</v>
      </c>
      <c r="E20" s="39"/>
      <c r="F20" s="39"/>
      <c r="G20" s="39"/>
      <c r="H20" s="39"/>
      <c r="I20" s="39"/>
      <c r="J20" s="39">
        <v>1</v>
      </c>
      <c r="K20" s="41">
        <v>10</v>
      </c>
      <c r="L20" s="59"/>
      <c r="M20" s="59"/>
      <c r="N20" s="39" t="s">
        <v>2</v>
      </c>
      <c r="O20" s="39" t="s">
        <v>2</v>
      </c>
      <c r="P20" s="39" t="s">
        <v>2</v>
      </c>
      <c r="Q20" s="39" t="s">
        <v>2</v>
      </c>
      <c r="R20" s="39" t="s">
        <v>2</v>
      </c>
      <c r="S20" s="39" t="s">
        <v>2</v>
      </c>
      <c r="T20" s="39" t="s">
        <v>2</v>
      </c>
      <c r="U20" s="39" t="s">
        <v>2</v>
      </c>
      <c r="V20" s="39" t="s">
        <v>2</v>
      </c>
      <c r="W20" s="39" t="s">
        <v>2</v>
      </c>
      <c r="X20" s="39" t="s">
        <v>2</v>
      </c>
      <c r="Y20" s="39" t="s">
        <v>2</v>
      </c>
      <c r="Z20" s="39"/>
      <c r="AA20" s="39" t="s">
        <v>2</v>
      </c>
      <c r="AB20" s="39" t="s">
        <v>2</v>
      </c>
      <c r="AC20" s="39"/>
      <c r="AD20" s="39"/>
      <c r="AE20" s="39"/>
      <c r="AF20" s="39"/>
      <c r="AG20" s="39" t="s">
        <v>2</v>
      </c>
      <c r="AH20" s="39"/>
      <c r="AI20" s="3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</row>
    <row r="21" spans="1:159" ht="66" customHeight="1" x14ac:dyDescent="0.25">
      <c r="A21" s="36">
        <v>14</v>
      </c>
      <c r="B21" s="37" t="s">
        <v>46</v>
      </c>
      <c r="C21" s="37" t="s">
        <v>116</v>
      </c>
      <c r="D21" s="45">
        <v>480</v>
      </c>
      <c r="E21" s="39"/>
      <c r="F21" s="39"/>
      <c r="G21" s="39"/>
      <c r="H21" s="39"/>
      <c r="I21" s="39"/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 t="s">
        <v>2</v>
      </c>
      <c r="AF21" s="39"/>
      <c r="AG21" s="39"/>
      <c r="AH21" s="39"/>
      <c r="AI21" s="39" t="s">
        <v>2</v>
      </c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</row>
    <row r="22" spans="1:159" ht="61.5" customHeight="1" x14ac:dyDescent="0.25">
      <c r="A22" s="36">
        <v>15</v>
      </c>
      <c r="B22" s="37" t="s">
        <v>57</v>
      </c>
      <c r="C22" s="37" t="s">
        <v>116</v>
      </c>
      <c r="D22" s="38">
        <f>60*2</f>
        <v>120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/>
      <c r="O22" s="39"/>
      <c r="P22" s="39"/>
      <c r="Q22" s="39"/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/>
      <c r="AC22" s="39" t="s">
        <v>2</v>
      </c>
      <c r="AD22" s="39"/>
      <c r="AE22" s="39"/>
      <c r="AF22" s="39"/>
      <c r="AG22" s="39"/>
      <c r="AH22" s="39" t="s">
        <v>2</v>
      </c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</row>
    <row r="23" spans="1:159" ht="61.5" customHeight="1" x14ac:dyDescent="0.25">
      <c r="A23" s="36">
        <v>16</v>
      </c>
      <c r="B23" s="37" t="s">
        <v>234</v>
      </c>
      <c r="C23" s="37" t="s">
        <v>116</v>
      </c>
      <c r="D23" s="38">
        <v>5</v>
      </c>
      <c r="E23" s="39"/>
      <c r="F23" s="39"/>
      <c r="G23" s="39"/>
      <c r="H23" s="39"/>
      <c r="I23" s="39">
        <v>1</v>
      </c>
      <c r="J23" s="39"/>
      <c r="K23" s="41"/>
      <c r="L23" s="59"/>
      <c r="M23" s="59"/>
      <c r="N23" s="39" t="s">
        <v>2</v>
      </c>
      <c r="O23" s="39" t="s">
        <v>2</v>
      </c>
      <c r="P23" s="39" t="s">
        <v>2</v>
      </c>
      <c r="Q23" s="39" t="s">
        <v>2</v>
      </c>
      <c r="R23" s="39"/>
      <c r="S23" s="39"/>
      <c r="T23" s="39"/>
      <c r="U23" s="39" t="s">
        <v>2</v>
      </c>
      <c r="V23" s="39" t="s">
        <v>2</v>
      </c>
      <c r="W23" s="39"/>
      <c r="X23" s="39"/>
      <c r="Y23" s="39" t="s">
        <v>2</v>
      </c>
      <c r="Z23" s="39"/>
      <c r="AA23" s="39"/>
      <c r="AB23" s="39" t="s">
        <v>2</v>
      </c>
      <c r="AC23" s="39"/>
      <c r="AD23" s="39"/>
      <c r="AE23" s="39"/>
      <c r="AF23" s="39"/>
      <c r="AG23" s="39" t="s">
        <v>2</v>
      </c>
      <c r="AH23" s="39"/>
      <c r="AI23" s="3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</row>
    <row r="24" spans="1:159" ht="61.5" customHeight="1" x14ac:dyDescent="0.25">
      <c r="A24" s="36">
        <v>17</v>
      </c>
      <c r="B24" s="37" t="s">
        <v>46</v>
      </c>
      <c r="C24" s="37" t="s">
        <v>43</v>
      </c>
      <c r="D24" s="38">
        <v>480</v>
      </c>
      <c r="E24" s="39"/>
      <c r="F24" s="39"/>
      <c r="G24" s="39"/>
      <c r="H24" s="39"/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 t="s">
        <v>2</v>
      </c>
      <c r="AF24" s="39"/>
      <c r="AG24" s="39"/>
      <c r="AH24" s="39"/>
      <c r="AI24" s="39" t="s">
        <v>2</v>
      </c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</row>
    <row r="25" spans="1:159" ht="61.5" customHeight="1" x14ac:dyDescent="0.25">
      <c r="A25" s="36">
        <v>18</v>
      </c>
      <c r="B25" s="37" t="s">
        <v>59</v>
      </c>
      <c r="C25" s="37" t="s">
        <v>43</v>
      </c>
      <c r="D25" s="38">
        <v>10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/>
      <c r="O25" s="39"/>
      <c r="P25" s="39"/>
      <c r="Q25" s="39"/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/>
      <c r="AC25" s="39" t="s">
        <v>2</v>
      </c>
      <c r="AD25" s="39"/>
      <c r="AE25" s="39"/>
      <c r="AF25" s="39"/>
      <c r="AG25" s="39"/>
      <c r="AH25" s="39" t="s">
        <v>2</v>
      </c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</row>
    <row r="26" spans="1:159" ht="61.5" customHeight="1" x14ac:dyDescent="0.25">
      <c r="A26" s="36">
        <v>19</v>
      </c>
      <c r="B26" s="37" t="s">
        <v>60</v>
      </c>
      <c r="C26" s="37" t="s">
        <v>43</v>
      </c>
      <c r="D26" s="38">
        <v>5</v>
      </c>
      <c r="E26" s="39"/>
      <c r="F26" s="39"/>
      <c r="G26" s="39"/>
      <c r="H26" s="39">
        <v>1</v>
      </c>
      <c r="I26" s="39"/>
      <c r="J26" s="39"/>
      <c r="K26" s="41"/>
      <c r="L26" s="59"/>
      <c r="M26" s="59"/>
      <c r="N26" s="39" t="s">
        <v>2</v>
      </c>
      <c r="O26" s="39" t="s">
        <v>2</v>
      </c>
      <c r="P26" s="39" t="s">
        <v>2</v>
      </c>
      <c r="Q26" s="39" t="s">
        <v>2</v>
      </c>
      <c r="R26" s="39"/>
      <c r="S26" s="39"/>
      <c r="T26" s="39"/>
      <c r="U26" s="39" t="s">
        <v>2</v>
      </c>
      <c r="V26" s="39" t="s">
        <v>2</v>
      </c>
      <c r="W26" s="39"/>
      <c r="X26" s="39"/>
      <c r="Y26" s="39" t="s">
        <v>2</v>
      </c>
      <c r="Z26" s="39"/>
      <c r="AA26" s="39"/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</row>
    <row r="27" spans="1:159" ht="61.5" customHeight="1" x14ac:dyDescent="0.25">
      <c r="A27" s="36">
        <v>20</v>
      </c>
      <c r="B27" s="37" t="s">
        <v>238</v>
      </c>
      <c r="C27" s="37" t="s">
        <v>43</v>
      </c>
      <c r="D27" s="38">
        <v>5</v>
      </c>
      <c r="E27" s="39"/>
      <c r="F27" s="39"/>
      <c r="G27" s="39">
        <v>1</v>
      </c>
      <c r="H27" s="39"/>
      <c r="I27" s="39"/>
      <c r="J27" s="39"/>
      <c r="K27" s="41">
        <v>1</v>
      </c>
      <c r="L27" s="59"/>
      <c r="M27" s="59"/>
      <c r="N27" s="39" t="s">
        <v>2</v>
      </c>
      <c r="O27" s="39"/>
      <c r="P27" s="39"/>
      <c r="Q27" s="39"/>
      <c r="R27" s="39" t="s">
        <v>2</v>
      </c>
      <c r="S27" s="39" t="s">
        <v>2</v>
      </c>
      <c r="T27" s="39" t="s">
        <v>2</v>
      </c>
      <c r="U27" s="39" t="s">
        <v>2</v>
      </c>
      <c r="V27" s="39" t="s">
        <v>2</v>
      </c>
      <c r="W27" s="39" t="s">
        <v>2</v>
      </c>
      <c r="X27" s="39" t="s">
        <v>2</v>
      </c>
      <c r="Y27" s="39" t="s">
        <v>2</v>
      </c>
      <c r="Z27" s="39"/>
      <c r="AA27" s="39" t="s">
        <v>2</v>
      </c>
      <c r="AB27" s="39" t="s">
        <v>2</v>
      </c>
      <c r="AC27" s="39"/>
      <c r="AD27" s="39"/>
      <c r="AE27" s="39"/>
      <c r="AF27" s="39"/>
      <c r="AG27" s="39" t="s">
        <v>2</v>
      </c>
      <c r="AH27" s="39"/>
      <c r="AI27" s="3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</row>
    <row r="28" spans="1:159" ht="61.5" customHeight="1" x14ac:dyDescent="0.25">
      <c r="A28" s="36">
        <v>21</v>
      </c>
      <c r="B28" s="37" t="s">
        <v>71</v>
      </c>
      <c r="C28" s="37" t="s">
        <v>43</v>
      </c>
      <c r="D28" s="38">
        <v>240</v>
      </c>
      <c r="E28" s="39"/>
      <c r="F28" s="39"/>
      <c r="G28" s="39"/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 t="s">
        <v>2</v>
      </c>
      <c r="AF28" s="39"/>
      <c r="AG28" s="39"/>
      <c r="AH28" s="39"/>
      <c r="AI28" s="39" t="s">
        <v>2</v>
      </c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</row>
    <row r="29" spans="1:159" ht="61.5" customHeight="1" x14ac:dyDescent="0.25">
      <c r="A29" s="36">
        <v>22</v>
      </c>
      <c r="B29" s="37" t="s">
        <v>72</v>
      </c>
      <c r="C29" s="37" t="s">
        <v>43</v>
      </c>
      <c r="D29" s="38">
        <v>10</v>
      </c>
      <c r="E29" s="39"/>
      <c r="F29" s="39"/>
      <c r="G29" s="39">
        <v>1</v>
      </c>
      <c r="H29" s="39"/>
      <c r="I29" s="39"/>
      <c r="J29" s="39"/>
      <c r="K29" s="41"/>
      <c r="L29" s="59"/>
      <c r="M29" s="59"/>
      <c r="N29" s="39"/>
      <c r="O29" s="39"/>
      <c r="P29" s="39"/>
      <c r="Q29" s="39"/>
      <c r="R29" s="39"/>
      <c r="S29" s="39"/>
      <c r="T29" s="39"/>
      <c r="U29" s="39" t="s">
        <v>2</v>
      </c>
      <c r="V29" s="39"/>
      <c r="W29" s="39"/>
      <c r="X29" s="39"/>
      <c r="Y29" s="39"/>
      <c r="Z29" s="39"/>
      <c r="AA29" s="39"/>
      <c r="AB29" s="39"/>
      <c r="AC29" s="39"/>
      <c r="AD29" s="39" t="s">
        <v>2</v>
      </c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</row>
    <row r="30" spans="1:159" ht="61.5" customHeight="1" x14ac:dyDescent="0.25">
      <c r="A30" s="36">
        <v>23</v>
      </c>
      <c r="B30" s="37" t="s">
        <v>73</v>
      </c>
      <c r="C30" s="37" t="s">
        <v>40</v>
      </c>
      <c r="D30" s="38">
        <v>5</v>
      </c>
      <c r="E30" s="39">
        <v>1</v>
      </c>
      <c r="F30" s="39"/>
      <c r="G30" s="39"/>
      <c r="H30" s="39"/>
      <c r="I30" s="39"/>
      <c r="J30" s="39"/>
      <c r="K30" s="41"/>
      <c r="L30" s="59"/>
      <c r="M30" s="59"/>
      <c r="N30" s="39" t="s">
        <v>2</v>
      </c>
      <c r="O30" s="39" t="s">
        <v>2</v>
      </c>
      <c r="P30" s="39" t="s">
        <v>2</v>
      </c>
      <c r="Q30" s="39" t="s">
        <v>2</v>
      </c>
      <c r="R30" s="39"/>
      <c r="S30" s="39" t="s">
        <v>2</v>
      </c>
      <c r="T30" s="39" t="s">
        <v>2</v>
      </c>
      <c r="U30" s="39" t="s">
        <v>2</v>
      </c>
      <c r="V30" s="39" t="s">
        <v>2</v>
      </c>
      <c r="W30" s="39"/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</row>
    <row r="31" spans="1:159" ht="61.5" customHeight="1" x14ac:dyDescent="0.25">
      <c r="A31" s="36">
        <v>24</v>
      </c>
      <c r="B31" s="37" t="s">
        <v>61</v>
      </c>
      <c r="C31" s="37" t="s">
        <v>40</v>
      </c>
      <c r="D31" s="38">
        <v>15</v>
      </c>
      <c r="E31" s="39">
        <v>1</v>
      </c>
      <c r="F31" s="39"/>
      <c r="G31" s="39"/>
      <c r="H31" s="39"/>
      <c r="I31" s="39"/>
      <c r="J31" s="39"/>
      <c r="K31" s="41">
        <v>2</v>
      </c>
      <c r="L31" s="59"/>
      <c r="M31" s="59"/>
      <c r="N31" s="39"/>
      <c r="O31" s="39"/>
      <c r="P31" s="39"/>
      <c r="Q31" s="39"/>
      <c r="R31" s="39" t="s">
        <v>2</v>
      </c>
      <c r="S31" s="39" t="s">
        <v>2</v>
      </c>
      <c r="T31" s="39" t="s">
        <v>2</v>
      </c>
      <c r="U31" s="39" t="s">
        <v>2</v>
      </c>
      <c r="V31" s="39" t="s">
        <v>2</v>
      </c>
      <c r="W31" s="39" t="s">
        <v>2</v>
      </c>
      <c r="X31" s="39" t="s">
        <v>2</v>
      </c>
      <c r="Y31" s="39" t="s">
        <v>2</v>
      </c>
      <c r="Z31" s="39"/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</row>
    <row r="32" spans="1:159" ht="61.5" customHeight="1" x14ac:dyDescent="0.25">
      <c r="A32" s="36">
        <v>25</v>
      </c>
      <c r="B32" s="37" t="s">
        <v>236</v>
      </c>
      <c r="C32" s="37" t="s">
        <v>40</v>
      </c>
      <c r="D32" s="38">
        <v>5</v>
      </c>
      <c r="E32" s="39">
        <v>1</v>
      </c>
      <c r="F32" s="39"/>
      <c r="G32" s="39"/>
      <c r="H32" s="39"/>
      <c r="I32" s="39"/>
      <c r="J32" s="39"/>
      <c r="K32" s="41">
        <v>1</v>
      </c>
      <c r="L32" s="59">
        <v>1</v>
      </c>
      <c r="M32" s="59">
        <v>1</v>
      </c>
      <c r="N32" s="39" t="s">
        <v>2</v>
      </c>
      <c r="O32" s="39"/>
      <c r="P32" s="39"/>
      <c r="Q32" s="39"/>
      <c r="R32" s="39"/>
      <c r="S32" s="39" t="s">
        <v>2</v>
      </c>
      <c r="T32" s="39" t="s">
        <v>2</v>
      </c>
      <c r="U32" s="39" t="s">
        <v>2</v>
      </c>
      <c r="V32" s="39" t="s">
        <v>2</v>
      </c>
      <c r="W32" s="39"/>
      <c r="X32" s="39" t="s">
        <v>2</v>
      </c>
      <c r="Y32" s="39" t="s">
        <v>2</v>
      </c>
      <c r="Z32" s="39" t="s">
        <v>2</v>
      </c>
      <c r="AA32" s="39" t="s">
        <v>2</v>
      </c>
      <c r="AB32" s="39" t="s">
        <v>2</v>
      </c>
      <c r="AC32" s="39"/>
      <c r="AD32" s="39"/>
      <c r="AE32" s="39"/>
      <c r="AF32" s="39"/>
      <c r="AG32" s="39" t="s">
        <v>2</v>
      </c>
      <c r="AH32" s="39"/>
      <c r="AI32" s="3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</row>
    <row r="33" spans="1:159" ht="61.5" customHeight="1" x14ac:dyDescent="0.25">
      <c r="A33" s="36">
        <v>26</v>
      </c>
      <c r="B33" s="37" t="s">
        <v>75</v>
      </c>
      <c r="C33" s="37" t="s">
        <v>40</v>
      </c>
      <c r="D33" s="38">
        <v>240</v>
      </c>
      <c r="E33" s="39"/>
      <c r="F33" s="39"/>
      <c r="G33" s="39"/>
      <c r="H33" s="39"/>
      <c r="I33" s="39"/>
      <c r="J33" s="39"/>
      <c r="K33" s="41"/>
      <c r="L33" s="59"/>
      <c r="M33" s="5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 t="s">
        <v>2</v>
      </c>
      <c r="AF33" s="39"/>
      <c r="AG33" s="39"/>
      <c r="AH33" s="39"/>
      <c r="AI33" s="39" t="s">
        <v>2</v>
      </c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</row>
    <row r="34" spans="1:159" s="51" customFormat="1" x14ac:dyDescent="0.25">
      <c r="A34" s="92" t="s">
        <v>1</v>
      </c>
      <c r="B34" s="92"/>
      <c r="C34" s="92"/>
      <c r="D34" s="49">
        <f t="shared" ref="D34:M34" si="0">SUM(D8:D33)</f>
        <v>3260</v>
      </c>
      <c r="E34" s="49">
        <f t="shared" si="0"/>
        <v>7</v>
      </c>
      <c r="F34" s="49">
        <f t="shared" si="0"/>
        <v>1</v>
      </c>
      <c r="G34" s="49">
        <f t="shared" si="0"/>
        <v>3</v>
      </c>
      <c r="H34" s="49">
        <f t="shared" si="0"/>
        <v>2</v>
      </c>
      <c r="I34" s="49">
        <f t="shared" si="0"/>
        <v>3</v>
      </c>
      <c r="J34" s="49">
        <f t="shared" si="0"/>
        <v>3</v>
      </c>
      <c r="K34" s="49">
        <f t="shared" si="0"/>
        <v>17</v>
      </c>
      <c r="L34" s="49">
        <f t="shared" si="0"/>
        <v>1</v>
      </c>
      <c r="M34" s="49">
        <f t="shared" si="0"/>
        <v>1</v>
      </c>
      <c r="N34" s="50">
        <f t="shared" ref="N34:AI34" si="1">+COUNTA(N8:N33)</f>
        <v>11</v>
      </c>
      <c r="O34" s="50">
        <f t="shared" si="1"/>
        <v>7</v>
      </c>
      <c r="P34" s="50">
        <f t="shared" si="1"/>
        <v>7</v>
      </c>
      <c r="Q34" s="50">
        <f t="shared" si="1"/>
        <v>7</v>
      </c>
      <c r="R34" s="50">
        <f t="shared" si="1"/>
        <v>5</v>
      </c>
      <c r="S34" s="50">
        <f t="shared" si="1"/>
        <v>10</v>
      </c>
      <c r="T34" s="50">
        <f t="shared" si="1"/>
        <v>10</v>
      </c>
      <c r="U34" s="50">
        <f t="shared" si="1"/>
        <v>19</v>
      </c>
      <c r="V34" s="50">
        <f t="shared" si="1"/>
        <v>17</v>
      </c>
      <c r="W34" s="50">
        <f t="shared" si="1"/>
        <v>5</v>
      </c>
      <c r="X34" s="50">
        <f t="shared" si="1"/>
        <v>8</v>
      </c>
      <c r="Y34" s="50">
        <f t="shared" si="1"/>
        <v>17</v>
      </c>
      <c r="Z34" s="50">
        <f t="shared" si="1"/>
        <v>3</v>
      </c>
      <c r="AA34" s="50">
        <f t="shared" si="1"/>
        <v>10</v>
      </c>
      <c r="AB34" s="50">
        <f t="shared" si="1"/>
        <v>13</v>
      </c>
      <c r="AC34" s="50">
        <f t="shared" si="1"/>
        <v>4</v>
      </c>
      <c r="AD34" s="50">
        <f t="shared" si="1"/>
        <v>2</v>
      </c>
      <c r="AE34" s="50">
        <f t="shared" si="1"/>
        <v>7</v>
      </c>
      <c r="AF34" s="50">
        <f t="shared" si="1"/>
        <v>0</v>
      </c>
      <c r="AG34" s="50">
        <f t="shared" si="1"/>
        <v>15</v>
      </c>
      <c r="AH34" s="50">
        <f t="shared" si="1"/>
        <v>4</v>
      </c>
      <c r="AI34" s="50">
        <f t="shared" si="1"/>
        <v>7</v>
      </c>
    </row>
    <row r="35" spans="1:159" x14ac:dyDescent="0.25">
      <c r="AF35" s="53"/>
      <c r="AI35" s="54"/>
    </row>
    <row r="36" spans="1:159" x14ac:dyDescent="0.25">
      <c r="B36" s="55"/>
      <c r="C36" s="56" t="s">
        <v>0</v>
      </c>
      <c r="D36" s="50">
        <f>ROUNDUP((D34/60/8),0)</f>
        <v>7</v>
      </c>
      <c r="G36" s="53"/>
      <c r="H36" s="53"/>
    </row>
    <row r="37" spans="1:159" x14ac:dyDescent="0.25">
      <c r="C37" s="51"/>
      <c r="D37" s="58"/>
      <c r="G37" s="53"/>
      <c r="H37" s="53"/>
    </row>
  </sheetData>
  <mergeCells count="26">
    <mergeCell ref="AH5:AH7"/>
    <mergeCell ref="AE5:AE6"/>
    <mergeCell ref="A34:C34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rintOptions horizontalCentered="1"/>
  <pageMargins left="0" right="0" top="0" bottom="0" header="0.31496062992125984" footer="0"/>
  <pageSetup paperSize="9" scale="38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C37"/>
  <sheetViews>
    <sheetView zoomScale="50" zoomScaleNormal="50" zoomScaleSheetLayoutView="7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P14" sqref="P14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0.140625" style="28" customWidth="1"/>
    <col min="4" max="4" width="8.85546875" style="52" customWidth="1"/>
    <col min="5" max="7" width="6" style="29" customWidth="1"/>
    <col min="8" max="8" width="11.140625" style="29" customWidth="1"/>
    <col min="9" max="9" width="11.42578125" style="29" customWidth="1"/>
    <col min="10" max="10" width="10" style="29" customWidth="1"/>
    <col min="11" max="11" width="11.7109375" style="29" customWidth="1"/>
    <col min="12" max="12" width="10.28515625" style="29" customWidth="1"/>
    <col min="13" max="13" width="26" style="29" customWidth="1"/>
    <col min="14" max="18" width="6" style="29" customWidth="1"/>
    <col min="19" max="19" width="26.85546875" style="29" customWidth="1"/>
    <col min="20" max="31" width="6" style="29" customWidth="1"/>
    <col min="32" max="32" width="5.5703125" style="29" customWidth="1"/>
    <col min="33" max="35" width="6" style="28" customWidth="1"/>
    <col min="36" max="16384" width="11.42578125" style="28"/>
  </cols>
  <sheetData>
    <row r="1" spans="1:159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159" ht="50.25" customHeight="1" x14ac:dyDescent="0.25">
      <c r="A2" s="94" t="s">
        <v>290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4" spans="1:159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9" s="29" customFormat="1" ht="15.75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9" s="29" customFormat="1" ht="101.1" customHeight="1" x14ac:dyDescent="0.25">
      <c r="A6" s="85"/>
      <c r="B6" s="85"/>
      <c r="C6" s="85"/>
      <c r="D6" s="86"/>
      <c r="E6" s="88" t="s">
        <v>21</v>
      </c>
      <c r="F6" s="108"/>
      <c r="G6" s="108"/>
      <c r="H6" s="108"/>
      <c r="I6" s="108"/>
      <c r="J6" s="108"/>
      <c r="K6" s="85" t="s">
        <v>20</v>
      </c>
      <c r="L6" s="85"/>
      <c r="M6" s="62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1"/>
      <c r="AB6" s="87"/>
      <c r="AC6" s="87"/>
      <c r="AD6" s="87"/>
      <c r="AE6" s="87"/>
      <c r="AF6" s="87"/>
      <c r="AG6" s="87"/>
      <c r="AH6" s="87"/>
      <c r="AI6" s="87"/>
    </row>
    <row r="7" spans="1:159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83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9" ht="61.5" customHeight="1" x14ac:dyDescent="0.25">
      <c r="A8" s="36">
        <v>1</v>
      </c>
      <c r="B8" s="43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</row>
    <row r="9" spans="1:159" ht="61.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</row>
    <row r="10" spans="1:159" ht="61.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</row>
    <row r="11" spans="1:159" ht="71.25" customHeight="1" x14ac:dyDescent="0.25">
      <c r="A11" s="36">
        <v>4</v>
      </c>
      <c r="B11" s="37" t="s">
        <v>237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</row>
    <row r="12" spans="1:159" ht="61.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</row>
    <row r="13" spans="1:159" ht="61.5" customHeight="1" x14ac:dyDescent="0.25">
      <c r="A13" s="36">
        <v>6</v>
      </c>
      <c r="B13" s="37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</row>
    <row r="14" spans="1:159" ht="66.75" customHeight="1" x14ac:dyDescent="0.25">
      <c r="A14" s="36">
        <v>7</v>
      </c>
      <c r="B14" s="37" t="s">
        <v>200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</row>
    <row r="15" spans="1:159" ht="61.5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</row>
    <row r="16" spans="1:159" ht="61.5" customHeight="1" x14ac:dyDescent="0.25">
      <c r="A16" s="36">
        <v>9</v>
      </c>
      <c r="B16" s="37" t="s">
        <v>87</v>
      </c>
      <c r="C16" s="37" t="s">
        <v>116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</row>
    <row r="17" spans="1:159" ht="61.5" customHeight="1" x14ac:dyDescent="0.25">
      <c r="A17" s="36">
        <v>10</v>
      </c>
      <c r="B17" s="37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</row>
    <row r="18" spans="1:159" ht="61.5" customHeight="1" x14ac:dyDescent="0.25">
      <c r="A18" s="36">
        <v>11</v>
      </c>
      <c r="B18" s="37" t="s">
        <v>232</v>
      </c>
      <c r="C18" s="37" t="s">
        <v>116</v>
      </c>
      <c r="D18" s="38">
        <v>15</v>
      </c>
      <c r="E18" s="39"/>
      <c r="F18" s="39"/>
      <c r="G18" s="39"/>
      <c r="H18" s="39"/>
      <c r="I18" s="39"/>
      <c r="J18" s="39">
        <v>1</v>
      </c>
      <c r="K18" s="41"/>
      <c r="L18" s="59"/>
      <c r="M18" s="59"/>
      <c r="N18" s="39"/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/>
      <c r="Y18" s="39" t="s">
        <v>2</v>
      </c>
      <c r="Z18" s="39" t="s">
        <v>2</v>
      </c>
      <c r="AA18" s="39" t="s">
        <v>2</v>
      </c>
      <c r="AB18" s="39"/>
      <c r="AC18" s="39" t="s">
        <v>2</v>
      </c>
      <c r="AD18" s="39"/>
      <c r="AE18" s="39"/>
      <c r="AF18" s="39"/>
      <c r="AG18" s="39"/>
      <c r="AH18" s="39" t="s">
        <v>2</v>
      </c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</row>
    <row r="19" spans="1:159" ht="69.75" customHeight="1" x14ac:dyDescent="0.25">
      <c r="A19" s="36">
        <v>12</v>
      </c>
      <c r="B19" s="37" t="s">
        <v>239</v>
      </c>
      <c r="C19" s="37" t="s">
        <v>116</v>
      </c>
      <c r="D19" s="45">
        <v>120</v>
      </c>
      <c r="E19" s="39"/>
      <c r="F19" s="39"/>
      <c r="G19" s="39"/>
      <c r="H19" s="39"/>
      <c r="I19" s="39"/>
      <c r="J19" s="39">
        <v>1</v>
      </c>
      <c r="K19" s="41"/>
      <c r="L19" s="59"/>
      <c r="M19" s="59"/>
      <c r="N19" s="39"/>
      <c r="O19" s="39"/>
      <c r="P19" s="39"/>
      <c r="Q19" s="39"/>
      <c r="R19" s="39"/>
      <c r="S19" s="39" t="s">
        <v>2</v>
      </c>
      <c r="T19" s="39" t="s">
        <v>2</v>
      </c>
      <c r="U19" s="39" t="s">
        <v>2</v>
      </c>
      <c r="V19" s="39" t="s">
        <v>2</v>
      </c>
      <c r="W19" s="39"/>
      <c r="X19" s="39"/>
      <c r="Y19" s="39" t="s">
        <v>2</v>
      </c>
      <c r="Z19" s="39" t="s">
        <v>2</v>
      </c>
      <c r="AA19" s="39" t="s">
        <v>2</v>
      </c>
      <c r="AB19" s="39" t="s">
        <v>2</v>
      </c>
      <c r="AC19" s="39"/>
      <c r="AD19" s="39"/>
      <c r="AE19" s="39"/>
      <c r="AF19" s="39"/>
      <c r="AG19" s="39" t="s">
        <v>2</v>
      </c>
      <c r="AH19" s="39"/>
      <c r="AI19" s="3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</row>
    <row r="20" spans="1:159" ht="71.25" customHeight="1" x14ac:dyDescent="0.25">
      <c r="A20" s="36">
        <v>13</v>
      </c>
      <c r="B20" s="37" t="s">
        <v>56</v>
      </c>
      <c r="C20" s="37" t="s">
        <v>116</v>
      </c>
      <c r="D20" s="45">
        <f>2*60</f>
        <v>120</v>
      </c>
      <c r="E20" s="39"/>
      <c r="F20" s="39"/>
      <c r="G20" s="39"/>
      <c r="H20" s="39"/>
      <c r="I20" s="39"/>
      <c r="J20" s="39">
        <v>1</v>
      </c>
      <c r="K20" s="41">
        <v>10</v>
      </c>
      <c r="L20" s="59"/>
      <c r="M20" s="59"/>
      <c r="N20" s="39" t="s">
        <v>2</v>
      </c>
      <c r="O20" s="39" t="s">
        <v>2</v>
      </c>
      <c r="P20" s="39" t="s">
        <v>2</v>
      </c>
      <c r="Q20" s="39" t="s">
        <v>2</v>
      </c>
      <c r="R20" s="39" t="s">
        <v>2</v>
      </c>
      <c r="S20" s="39" t="s">
        <v>2</v>
      </c>
      <c r="T20" s="39" t="s">
        <v>2</v>
      </c>
      <c r="U20" s="39" t="s">
        <v>2</v>
      </c>
      <c r="V20" s="39" t="s">
        <v>2</v>
      </c>
      <c r="W20" s="39" t="s">
        <v>2</v>
      </c>
      <c r="X20" s="39" t="s">
        <v>2</v>
      </c>
      <c r="Y20" s="39" t="s">
        <v>2</v>
      </c>
      <c r="Z20" s="39"/>
      <c r="AA20" s="39" t="s">
        <v>2</v>
      </c>
      <c r="AB20" s="39" t="s">
        <v>2</v>
      </c>
      <c r="AC20" s="39"/>
      <c r="AD20" s="39"/>
      <c r="AE20" s="39"/>
      <c r="AF20" s="39"/>
      <c r="AG20" s="39" t="s">
        <v>2</v>
      </c>
      <c r="AH20" s="39"/>
      <c r="AI20" s="3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</row>
    <row r="21" spans="1:159" ht="66" customHeight="1" x14ac:dyDescent="0.25">
      <c r="A21" s="36">
        <v>14</v>
      </c>
      <c r="B21" s="37" t="s">
        <v>46</v>
      </c>
      <c r="C21" s="37" t="s">
        <v>116</v>
      </c>
      <c r="D21" s="45">
        <v>480</v>
      </c>
      <c r="E21" s="39"/>
      <c r="F21" s="39"/>
      <c r="G21" s="39"/>
      <c r="H21" s="39"/>
      <c r="I21" s="39"/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 t="s">
        <v>2</v>
      </c>
      <c r="AF21" s="39"/>
      <c r="AG21" s="39"/>
      <c r="AH21" s="39"/>
      <c r="AI21" s="39" t="s">
        <v>2</v>
      </c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</row>
    <row r="22" spans="1:159" ht="61.5" customHeight="1" x14ac:dyDescent="0.25">
      <c r="A22" s="36">
        <v>15</v>
      </c>
      <c r="B22" s="37" t="s">
        <v>57</v>
      </c>
      <c r="C22" s="37" t="s">
        <v>116</v>
      </c>
      <c r="D22" s="38">
        <f>60*2</f>
        <v>120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/>
      <c r="O22" s="39"/>
      <c r="P22" s="39"/>
      <c r="Q22" s="39"/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/>
      <c r="AC22" s="39" t="s">
        <v>2</v>
      </c>
      <c r="AD22" s="39"/>
      <c r="AE22" s="39"/>
      <c r="AF22" s="39"/>
      <c r="AG22" s="39"/>
      <c r="AH22" s="39" t="s">
        <v>2</v>
      </c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</row>
    <row r="23" spans="1:159" ht="61.5" customHeight="1" x14ac:dyDescent="0.25">
      <c r="A23" s="36">
        <v>16</v>
      </c>
      <c r="B23" s="37" t="s">
        <v>234</v>
      </c>
      <c r="C23" s="37" t="s">
        <v>116</v>
      </c>
      <c r="D23" s="38">
        <v>5</v>
      </c>
      <c r="E23" s="39"/>
      <c r="F23" s="39"/>
      <c r="G23" s="39"/>
      <c r="H23" s="39"/>
      <c r="I23" s="39">
        <v>1</v>
      </c>
      <c r="J23" s="39"/>
      <c r="K23" s="41"/>
      <c r="L23" s="59"/>
      <c r="M23" s="59"/>
      <c r="N23" s="39" t="s">
        <v>2</v>
      </c>
      <c r="O23" s="39" t="s">
        <v>2</v>
      </c>
      <c r="P23" s="39" t="s">
        <v>2</v>
      </c>
      <c r="Q23" s="39" t="s">
        <v>2</v>
      </c>
      <c r="R23" s="39"/>
      <c r="S23" s="39"/>
      <c r="T23" s="39"/>
      <c r="U23" s="39" t="s">
        <v>2</v>
      </c>
      <c r="V23" s="39" t="s">
        <v>2</v>
      </c>
      <c r="W23" s="39"/>
      <c r="X23" s="39"/>
      <c r="Y23" s="39" t="s">
        <v>2</v>
      </c>
      <c r="Z23" s="39"/>
      <c r="AA23" s="39"/>
      <c r="AB23" s="39" t="s">
        <v>2</v>
      </c>
      <c r="AC23" s="39"/>
      <c r="AD23" s="39"/>
      <c r="AE23" s="39"/>
      <c r="AF23" s="39"/>
      <c r="AG23" s="39" t="s">
        <v>2</v>
      </c>
      <c r="AH23" s="39"/>
      <c r="AI23" s="3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</row>
    <row r="24" spans="1:159" ht="61.5" customHeight="1" x14ac:dyDescent="0.25">
      <c r="A24" s="36">
        <v>17</v>
      </c>
      <c r="B24" s="37" t="s">
        <v>46</v>
      </c>
      <c r="C24" s="37" t="s">
        <v>43</v>
      </c>
      <c r="D24" s="38">
        <v>480</v>
      </c>
      <c r="E24" s="39"/>
      <c r="F24" s="39"/>
      <c r="G24" s="39"/>
      <c r="H24" s="39"/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 t="s">
        <v>2</v>
      </c>
      <c r="AF24" s="39"/>
      <c r="AG24" s="39"/>
      <c r="AH24" s="39"/>
      <c r="AI24" s="39" t="s">
        <v>2</v>
      </c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</row>
    <row r="25" spans="1:159" ht="61.5" customHeight="1" x14ac:dyDescent="0.25">
      <c r="A25" s="36">
        <v>18</v>
      </c>
      <c r="B25" s="37" t="s">
        <v>59</v>
      </c>
      <c r="C25" s="37" t="s">
        <v>43</v>
      </c>
      <c r="D25" s="38">
        <v>10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/>
      <c r="O25" s="39"/>
      <c r="P25" s="39"/>
      <c r="Q25" s="39"/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/>
      <c r="AC25" s="39" t="s">
        <v>2</v>
      </c>
      <c r="AD25" s="39"/>
      <c r="AE25" s="39"/>
      <c r="AF25" s="39"/>
      <c r="AG25" s="39"/>
      <c r="AH25" s="39" t="s">
        <v>2</v>
      </c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</row>
    <row r="26" spans="1:159" ht="61.5" customHeight="1" x14ac:dyDescent="0.25">
      <c r="A26" s="36">
        <v>19</v>
      </c>
      <c r="B26" s="37" t="s">
        <v>60</v>
      </c>
      <c r="C26" s="37" t="s">
        <v>43</v>
      </c>
      <c r="D26" s="38">
        <v>5</v>
      </c>
      <c r="E26" s="39"/>
      <c r="F26" s="39"/>
      <c r="G26" s="39"/>
      <c r="H26" s="39">
        <v>1</v>
      </c>
      <c r="I26" s="39"/>
      <c r="J26" s="39"/>
      <c r="K26" s="41"/>
      <c r="L26" s="59"/>
      <c r="M26" s="59"/>
      <c r="N26" s="39" t="s">
        <v>2</v>
      </c>
      <c r="O26" s="39" t="s">
        <v>2</v>
      </c>
      <c r="P26" s="39" t="s">
        <v>2</v>
      </c>
      <c r="Q26" s="39" t="s">
        <v>2</v>
      </c>
      <c r="R26" s="39"/>
      <c r="S26" s="39"/>
      <c r="T26" s="39"/>
      <c r="U26" s="39" t="s">
        <v>2</v>
      </c>
      <c r="V26" s="39" t="s">
        <v>2</v>
      </c>
      <c r="W26" s="39"/>
      <c r="X26" s="39"/>
      <c r="Y26" s="39" t="s">
        <v>2</v>
      </c>
      <c r="Z26" s="39"/>
      <c r="AA26" s="39"/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</row>
    <row r="27" spans="1:159" ht="61.5" customHeight="1" x14ac:dyDescent="0.25">
      <c r="A27" s="36">
        <v>20</v>
      </c>
      <c r="B27" s="37" t="s">
        <v>69</v>
      </c>
      <c r="C27" s="37" t="s">
        <v>43</v>
      </c>
      <c r="D27" s="38">
        <v>5</v>
      </c>
      <c r="E27" s="39"/>
      <c r="F27" s="39"/>
      <c r="G27" s="39">
        <v>1</v>
      </c>
      <c r="H27" s="39"/>
      <c r="I27" s="39"/>
      <c r="J27" s="39"/>
      <c r="K27" s="41">
        <v>1</v>
      </c>
      <c r="L27" s="59"/>
      <c r="M27" s="59"/>
      <c r="N27" s="39" t="s">
        <v>2</v>
      </c>
      <c r="O27" s="39"/>
      <c r="P27" s="39"/>
      <c r="Q27" s="39"/>
      <c r="R27" s="39" t="s">
        <v>2</v>
      </c>
      <c r="S27" s="39" t="s">
        <v>2</v>
      </c>
      <c r="T27" s="39" t="s">
        <v>2</v>
      </c>
      <c r="U27" s="39" t="s">
        <v>2</v>
      </c>
      <c r="V27" s="39" t="s">
        <v>2</v>
      </c>
      <c r="W27" s="39" t="s">
        <v>2</v>
      </c>
      <c r="X27" s="39" t="s">
        <v>2</v>
      </c>
      <c r="Y27" s="39" t="s">
        <v>2</v>
      </c>
      <c r="Z27" s="39"/>
      <c r="AA27" s="39" t="s">
        <v>2</v>
      </c>
      <c r="AB27" s="39" t="s">
        <v>2</v>
      </c>
      <c r="AC27" s="39"/>
      <c r="AD27" s="39"/>
      <c r="AE27" s="39"/>
      <c r="AF27" s="39"/>
      <c r="AG27" s="39" t="s">
        <v>2</v>
      </c>
      <c r="AH27" s="39"/>
      <c r="AI27" s="3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</row>
    <row r="28" spans="1:159" ht="61.5" customHeight="1" x14ac:dyDescent="0.25">
      <c r="A28" s="36">
        <v>21</v>
      </c>
      <c r="B28" s="37" t="s">
        <v>71</v>
      </c>
      <c r="C28" s="37" t="s">
        <v>43</v>
      </c>
      <c r="D28" s="38">
        <v>240</v>
      </c>
      <c r="E28" s="39"/>
      <c r="F28" s="39"/>
      <c r="G28" s="39"/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 t="s">
        <v>2</v>
      </c>
      <c r="AF28" s="39"/>
      <c r="AG28" s="39"/>
      <c r="AH28" s="39"/>
      <c r="AI28" s="39" t="s">
        <v>2</v>
      </c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</row>
    <row r="29" spans="1:159" ht="61.5" customHeight="1" x14ac:dyDescent="0.25">
      <c r="A29" s="36">
        <v>22</v>
      </c>
      <c r="B29" s="37" t="s">
        <v>72</v>
      </c>
      <c r="C29" s="37" t="s">
        <v>43</v>
      </c>
      <c r="D29" s="38">
        <v>10</v>
      </c>
      <c r="E29" s="39"/>
      <c r="F29" s="39"/>
      <c r="G29" s="39">
        <v>1</v>
      </c>
      <c r="H29" s="39"/>
      <c r="I29" s="39"/>
      <c r="J29" s="39"/>
      <c r="K29" s="41"/>
      <c r="L29" s="59"/>
      <c r="M29" s="59"/>
      <c r="N29" s="39"/>
      <c r="O29" s="39"/>
      <c r="P29" s="39"/>
      <c r="Q29" s="39"/>
      <c r="R29" s="39"/>
      <c r="S29" s="39"/>
      <c r="T29" s="39"/>
      <c r="U29" s="39" t="s">
        <v>2</v>
      </c>
      <c r="V29" s="39"/>
      <c r="W29" s="39"/>
      <c r="X29" s="39"/>
      <c r="Y29" s="39"/>
      <c r="Z29" s="39"/>
      <c r="AA29" s="39"/>
      <c r="AB29" s="39"/>
      <c r="AC29" s="39"/>
      <c r="AD29" s="39" t="s">
        <v>2</v>
      </c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</row>
    <row r="30" spans="1:159" ht="61.5" customHeight="1" x14ac:dyDescent="0.25">
      <c r="A30" s="36">
        <v>23</v>
      </c>
      <c r="B30" s="37" t="s">
        <v>240</v>
      </c>
      <c r="C30" s="37" t="s">
        <v>40</v>
      </c>
      <c r="D30" s="38">
        <v>5</v>
      </c>
      <c r="E30" s="39">
        <v>1</v>
      </c>
      <c r="F30" s="39"/>
      <c r="G30" s="39"/>
      <c r="H30" s="39"/>
      <c r="I30" s="39"/>
      <c r="J30" s="39"/>
      <c r="K30" s="41"/>
      <c r="L30" s="59"/>
      <c r="M30" s="59"/>
      <c r="N30" s="39" t="s">
        <v>2</v>
      </c>
      <c r="O30" s="39" t="s">
        <v>2</v>
      </c>
      <c r="P30" s="39" t="s">
        <v>2</v>
      </c>
      <c r="Q30" s="39" t="s">
        <v>2</v>
      </c>
      <c r="R30" s="39"/>
      <c r="S30" s="39" t="s">
        <v>2</v>
      </c>
      <c r="T30" s="39" t="s">
        <v>2</v>
      </c>
      <c r="U30" s="39" t="s">
        <v>2</v>
      </c>
      <c r="V30" s="39" t="s">
        <v>2</v>
      </c>
      <c r="W30" s="39"/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</row>
    <row r="31" spans="1:159" ht="61.5" customHeight="1" x14ac:dyDescent="0.25">
      <c r="A31" s="36">
        <v>24</v>
      </c>
      <c r="B31" s="37" t="s">
        <v>61</v>
      </c>
      <c r="C31" s="37" t="s">
        <v>40</v>
      </c>
      <c r="D31" s="38">
        <v>15</v>
      </c>
      <c r="E31" s="39">
        <v>1</v>
      </c>
      <c r="F31" s="39"/>
      <c r="G31" s="39"/>
      <c r="H31" s="39"/>
      <c r="I31" s="39"/>
      <c r="J31" s="39"/>
      <c r="K31" s="41">
        <v>2</v>
      </c>
      <c r="L31" s="59"/>
      <c r="M31" s="59"/>
      <c r="N31" s="39"/>
      <c r="O31" s="39"/>
      <c r="P31" s="39"/>
      <c r="Q31" s="39"/>
      <c r="R31" s="39" t="s">
        <v>2</v>
      </c>
      <c r="S31" s="39" t="s">
        <v>2</v>
      </c>
      <c r="T31" s="39" t="s">
        <v>2</v>
      </c>
      <c r="U31" s="39" t="s">
        <v>2</v>
      </c>
      <c r="V31" s="39" t="s">
        <v>2</v>
      </c>
      <c r="W31" s="39" t="s">
        <v>2</v>
      </c>
      <c r="X31" s="39" t="s">
        <v>2</v>
      </c>
      <c r="Y31" s="39" t="s">
        <v>2</v>
      </c>
      <c r="Z31" s="39"/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</row>
    <row r="32" spans="1:159" ht="61.5" customHeight="1" x14ac:dyDescent="0.25">
      <c r="A32" s="36">
        <v>25</v>
      </c>
      <c r="B32" s="37" t="s">
        <v>236</v>
      </c>
      <c r="C32" s="37" t="s">
        <v>40</v>
      </c>
      <c r="D32" s="38">
        <v>5</v>
      </c>
      <c r="E32" s="39">
        <v>1</v>
      </c>
      <c r="F32" s="39"/>
      <c r="G32" s="39"/>
      <c r="H32" s="39"/>
      <c r="I32" s="39"/>
      <c r="J32" s="39"/>
      <c r="K32" s="41">
        <v>1</v>
      </c>
      <c r="L32" s="59">
        <v>1</v>
      </c>
      <c r="M32" s="59">
        <v>1</v>
      </c>
      <c r="N32" s="39" t="s">
        <v>2</v>
      </c>
      <c r="O32" s="39"/>
      <c r="P32" s="39"/>
      <c r="Q32" s="39"/>
      <c r="R32" s="39"/>
      <c r="S32" s="39" t="s">
        <v>2</v>
      </c>
      <c r="T32" s="39" t="s">
        <v>2</v>
      </c>
      <c r="U32" s="39" t="s">
        <v>2</v>
      </c>
      <c r="V32" s="39" t="s">
        <v>2</v>
      </c>
      <c r="W32" s="39"/>
      <c r="X32" s="39" t="s">
        <v>2</v>
      </c>
      <c r="Y32" s="39" t="s">
        <v>2</v>
      </c>
      <c r="Z32" s="39" t="s">
        <v>2</v>
      </c>
      <c r="AA32" s="39" t="s">
        <v>2</v>
      </c>
      <c r="AB32" s="39" t="s">
        <v>2</v>
      </c>
      <c r="AC32" s="39"/>
      <c r="AD32" s="39"/>
      <c r="AE32" s="39"/>
      <c r="AF32" s="39"/>
      <c r="AG32" s="39" t="s">
        <v>2</v>
      </c>
      <c r="AH32" s="39"/>
      <c r="AI32" s="3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</row>
    <row r="33" spans="1:159" ht="61.5" customHeight="1" x14ac:dyDescent="0.25">
      <c r="A33" s="36">
        <v>26</v>
      </c>
      <c r="B33" s="37" t="s">
        <v>75</v>
      </c>
      <c r="C33" s="37" t="s">
        <v>40</v>
      </c>
      <c r="D33" s="38">
        <v>240</v>
      </c>
      <c r="E33" s="39"/>
      <c r="F33" s="39"/>
      <c r="G33" s="39"/>
      <c r="H33" s="39"/>
      <c r="I33" s="39"/>
      <c r="J33" s="39"/>
      <c r="K33" s="41"/>
      <c r="L33" s="59"/>
      <c r="M33" s="5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 t="s">
        <v>2</v>
      </c>
      <c r="AF33" s="39"/>
      <c r="AG33" s="39"/>
      <c r="AH33" s="39"/>
      <c r="AI33" s="39" t="s">
        <v>2</v>
      </c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</row>
    <row r="34" spans="1:159" s="51" customFormat="1" x14ac:dyDescent="0.25">
      <c r="A34" s="92" t="s">
        <v>1</v>
      </c>
      <c r="B34" s="92"/>
      <c r="C34" s="92"/>
      <c r="D34" s="49">
        <f t="shared" ref="D34:M34" si="0">SUM(D8:D33)</f>
        <v>3140</v>
      </c>
      <c r="E34" s="49">
        <f t="shared" si="0"/>
        <v>7</v>
      </c>
      <c r="F34" s="49">
        <f t="shared" si="0"/>
        <v>1</v>
      </c>
      <c r="G34" s="49">
        <f t="shared" si="0"/>
        <v>3</v>
      </c>
      <c r="H34" s="49">
        <f t="shared" si="0"/>
        <v>2</v>
      </c>
      <c r="I34" s="49">
        <f t="shared" si="0"/>
        <v>3</v>
      </c>
      <c r="J34" s="49">
        <f t="shared" si="0"/>
        <v>3</v>
      </c>
      <c r="K34" s="49">
        <f t="shared" si="0"/>
        <v>17</v>
      </c>
      <c r="L34" s="49">
        <f t="shared" si="0"/>
        <v>1</v>
      </c>
      <c r="M34" s="49">
        <f t="shared" si="0"/>
        <v>1</v>
      </c>
      <c r="N34" s="50">
        <f t="shared" ref="N34:AI34" si="1">+COUNTA(N8:N33)</f>
        <v>11</v>
      </c>
      <c r="O34" s="50">
        <f t="shared" si="1"/>
        <v>7</v>
      </c>
      <c r="P34" s="50">
        <f t="shared" si="1"/>
        <v>7</v>
      </c>
      <c r="Q34" s="50">
        <f t="shared" si="1"/>
        <v>7</v>
      </c>
      <c r="R34" s="50">
        <f t="shared" si="1"/>
        <v>5</v>
      </c>
      <c r="S34" s="50">
        <f t="shared" si="1"/>
        <v>10</v>
      </c>
      <c r="T34" s="50">
        <f t="shared" si="1"/>
        <v>10</v>
      </c>
      <c r="U34" s="50">
        <f t="shared" si="1"/>
        <v>19</v>
      </c>
      <c r="V34" s="50">
        <f t="shared" si="1"/>
        <v>17</v>
      </c>
      <c r="W34" s="50">
        <f t="shared" si="1"/>
        <v>5</v>
      </c>
      <c r="X34" s="50">
        <f t="shared" si="1"/>
        <v>8</v>
      </c>
      <c r="Y34" s="50">
        <f t="shared" si="1"/>
        <v>17</v>
      </c>
      <c r="Z34" s="50">
        <f t="shared" si="1"/>
        <v>3</v>
      </c>
      <c r="AA34" s="50">
        <f t="shared" si="1"/>
        <v>10</v>
      </c>
      <c r="AB34" s="50">
        <f t="shared" si="1"/>
        <v>13</v>
      </c>
      <c r="AC34" s="50">
        <f t="shared" si="1"/>
        <v>4</v>
      </c>
      <c r="AD34" s="50">
        <f t="shared" si="1"/>
        <v>2</v>
      </c>
      <c r="AE34" s="50">
        <f t="shared" si="1"/>
        <v>7</v>
      </c>
      <c r="AF34" s="50">
        <f t="shared" si="1"/>
        <v>0</v>
      </c>
      <c r="AG34" s="50">
        <f t="shared" si="1"/>
        <v>15</v>
      </c>
      <c r="AH34" s="50">
        <f t="shared" si="1"/>
        <v>4</v>
      </c>
      <c r="AI34" s="50">
        <f t="shared" si="1"/>
        <v>7</v>
      </c>
    </row>
    <row r="35" spans="1:159" x14ac:dyDescent="0.25">
      <c r="AF35" s="53"/>
      <c r="AI35" s="54"/>
    </row>
    <row r="36" spans="1:159" x14ac:dyDescent="0.25">
      <c r="B36" s="55"/>
      <c r="C36" s="56" t="s">
        <v>0</v>
      </c>
      <c r="D36" s="50">
        <f>ROUNDUP((D34/60/8),0)</f>
        <v>7</v>
      </c>
      <c r="G36" s="53"/>
      <c r="H36" s="53"/>
    </row>
    <row r="37" spans="1:159" x14ac:dyDescent="0.25">
      <c r="C37" s="51"/>
      <c r="D37" s="58"/>
      <c r="G37" s="53"/>
      <c r="H37" s="53"/>
    </row>
  </sheetData>
  <mergeCells count="26">
    <mergeCell ref="AH5:AH7"/>
    <mergeCell ref="AE5:AE6"/>
    <mergeCell ref="A34:C34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rintOptions horizontalCentered="1"/>
  <pageMargins left="0" right="0" top="0" bottom="0" header="0.31496062992125984" footer="0"/>
  <pageSetup paperSize="9" scale="38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D50"/>
  <sheetViews>
    <sheetView zoomScale="50" zoomScaleNormal="50" workbookViewId="0">
      <pane xSplit="2" ySplit="7" topLeftCell="C8" activePane="bottomRight" state="frozen"/>
      <selection activeCell="A2" sqref="A2:AI2"/>
      <selection pane="topRight" activeCell="A2" sqref="A2:AI2"/>
      <selection pane="bottomLeft" activeCell="A2" sqref="A2:AI2"/>
      <selection pane="bottomRight" activeCell="K18" sqref="K18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8.7109375" style="28" customWidth="1"/>
    <col min="4" max="4" width="8.85546875" style="52" customWidth="1"/>
    <col min="5" max="7" width="6" style="29" customWidth="1"/>
    <col min="8" max="8" width="11.7109375" style="29" customWidth="1"/>
    <col min="9" max="10" width="10.5703125" style="29" customWidth="1"/>
    <col min="11" max="11" width="9.7109375" style="29" customWidth="1"/>
    <col min="12" max="14" width="6.85546875" style="29" customWidth="1"/>
    <col min="15" max="15" width="27.140625" style="29" customWidth="1"/>
    <col min="16" max="20" width="6" style="29" customWidth="1"/>
    <col min="21" max="21" width="28.2851562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0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0" ht="44.25" customHeight="1" x14ac:dyDescent="0.25">
      <c r="A2" s="94" t="s">
        <v>291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0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0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0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0" s="29" customFormat="1" ht="217.15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113</v>
      </c>
      <c r="K7" s="31" t="s">
        <v>13</v>
      </c>
      <c r="L7" s="31" t="s">
        <v>67</v>
      </c>
      <c r="M7" s="31" t="s">
        <v>114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0" ht="48.6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ht="42.6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ht="56.1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ht="50.45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ht="56.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ht="45.6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ht="55.9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ht="49.9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ht="47.45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ht="46.15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ht="56.1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ht="56.1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ht="78" customHeight="1" x14ac:dyDescent="0.25">
      <c r="A20" s="36">
        <v>13</v>
      </c>
      <c r="B20" s="44" t="s">
        <v>118</v>
      </c>
      <c r="C20" s="37" t="s">
        <v>116</v>
      </c>
      <c r="D20" s="45">
        <v>450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ht="60.6" customHeight="1" x14ac:dyDescent="0.25">
      <c r="A21" s="36">
        <v>14</v>
      </c>
      <c r="B21" s="37" t="s">
        <v>119</v>
      </c>
      <c r="C21" s="37" t="s">
        <v>116</v>
      </c>
      <c r="D21" s="45">
        <v>90</v>
      </c>
      <c r="E21" s="39"/>
      <c r="F21" s="39"/>
      <c r="G21" s="39"/>
      <c r="H21" s="39"/>
      <c r="I21" s="39"/>
      <c r="J21" s="39"/>
      <c r="K21" s="39">
        <v>1</v>
      </c>
      <c r="L21" s="39">
        <f>4*3+2*3</f>
        <v>18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/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ht="54.6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ht="47.45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ht="48.6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ht="49.9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ht="56.1" customHeight="1" x14ac:dyDescent="0.25">
      <c r="A26" s="36">
        <v>19</v>
      </c>
      <c r="B26" s="61" t="s">
        <v>120</v>
      </c>
      <c r="C26" s="37" t="s">
        <v>116</v>
      </c>
      <c r="D26" s="38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</row>
    <row r="27" spans="1:160" ht="56.1" customHeight="1" x14ac:dyDescent="0.25">
      <c r="A27" s="36">
        <v>20</v>
      </c>
      <c r="B27" s="37" t="s">
        <v>121</v>
      </c>
      <c r="C27" s="37" t="s">
        <v>116</v>
      </c>
      <c r="D27" s="38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</row>
    <row r="28" spans="1:160" ht="46.15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</row>
    <row r="29" spans="1:160" ht="49.9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</row>
    <row r="30" spans="1:160" ht="51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</row>
    <row r="31" spans="1:160" ht="48.6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</row>
    <row r="32" spans="1:160" ht="49.9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</row>
    <row r="33" spans="1:160" ht="56.1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</row>
    <row r="34" spans="1:160" ht="61.15" customHeight="1" x14ac:dyDescent="0.25">
      <c r="A34" s="36">
        <v>27</v>
      </c>
      <c r="B34" s="37" t="s">
        <v>123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5*3 +5</f>
        <v>20</v>
      </c>
      <c r="M34" s="41">
        <f>5*1</f>
        <v>5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</row>
    <row r="35" spans="1:160" ht="48.6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</row>
    <row r="36" spans="1:160" ht="45" customHeight="1" x14ac:dyDescent="0.25">
      <c r="A36" s="36">
        <v>29</v>
      </c>
      <c r="B36" s="37" t="s">
        <v>124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</row>
    <row r="37" spans="1:160" ht="56.1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</row>
    <row r="38" spans="1:160" ht="56.1" customHeight="1" x14ac:dyDescent="0.25">
      <c r="A38" s="36">
        <v>31</v>
      </c>
      <c r="B38" s="37" t="s">
        <v>125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</row>
    <row r="39" spans="1:160" ht="48.6" customHeight="1" x14ac:dyDescent="0.25">
      <c r="A39" s="36">
        <v>32</v>
      </c>
      <c r="B39" s="37" t="s">
        <v>126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</row>
    <row r="40" spans="1:160" ht="57.6" customHeight="1" x14ac:dyDescent="0.25">
      <c r="A40" s="36">
        <v>33</v>
      </c>
      <c r="B40" s="37" t="s">
        <v>127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</row>
    <row r="41" spans="1:160" ht="42.6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</row>
    <row r="42" spans="1:160" ht="56.1" customHeight="1" x14ac:dyDescent="0.25">
      <c r="A42" s="36">
        <v>35</v>
      </c>
      <c r="B42" s="37" t="s">
        <v>128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</row>
    <row r="43" spans="1:160" ht="45" customHeight="1" x14ac:dyDescent="0.25">
      <c r="A43" s="36">
        <v>36</v>
      </c>
      <c r="B43" s="37" t="s">
        <v>129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</row>
    <row r="44" spans="1:160" ht="48.6" customHeight="1" x14ac:dyDescent="0.25">
      <c r="A44" s="36">
        <v>37</v>
      </c>
      <c r="B44" s="37" t="s">
        <v>61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</row>
    <row r="45" spans="1:160" ht="49.9" customHeight="1" x14ac:dyDescent="0.25">
      <c r="A45" s="36">
        <v>38</v>
      </c>
      <c r="B45" s="37" t="s">
        <v>130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</row>
    <row r="46" spans="1:160" ht="56.1" customHeight="1" x14ac:dyDescent="0.25">
      <c r="A46" s="36">
        <v>39</v>
      </c>
      <c r="B46" s="37" t="s">
        <v>75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</row>
    <row r="47" spans="1:160" s="51" customFormat="1" x14ac:dyDescent="0.25">
      <c r="A47" s="92" t="s">
        <v>1</v>
      </c>
      <c r="B47" s="92"/>
      <c r="C47" s="92"/>
      <c r="D47" s="49">
        <f t="shared" ref="D47:O47" si="0">SUM(D8:D46)</f>
        <v>6260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45</v>
      </c>
      <c r="M47" s="49">
        <f t="shared" si="0"/>
        <v>5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1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0" x14ac:dyDescent="0.25">
      <c r="AG48" s="53"/>
      <c r="AH48" s="28"/>
      <c r="AJ48" s="54"/>
    </row>
    <row r="49" spans="2:34" x14ac:dyDescent="0.25">
      <c r="B49" s="55"/>
      <c r="C49" s="56" t="s">
        <v>0</v>
      </c>
      <c r="D49" s="50">
        <f>ROUNDUP((D47/60/8),0)</f>
        <v>14</v>
      </c>
      <c r="G49" s="53"/>
      <c r="H49" s="53"/>
      <c r="AH49" s="28"/>
    </row>
    <row r="50" spans="2:34" x14ac:dyDescent="0.25">
      <c r="C50" s="51"/>
      <c r="D50" s="58"/>
      <c r="G50" s="53"/>
      <c r="H50" s="53"/>
      <c r="AH50" s="28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7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D50"/>
  <sheetViews>
    <sheetView zoomScale="50" zoomScaleNormal="50" workbookViewId="0">
      <pane xSplit="2" ySplit="7" topLeftCell="C32" activePane="bottomRight" state="frozen"/>
      <selection activeCell="B9" sqref="B9"/>
      <selection pane="topRight" activeCell="B9" sqref="B9"/>
      <selection pane="bottomLeft" activeCell="B9" sqref="B9"/>
      <selection pane="bottomRight" activeCell="M42" sqref="M42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6.5703125" style="28" customWidth="1"/>
    <col min="4" max="4" width="8.85546875" style="52" customWidth="1"/>
    <col min="5" max="7" width="6" style="29" customWidth="1"/>
    <col min="8" max="8" width="11.7109375" style="29" customWidth="1"/>
    <col min="9" max="10" width="10.5703125" style="29" customWidth="1"/>
    <col min="11" max="11" width="9.7109375" style="29" customWidth="1"/>
    <col min="12" max="14" width="6.85546875" style="29" customWidth="1"/>
    <col min="15" max="15" width="25.7109375" style="29" customWidth="1"/>
    <col min="16" max="20" width="6" style="29" customWidth="1"/>
    <col min="21" max="21" width="28.8554687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0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0" ht="44.25" customHeight="1" x14ac:dyDescent="0.25">
      <c r="A2" s="94" t="s">
        <v>292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0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0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0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0" s="29" customFormat="1" ht="208.9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113</v>
      </c>
      <c r="K7" s="31" t="s">
        <v>13</v>
      </c>
      <c r="L7" s="31" t="s">
        <v>67</v>
      </c>
      <c r="M7" s="31" t="s">
        <v>114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0" ht="47.4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ht="47.4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ht="48.6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ht="58.9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ht="56.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ht="44.4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ht="47.45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ht="48.6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ht="43.9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/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ht="49.9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ht="47.45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/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ht="48.6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ht="75.599999999999994" customHeight="1" x14ac:dyDescent="0.25">
      <c r="A20" s="36">
        <v>13</v>
      </c>
      <c r="B20" s="44" t="s">
        <v>118</v>
      </c>
      <c r="C20" s="37" t="s">
        <v>116</v>
      </c>
      <c r="D20" s="45">
        <v>450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ht="47.45" customHeight="1" x14ac:dyDescent="0.25">
      <c r="A21" s="36">
        <v>14</v>
      </c>
      <c r="B21" s="37" t="s">
        <v>119</v>
      </c>
      <c r="C21" s="37" t="s">
        <v>116</v>
      </c>
      <c r="D21" s="45">
        <v>90</v>
      </c>
      <c r="E21" s="39"/>
      <c r="F21" s="39"/>
      <c r="G21" s="39"/>
      <c r="H21" s="39"/>
      <c r="I21" s="39"/>
      <c r="J21" s="39"/>
      <c r="K21" s="39">
        <v>1</v>
      </c>
      <c r="L21" s="39">
        <f>4*3+2*3</f>
        <v>18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/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ht="46.15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ht="49.9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ht="45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ht="45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ht="56.1" customHeight="1" x14ac:dyDescent="0.25">
      <c r="A26" s="36">
        <v>19</v>
      </c>
      <c r="B26" s="61" t="s">
        <v>120</v>
      </c>
      <c r="C26" s="37" t="s">
        <v>116</v>
      </c>
      <c r="D26" s="38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</row>
    <row r="27" spans="1:160" ht="56.1" customHeight="1" x14ac:dyDescent="0.25">
      <c r="A27" s="36">
        <v>20</v>
      </c>
      <c r="B27" s="37" t="s">
        <v>121</v>
      </c>
      <c r="C27" s="37" t="s">
        <v>116</v>
      </c>
      <c r="D27" s="38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</row>
    <row r="28" spans="1:160" ht="56.1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</row>
    <row r="29" spans="1:160" ht="56.1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</row>
    <row r="30" spans="1:160" ht="56.1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</row>
    <row r="31" spans="1:160" ht="45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</row>
    <row r="32" spans="1:160" ht="56.1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</row>
    <row r="33" spans="1:160" ht="46.15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</row>
    <row r="34" spans="1:160" ht="56.45" customHeight="1" x14ac:dyDescent="0.25">
      <c r="A34" s="36">
        <v>27</v>
      </c>
      <c r="B34" s="37" t="s">
        <v>123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5*3 +5</f>
        <v>20</v>
      </c>
      <c r="M34" s="41">
        <f>5*1</f>
        <v>5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</row>
    <row r="35" spans="1:160" ht="51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</row>
    <row r="36" spans="1:160" ht="43.9" customHeight="1" x14ac:dyDescent="0.25">
      <c r="A36" s="36">
        <v>29</v>
      </c>
      <c r="B36" s="37" t="s">
        <v>124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</row>
    <row r="37" spans="1:160" ht="56.1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</row>
    <row r="38" spans="1:160" ht="46.15" customHeight="1" x14ac:dyDescent="0.25">
      <c r="A38" s="36">
        <v>31</v>
      </c>
      <c r="B38" s="37" t="s">
        <v>125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</row>
    <row r="39" spans="1:160" ht="46.15" customHeight="1" x14ac:dyDescent="0.25">
      <c r="A39" s="36">
        <v>32</v>
      </c>
      <c r="B39" s="37" t="s">
        <v>126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</row>
    <row r="40" spans="1:160" ht="69.599999999999994" customHeight="1" x14ac:dyDescent="0.25">
      <c r="A40" s="36">
        <v>33</v>
      </c>
      <c r="B40" s="37" t="s">
        <v>127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</row>
    <row r="41" spans="1:160" ht="46.1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</row>
    <row r="42" spans="1:160" ht="56.1" customHeight="1" x14ac:dyDescent="0.25">
      <c r="A42" s="36">
        <v>35</v>
      </c>
      <c r="B42" s="37" t="s">
        <v>128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</row>
    <row r="43" spans="1:160" ht="56.1" customHeight="1" x14ac:dyDescent="0.25">
      <c r="A43" s="36">
        <v>36</v>
      </c>
      <c r="B43" s="37" t="s">
        <v>131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</row>
    <row r="44" spans="1:160" ht="56.1" customHeight="1" x14ac:dyDescent="0.25">
      <c r="A44" s="36">
        <v>37</v>
      </c>
      <c r="B44" s="37" t="s">
        <v>61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</row>
    <row r="45" spans="1:160" ht="56.1" customHeight="1" x14ac:dyDescent="0.25">
      <c r="A45" s="36">
        <v>38</v>
      </c>
      <c r="B45" s="37" t="s">
        <v>130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</row>
    <row r="46" spans="1:160" ht="56.1" customHeight="1" x14ac:dyDescent="0.25">
      <c r="A46" s="36">
        <v>39</v>
      </c>
      <c r="B46" s="37" t="s">
        <v>75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</row>
    <row r="47" spans="1:160" s="51" customFormat="1" x14ac:dyDescent="0.25">
      <c r="A47" s="92" t="s">
        <v>1</v>
      </c>
      <c r="B47" s="92"/>
      <c r="C47" s="92"/>
      <c r="D47" s="49">
        <f t="shared" ref="D47:O47" si="0">SUM(D8:D46)</f>
        <v>6260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45</v>
      </c>
      <c r="M47" s="49">
        <f t="shared" si="0"/>
        <v>5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22</v>
      </c>
      <c r="AB47" s="50">
        <f t="shared" si="1"/>
        <v>1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0" x14ac:dyDescent="0.25">
      <c r="AG48" s="53"/>
      <c r="AH48" s="28"/>
      <c r="AJ48" s="54"/>
    </row>
    <row r="49" spans="2:34" x14ac:dyDescent="0.25">
      <c r="B49" s="55"/>
      <c r="C49" s="56" t="s">
        <v>0</v>
      </c>
      <c r="D49" s="50">
        <f>ROUNDUP((D47/60/8),0)</f>
        <v>14</v>
      </c>
      <c r="G49" s="53"/>
      <c r="H49" s="53"/>
      <c r="AH49" s="28"/>
    </row>
    <row r="50" spans="2:34" x14ac:dyDescent="0.25">
      <c r="C50" s="51"/>
      <c r="D50" s="58"/>
      <c r="G50" s="53"/>
      <c r="H50" s="53"/>
      <c r="AH50" s="28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7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D50"/>
  <sheetViews>
    <sheetView tabSelected="1" zoomScale="50" zoomScaleNormal="50" workbookViewId="0">
      <pane xSplit="2" ySplit="7" topLeftCell="C38" activePane="bottomRight" state="frozen"/>
      <selection activeCell="B9" sqref="B9"/>
      <selection pane="topRight" activeCell="B9" sqref="B9"/>
      <selection pane="bottomLeft" activeCell="B9" sqref="B9"/>
      <selection pane="bottomRight" activeCell="I43" sqref="I43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8.7109375" style="28" customWidth="1"/>
    <col min="4" max="4" width="8.85546875" style="52" customWidth="1"/>
    <col min="5" max="7" width="6" style="29" customWidth="1"/>
    <col min="8" max="8" width="11.7109375" style="29" customWidth="1"/>
    <col min="9" max="10" width="10.5703125" style="29" customWidth="1"/>
    <col min="11" max="12" width="9.7109375" style="29" customWidth="1"/>
    <col min="13" max="13" width="8.28515625" style="29" customWidth="1"/>
    <col min="14" max="14" width="6.85546875" style="29" customWidth="1"/>
    <col min="15" max="15" width="28.28515625" style="29" customWidth="1"/>
    <col min="16" max="20" width="6" style="29" customWidth="1"/>
    <col min="21" max="21" width="27.14062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0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0" ht="44.25" customHeight="1" x14ac:dyDescent="0.25">
      <c r="A2" s="94" t="s">
        <v>293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0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0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0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0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113</v>
      </c>
      <c r="K7" s="31" t="s">
        <v>13</v>
      </c>
      <c r="L7" s="31" t="s">
        <v>67</v>
      </c>
      <c r="M7" s="31" t="s">
        <v>114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0" ht="56.1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ht="43.9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ht="56.1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ht="57.6" customHeight="1" x14ac:dyDescent="0.25">
      <c r="A11" s="36">
        <v>4</v>
      </c>
      <c r="B11" s="37" t="s">
        <v>132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ht="47.4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ht="43.1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ht="47.45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ht="56.1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ht="56.1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ht="56.1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ht="56.1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ht="56.1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ht="91.5" customHeight="1" x14ac:dyDescent="0.25">
      <c r="A20" s="36">
        <v>13</v>
      </c>
      <c r="B20" s="44" t="s">
        <v>133</v>
      </c>
      <c r="C20" s="37" t="s">
        <v>116</v>
      </c>
      <c r="D20" s="45">
        <v>60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ht="58.15" customHeight="1" x14ac:dyDescent="0.25">
      <c r="A21" s="36">
        <v>14</v>
      </c>
      <c r="B21" s="37" t="s">
        <v>119</v>
      </c>
      <c r="C21" s="37" t="s">
        <v>116</v>
      </c>
      <c r="D21" s="45">
        <v>90</v>
      </c>
      <c r="E21" s="39"/>
      <c r="F21" s="39"/>
      <c r="G21" s="39"/>
      <c r="H21" s="39"/>
      <c r="I21" s="39"/>
      <c r="J21" s="39"/>
      <c r="K21" s="39">
        <v>1</v>
      </c>
      <c r="L21" s="39">
        <f>4*3+2*3</f>
        <v>18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/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ht="52.15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ht="54.6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ht="51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ht="56.1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ht="56.1" customHeight="1" x14ac:dyDescent="0.25">
      <c r="A26" s="36">
        <v>19</v>
      </c>
      <c r="B26" s="61" t="s">
        <v>120</v>
      </c>
      <c r="C26" s="37" t="s">
        <v>116</v>
      </c>
      <c r="D26" s="38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</row>
    <row r="27" spans="1:160" ht="56.1" customHeight="1" x14ac:dyDescent="0.25">
      <c r="A27" s="36">
        <v>20</v>
      </c>
      <c r="B27" s="37" t="s">
        <v>121</v>
      </c>
      <c r="C27" s="37" t="s">
        <v>116</v>
      </c>
      <c r="D27" s="38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</row>
    <row r="28" spans="1:160" ht="56.1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</row>
    <row r="29" spans="1:160" ht="47.45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</row>
    <row r="30" spans="1:160" ht="49.9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</row>
    <row r="31" spans="1:160" ht="45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</row>
    <row r="32" spans="1:160" ht="43.9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</row>
    <row r="33" spans="1:160" ht="56.1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</row>
    <row r="34" spans="1:160" ht="69" customHeight="1" x14ac:dyDescent="0.25">
      <c r="A34" s="36">
        <v>27</v>
      </c>
      <c r="B34" s="37" t="s">
        <v>134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5+1</f>
        <v>6</v>
      </c>
      <c r="M34" s="41">
        <f>5*1</f>
        <v>5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</row>
    <row r="35" spans="1:160" ht="56.1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</row>
    <row r="36" spans="1:160" ht="56.1" customHeight="1" x14ac:dyDescent="0.25">
      <c r="A36" s="36">
        <v>29</v>
      </c>
      <c r="B36" s="37" t="s">
        <v>124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</row>
    <row r="37" spans="1:160" ht="56.1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</row>
    <row r="38" spans="1:160" ht="48.6" customHeight="1" x14ac:dyDescent="0.25">
      <c r="A38" s="36">
        <v>31</v>
      </c>
      <c r="B38" s="37" t="s">
        <v>125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</row>
    <row r="39" spans="1:160" ht="56.1" customHeight="1" x14ac:dyDescent="0.25">
      <c r="A39" s="36">
        <v>32</v>
      </c>
      <c r="B39" s="37" t="s">
        <v>126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</row>
    <row r="40" spans="1:160" ht="62.45" customHeight="1" x14ac:dyDescent="0.25">
      <c r="A40" s="36">
        <v>33</v>
      </c>
      <c r="B40" s="37" t="s">
        <v>127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</row>
    <row r="41" spans="1:160" ht="40.1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</row>
    <row r="42" spans="1:160" ht="52.15" customHeight="1" x14ac:dyDescent="0.25">
      <c r="A42" s="36">
        <v>35</v>
      </c>
      <c r="B42" s="37" t="s">
        <v>128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</row>
    <row r="43" spans="1:160" ht="46.15" customHeight="1" x14ac:dyDescent="0.25">
      <c r="A43" s="36">
        <v>36</v>
      </c>
      <c r="B43" s="37" t="s">
        <v>131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</row>
    <row r="44" spans="1:160" ht="48.6" customHeight="1" x14ac:dyDescent="0.25">
      <c r="A44" s="36">
        <v>37</v>
      </c>
      <c r="B44" s="37" t="s">
        <v>61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</row>
    <row r="45" spans="1:160" ht="56.1" customHeight="1" x14ac:dyDescent="0.25">
      <c r="A45" s="36">
        <v>38</v>
      </c>
      <c r="B45" s="37" t="s">
        <v>135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</row>
    <row r="46" spans="1:160" ht="56.1" customHeight="1" x14ac:dyDescent="0.25">
      <c r="A46" s="36">
        <v>39</v>
      </c>
      <c r="B46" s="37" t="s">
        <v>75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</row>
    <row r="47" spans="1:160" s="51" customFormat="1" x14ac:dyDescent="0.25">
      <c r="A47" s="92" t="s">
        <v>1</v>
      </c>
      <c r="B47" s="92"/>
      <c r="C47" s="92"/>
      <c r="D47" s="49">
        <f t="shared" ref="D47:O47" si="0">SUM(D8:D46)</f>
        <v>5870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31</v>
      </c>
      <c r="M47" s="49">
        <f t="shared" si="0"/>
        <v>5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1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0" x14ac:dyDescent="0.25">
      <c r="AG48" s="53"/>
      <c r="AH48" s="28"/>
      <c r="AJ48" s="54"/>
    </row>
    <row r="49" spans="2:34" x14ac:dyDescent="0.25">
      <c r="B49" s="55"/>
      <c r="C49" s="56" t="s">
        <v>0</v>
      </c>
      <c r="D49" s="50">
        <f>ROUNDUP((D47/60/8),0)</f>
        <v>13</v>
      </c>
      <c r="G49" s="53"/>
      <c r="H49" s="53"/>
      <c r="AH49" s="28"/>
    </row>
    <row r="50" spans="2:34" x14ac:dyDescent="0.25">
      <c r="C50" s="51"/>
      <c r="D50" s="58"/>
      <c r="G50" s="53"/>
      <c r="H50" s="53"/>
      <c r="AH50" s="28"/>
    </row>
  </sheetData>
  <mergeCells count="26">
    <mergeCell ref="A47:C47"/>
    <mergeCell ref="AH5:AH6"/>
    <mergeCell ref="AI5:AI7"/>
    <mergeCell ref="AJ5:AJ7"/>
    <mergeCell ref="AK5:AK7"/>
    <mergeCell ref="E6:K6"/>
    <mergeCell ref="L6:N6"/>
    <mergeCell ref="P6:T6"/>
    <mergeCell ref="V6:Z6"/>
    <mergeCell ref="AA6:AC6"/>
    <mergeCell ref="E5:O5"/>
    <mergeCell ref="P5:AC5"/>
    <mergeCell ref="AD5:AD6"/>
    <mergeCell ref="AE5:AE6"/>
    <mergeCell ref="AF5:AF6"/>
    <mergeCell ref="AG5:AG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</mergeCells>
  <pageMargins left="0.19685039370078741" right="0.19685039370078741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D45"/>
  <sheetViews>
    <sheetView zoomScale="50" zoomScaleNormal="50" workbookViewId="0">
      <pane xSplit="2" ySplit="7" topLeftCell="C35" activePane="bottomRight" state="frozen"/>
      <selection activeCell="B9" sqref="B9"/>
      <selection pane="topRight" activeCell="B9" sqref="B9"/>
      <selection pane="bottomLeft" activeCell="B9" sqref="B9"/>
      <selection pane="bottomRight" activeCell="M39" sqref="M39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9.7109375" style="28" customWidth="1"/>
    <col min="4" max="4" width="8.85546875" style="52" customWidth="1"/>
    <col min="5" max="7" width="6" style="29" customWidth="1"/>
    <col min="8" max="8" width="11.7109375" style="29" customWidth="1"/>
    <col min="9" max="10" width="10.5703125" style="29" customWidth="1"/>
    <col min="11" max="12" width="9.7109375" style="29" customWidth="1"/>
    <col min="13" max="13" width="8.28515625" style="29" customWidth="1"/>
    <col min="14" max="14" width="6.85546875" style="29" customWidth="1"/>
    <col min="15" max="15" width="26.85546875" style="29" customWidth="1"/>
    <col min="16" max="20" width="6" style="29" customWidth="1"/>
    <col min="21" max="21" width="26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0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0" ht="44.25" customHeight="1" x14ac:dyDescent="0.25">
      <c r="A2" s="94" t="s">
        <v>294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0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0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0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0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113</v>
      </c>
      <c r="K7" s="31" t="s">
        <v>13</v>
      </c>
      <c r="L7" s="31" t="s">
        <v>67</v>
      </c>
      <c r="M7" s="31" t="s">
        <v>136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0" ht="56.1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ht="56.1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ht="43.9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ht="73.5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ht="56.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ht="45.6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ht="51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ht="49.9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ht="48.6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ht="56.1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ht="56.1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ht="42.6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ht="100.5" customHeight="1" x14ac:dyDescent="0.25">
      <c r="A20" s="36">
        <v>13</v>
      </c>
      <c r="B20" s="44" t="s">
        <v>133</v>
      </c>
      <c r="C20" s="37" t="s">
        <v>116</v>
      </c>
      <c r="D20" s="45">
        <v>60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ht="69" customHeight="1" x14ac:dyDescent="0.25">
      <c r="A21" s="36">
        <v>14</v>
      </c>
      <c r="B21" s="37" t="s">
        <v>119</v>
      </c>
      <c r="C21" s="37" t="s">
        <v>116</v>
      </c>
      <c r="D21" s="45">
        <v>90</v>
      </c>
      <c r="E21" s="39"/>
      <c r="F21" s="39"/>
      <c r="G21" s="39"/>
      <c r="H21" s="39"/>
      <c r="I21" s="39"/>
      <c r="J21" s="39"/>
      <c r="K21" s="39">
        <v>1</v>
      </c>
      <c r="L21" s="39">
        <f>4*3+2*3</f>
        <v>18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/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ht="55.9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ht="47.45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ht="69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ht="56.1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ht="56.1" customHeight="1" x14ac:dyDescent="0.25">
      <c r="A26" s="36">
        <v>19</v>
      </c>
      <c r="B26" s="61" t="s">
        <v>120</v>
      </c>
      <c r="C26" s="37" t="s">
        <v>116</v>
      </c>
      <c r="D26" s="38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</row>
    <row r="27" spans="1:160" ht="56.1" customHeight="1" x14ac:dyDescent="0.25">
      <c r="A27" s="36">
        <v>20</v>
      </c>
      <c r="B27" s="37" t="s">
        <v>121</v>
      </c>
      <c r="C27" s="37" t="s">
        <v>116</v>
      </c>
      <c r="D27" s="38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</row>
    <row r="28" spans="1:160" ht="56.1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</row>
    <row r="29" spans="1:160" ht="56.1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</row>
    <row r="30" spans="1:160" ht="56.1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</row>
    <row r="31" spans="1:160" ht="56.1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</row>
    <row r="32" spans="1:160" ht="56.1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</row>
    <row r="33" spans="1:160" ht="56.1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</row>
    <row r="34" spans="1:160" ht="69.599999999999994" customHeight="1" x14ac:dyDescent="0.25">
      <c r="A34" s="36">
        <v>27</v>
      </c>
      <c r="B34" s="37" t="s">
        <v>137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5+1</f>
        <v>6</v>
      </c>
      <c r="M34" s="41">
        <f>5*1</f>
        <v>5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</row>
    <row r="35" spans="1:160" ht="81" customHeight="1" x14ac:dyDescent="0.25">
      <c r="A35" s="36">
        <v>28</v>
      </c>
      <c r="B35" s="37" t="s">
        <v>138</v>
      </c>
      <c r="C35" s="37" t="s">
        <v>116</v>
      </c>
      <c r="D35" s="38">
        <v>5</v>
      </c>
      <c r="E35" s="39"/>
      <c r="F35" s="39"/>
      <c r="G35" s="39">
        <v>1</v>
      </c>
      <c r="H35" s="39"/>
      <c r="I35" s="39"/>
      <c r="J35" s="39"/>
      <c r="K35" s="39"/>
      <c r="L35" s="41">
        <v>1</v>
      </c>
      <c r="M35" s="41"/>
      <c r="N35" s="59"/>
      <c r="O35" s="59"/>
      <c r="P35" s="39" t="s">
        <v>2</v>
      </c>
      <c r="Q35" s="39"/>
      <c r="R35" s="39"/>
      <c r="S35" s="39"/>
      <c r="T35" s="39" t="s">
        <v>2</v>
      </c>
      <c r="U35" s="39" t="s">
        <v>2</v>
      </c>
      <c r="V35" s="39" t="s">
        <v>2</v>
      </c>
      <c r="W35" s="39" t="s">
        <v>2</v>
      </c>
      <c r="X35" s="39" t="s">
        <v>2</v>
      </c>
      <c r="Y35" s="39" t="s">
        <v>2</v>
      </c>
      <c r="Z35" s="39" t="s">
        <v>2</v>
      </c>
      <c r="AA35" s="39" t="s">
        <v>2</v>
      </c>
      <c r="AB35" s="39"/>
      <c r="AC35" s="39" t="s">
        <v>2</v>
      </c>
      <c r="AD35" s="39" t="s">
        <v>2</v>
      </c>
      <c r="AE35" s="39"/>
      <c r="AF35" s="39"/>
      <c r="AG35" s="39"/>
      <c r="AH35" s="39"/>
      <c r="AI35" s="39" t="s">
        <v>2</v>
      </c>
      <c r="AJ35" s="39"/>
      <c r="AK35" s="3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</row>
    <row r="36" spans="1:160" ht="40.15" customHeight="1" x14ac:dyDescent="0.25">
      <c r="A36" s="36">
        <v>29</v>
      </c>
      <c r="B36" s="37" t="s">
        <v>71</v>
      </c>
      <c r="C36" s="37" t="s">
        <v>116</v>
      </c>
      <c r="D36" s="38">
        <v>240</v>
      </c>
      <c r="E36" s="39"/>
      <c r="F36" s="39"/>
      <c r="G36" s="39"/>
      <c r="H36" s="39"/>
      <c r="I36" s="39"/>
      <c r="J36" s="39"/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 t="s">
        <v>2</v>
      </c>
      <c r="AH36" s="39"/>
      <c r="AI36" s="39"/>
      <c r="AJ36" s="39"/>
      <c r="AK36" s="39" t="s">
        <v>2</v>
      </c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</row>
    <row r="37" spans="1:160" ht="79.5" customHeight="1" x14ac:dyDescent="0.25">
      <c r="A37" s="36">
        <v>30</v>
      </c>
      <c r="B37" s="37" t="s">
        <v>139</v>
      </c>
      <c r="C37" s="37" t="s">
        <v>116</v>
      </c>
      <c r="D37" s="38">
        <v>10</v>
      </c>
      <c r="E37" s="39"/>
      <c r="F37" s="39"/>
      <c r="G37" s="39">
        <v>1</v>
      </c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 t="s">
        <v>2</v>
      </c>
      <c r="X37" s="39"/>
      <c r="Y37" s="39"/>
      <c r="Z37" s="39"/>
      <c r="AA37" s="39"/>
      <c r="AB37" s="39"/>
      <c r="AC37" s="39"/>
      <c r="AD37" s="39"/>
      <c r="AE37" s="39"/>
      <c r="AF37" s="39" t="s">
        <v>2</v>
      </c>
      <c r="AG37" s="39"/>
      <c r="AH37" s="39"/>
      <c r="AI37" s="39" t="s">
        <v>2</v>
      </c>
      <c r="AJ37" s="39"/>
      <c r="AK37" s="3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</row>
    <row r="38" spans="1:160" ht="61.15" customHeight="1" x14ac:dyDescent="0.25">
      <c r="A38" s="36">
        <v>31</v>
      </c>
      <c r="B38" s="37" t="s">
        <v>140</v>
      </c>
      <c r="C38" s="37" t="s">
        <v>40</v>
      </c>
      <c r="D38" s="38">
        <v>5</v>
      </c>
      <c r="E38" s="39">
        <v>1</v>
      </c>
      <c r="F38" s="39"/>
      <c r="G38" s="39"/>
      <c r="H38" s="39"/>
      <c r="I38" s="39"/>
      <c r="J38" s="39"/>
      <c r="K38" s="39"/>
      <c r="L38" s="41"/>
      <c r="M38" s="41"/>
      <c r="N38" s="59"/>
      <c r="O38" s="59"/>
      <c r="P38" s="39" t="s">
        <v>2</v>
      </c>
      <c r="Q38" s="39" t="s">
        <v>2</v>
      </c>
      <c r="R38" s="39" t="s">
        <v>2</v>
      </c>
      <c r="S38" s="39" t="s">
        <v>2</v>
      </c>
      <c r="T38" s="39"/>
      <c r="U38" s="39" t="s">
        <v>2</v>
      </c>
      <c r="V38" s="39" t="s">
        <v>2</v>
      </c>
      <c r="W38" s="39" t="s">
        <v>2</v>
      </c>
      <c r="X38" s="39" t="s">
        <v>2</v>
      </c>
      <c r="Y38" s="39"/>
      <c r="Z38" s="39" t="s">
        <v>2</v>
      </c>
      <c r="AA38" s="39" t="s">
        <v>2</v>
      </c>
      <c r="AB38" s="39"/>
      <c r="AC38" s="39" t="s">
        <v>2</v>
      </c>
      <c r="AD38" s="39" t="s">
        <v>2</v>
      </c>
      <c r="AE38" s="39"/>
      <c r="AF38" s="39"/>
      <c r="AG38" s="39"/>
      <c r="AH38" s="39"/>
      <c r="AI38" s="39" t="s">
        <v>2</v>
      </c>
      <c r="AJ38" s="39"/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</row>
    <row r="39" spans="1:160" ht="56.1" customHeight="1" x14ac:dyDescent="0.25">
      <c r="A39" s="36">
        <v>32</v>
      </c>
      <c r="B39" s="37" t="s">
        <v>61</v>
      </c>
      <c r="C39" s="37" t="s">
        <v>40</v>
      </c>
      <c r="D39" s="38">
        <v>15</v>
      </c>
      <c r="E39" s="39">
        <v>1</v>
      </c>
      <c r="F39" s="39"/>
      <c r="G39" s="39"/>
      <c r="H39" s="39"/>
      <c r="I39" s="39"/>
      <c r="J39" s="39"/>
      <c r="K39" s="39"/>
      <c r="L39" s="41">
        <v>2</v>
      </c>
      <c r="M39" s="41"/>
      <c r="N39" s="59"/>
      <c r="O39" s="59"/>
      <c r="P39" s="39"/>
      <c r="Q39" s="39"/>
      <c r="R39" s="39"/>
      <c r="S39" s="39"/>
      <c r="T39" s="39" t="s">
        <v>2</v>
      </c>
      <c r="U39" s="39" t="s">
        <v>2</v>
      </c>
      <c r="V39" s="39" t="s">
        <v>2</v>
      </c>
      <c r="W39" s="39" t="s">
        <v>2</v>
      </c>
      <c r="X39" s="39" t="s">
        <v>2</v>
      </c>
      <c r="Y39" s="39" t="s">
        <v>2</v>
      </c>
      <c r="Z39" s="39" t="s">
        <v>2</v>
      </c>
      <c r="AA39" s="39" t="s">
        <v>2</v>
      </c>
      <c r="AB39" s="39"/>
      <c r="AC39" s="39" t="s">
        <v>2</v>
      </c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</row>
    <row r="40" spans="1:160" ht="69.599999999999994" customHeight="1" x14ac:dyDescent="0.25">
      <c r="A40" s="36">
        <v>33</v>
      </c>
      <c r="B40" s="37" t="s">
        <v>141</v>
      </c>
      <c r="C40" s="37" t="s">
        <v>40</v>
      </c>
      <c r="D40" s="38">
        <v>5</v>
      </c>
      <c r="E40" s="39">
        <v>1</v>
      </c>
      <c r="F40" s="39"/>
      <c r="G40" s="39"/>
      <c r="H40" s="39"/>
      <c r="I40" s="39"/>
      <c r="J40" s="39"/>
      <c r="K40" s="39"/>
      <c r="L40" s="41">
        <v>1</v>
      </c>
      <c r="M40" s="41"/>
      <c r="N40" s="59">
        <v>1</v>
      </c>
      <c r="O40" s="59">
        <v>1</v>
      </c>
      <c r="P40" s="39" t="s">
        <v>2</v>
      </c>
      <c r="Q40" s="39"/>
      <c r="R40" s="39"/>
      <c r="S40" s="39"/>
      <c r="T40" s="39"/>
      <c r="U40" s="39" t="s">
        <v>2</v>
      </c>
      <c r="V40" s="39" t="s">
        <v>2</v>
      </c>
      <c r="W40" s="39" t="s">
        <v>2</v>
      </c>
      <c r="X40" s="39" t="s">
        <v>2</v>
      </c>
      <c r="Y40" s="39"/>
      <c r="Z40" s="39" t="s">
        <v>2</v>
      </c>
      <c r="AA40" s="39" t="s">
        <v>2</v>
      </c>
      <c r="AB40" s="39" t="s">
        <v>2</v>
      </c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</row>
    <row r="41" spans="1:160" ht="56.1" customHeight="1" x14ac:dyDescent="0.25">
      <c r="A41" s="36">
        <v>34</v>
      </c>
      <c r="B41" s="37" t="s">
        <v>75</v>
      </c>
      <c r="C41" s="37" t="s">
        <v>40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</row>
    <row r="42" spans="1:160" s="51" customFormat="1" x14ac:dyDescent="0.25">
      <c r="A42" s="92" t="s">
        <v>1</v>
      </c>
      <c r="B42" s="92"/>
      <c r="C42" s="92"/>
      <c r="D42" s="49">
        <f t="shared" ref="D42:O42" si="0">SUM(D8:D41)</f>
        <v>4885</v>
      </c>
      <c r="E42" s="49">
        <f t="shared" si="0"/>
        <v>7</v>
      </c>
      <c r="F42" s="49">
        <f t="shared" si="0"/>
        <v>1</v>
      </c>
      <c r="G42" s="49">
        <f t="shared" si="0"/>
        <v>3</v>
      </c>
      <c r="H42" s="49">
        <f t="shared" si="0"/>
        <v>2</v>
      </c>
      <c r="I42" s="49">
        <f t="shared" si="0"/>
        <v>3</v>
      </c>
      <c r="J42" s="49">
        <f t="shared" si="0"/>
        <v>4</v>
      </c>
      <c r="K42" s="49">
        <f t="shared" si="0"/>
        <v>3</v>
      </c>
      <c r="L42" s="49">
        <f t="shared" si="0"/>
        <v>31</v>
      </c>
      <c r="M42" s="49">
        <f t="shared" si="0"/>
        <v>5</v>
      </c>
      <c r="N42" s="49">
        <f t="shared" si="0"/>
        <v>1</v>
      </c>
      <c r="O42" s="49">
        <f t="shared" si="0"/>
        <v>1</v>
      </c>
      <c r="P42" s="50">
        <f t="shared" ref="P42:AK42" si="1">+COUNTA(P8:P41)</f>
        <v>13</v>
      </c>
      <c r="Q42" s="50">
        <f t="shared" si="1"/>
        <v>9</v>
      </c>
      <c r="R42" s="50">
        <f t="shared" si="1"/>
        <v>9</v>
      </c>
      <c r="S42" s="50">
        <f t="shared" si="1"/>
        <v>9</v>
      </c>
      <c r="T42" s="50">
        <f t="shared" si="1"/>
        <v>6</v>
      </c>
      <c r="U42" s="50">
        <f t="shared" si="1"/>
        <v>10</v>
      </c>
      <c r="V42" s="50">
        <f t="shared" si="1"/>
        <v>10</v>
      </c>
      <c r="W42" s="50">
        <f t="shared" si="1"/>
        <v>23</v>
      </c>
      <c r="X42" s="50">
        <f t="shared" si="1"/>
        <v>21</v>
      </c>
      <c r="Y42" s="50">
        <f t="shared" si="1"/>
        <v>6</v>
      </c>
      <c r="Z42" s="50">
        <f t="shared" si="1"/>
        <v>10</v>
      </c>
      <c r="AA42" s="50">
        <f t="shared" si="1"/>
        <v>21</v>
      </c>
      <c r="AB42" s="50">
        <f t="shared" si="1"/>
        <v>1</v>
      </c>
      <c r="AC42" s="50">
        <f t="shared" si="1"/>
        <v>10</v>
      </c>
      <c r="AD42" s="50">
        <f t="shared" si="1"/>
        <v>16</v>
      </c>
      <c r="AE42" s="50">
        <f t="shared" si="1"/>
        <v>5</v>
      </c>
      <c r="AF42" s="50">
        <f t="shared" si="1"/>
        <v>2</v>
      </c>
      <c r="AG42" s="50">
        <f t="shared" si="1"/>
        <v>11</v>
      </c>
      <c r="AH42" s="50">
        <f t="shared" si="1"/>
        <v>0</v>
      </c>
      <c r="AI42" s="50">
        <f t="shared" si="1"/>
        <v>18</v>
      </c>
      <c r="AJ42" s="50">
        <f t="shared" si="1"/>
        <v>5</v>
      </c>
      <c r="AK42" s="50">
        <f t="shared" si="1"/>
        <v>11</v>
      </c>
    </row>
    <row r="43" spans="1:160" x14ac:dyDescent="0.25">
      <c r="AG43" s="53"/>
      <c r="AH43" s="28"/>
      <c r="AJ43" s="54"/>
    </row>
    <row r="44" spans="1:160" x14ac:dyDescent="0.25">
      <c r="B44" s="55"/>
      <c r="C44" s="56" t="s">
        <v>0</v>
      </c>
      <c r="D44" s="50">
        <f>ROUNDUP((D42/60/8),0)</f>
        <v>11</v>
      </c>
      <c r="G44" s="53"/>
      <c r="H44" s="53"/>
      <c r="AH44" s="28"/>
    </row>
    <row r="45" spans="1:160" x14ac:dyDescent="0.25">
      <c r="C45" s="51"/>
      <c r="D45" s="58"/>
      <c r="G45" s="53"/>
      <c r="H45" s="53"/>
      <c r="AH45" s="28"/>
    </row>
  </sheetData>
  <mergeCells count="26">
    <mergeCell ref="AJ5:AJ7"/>
    <mergeCell ref="AG5:AG6"/>
    <mergeCell ref="A42:C42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V18"/>
  <sheetViews>
    <sheetView zoomScale="50" zoomScaleNormal="50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J11" sqref="J11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4.85546875" style="28" customWidth="1"/>
    <col min="4" max="4" width="10" style="52" customWidth="1"/>
    <col min="5" max="5" width="18" style="29" customWidth="1"/>
    <col min="6" max="7" width="13.42578125" style="29" customWidth="1"/>
    <col min="8" max="12" width="6" style="29" customWidth="1"/>
    <col min="13" max="13" width="28" style="29" customWidth="1"/>
    <col min="14" max="18" width="6" style="29" customWidth="1"/>
    <col min="19" max="19" width="10.28515625" style="29" customWidth="1"/>
    <col min="20" max="20" width="9.140625" style="29" customWidth="1"/>
    <col min="21" max="24" width="6" style="29" customWidth="1"/>
    <col min="25" max="25" width="5.5703125" style="29" customWidth="1"/>
    <col min="26" max="28" width="6" style="28" customWidth="1"/>
    <col min="29" max="16384" width="11.42578125" style="28"/>
  </cols>
  <sheetData>
    <row r="1" spans="1:152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152" ht="43.5" customHeight="1" x14ac:dyDescent="0.25">
      <c r="A2" s="94" t="s">
        <v>295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4" spans="1:152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 t="s">
        <v>34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 t="s">
        <v>33</v>
      </c>
      <c r="V4" s="85"/>
      <c r="W4" s="85"/>
      <c r="X4" s="85"/>
      <c r="Y4" s="85"/>
      <c r="Z4" s="85" t="s">
        <v>32</v>
      </c>
      <c r="AA4" s="85"/>
      <c r="AB4" s="85"/>
    </row>
    <row r="5" spans="1:152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 t="s">
        <v>30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7" t="s">
        <v>29</v>
      </c>
      <c r="V5" s="87" t="s">
        <v>28</v>
      </c>
      <c r="W5" s="87" t="s">
        <v>27</v>
      </c>
      <c r="X5" s="87" t="s">
        <v>26</v>
      </c>
      <c r="Y5" s="87" t="s">
        <v>25</v>
      </c>
      <c r="Z5" s="87" t="s">
        <v>24</v>
      </c>
      <c r="AA5" s="87" t="s">
        <v>23</v>
      </c>
      <c r="AB5" s="87" t="s">
        <v>22</v>
      </c>
    </row>
    <row r="6" spans="1:152" s="29" customFormat="1" ht="101.1" customHeight="1" x14ac:dyDescent="0.25">
      <c r="A6" s="85"/>
      <c r="B6" s="85"/>
      <c r="C6" s="85"/>
      <c r="D6" s="86"/>
      <c r="E6" s="62" t="s">
        <v>21</v>
      </c>
      <c r="F6" s="85" t="s">
        <v>20</v>
      </c>
      <c r="G6" s="85"/>
      <c r="H6" s="85" t="s">
        <v>18</v>
      </c>
      <c r="I6" s="85"/>
      <c r="J6" s="85"/>
      <c r="K6" s="85"/>
      <c r="L6" s="85"/>
      <c r="M6" s="30" t="s">
        <v>17</v>
      </c>
      <c r="N6" s="85" t="s">
        <v>55</v>
      </c>
      <c r="O6" s="85"/>
      <c r="P6" s="85"/>
      <c r="Q6" s="85"/>
      <c r="R6" s="85"/>
      <c r="S6" s="90" t="s">
        <v>52</v>
      </c>
      <c r="T6" s="91"/>
      <c r="U6" s="87"/>
      <c r="V6" s="87"/>
      <c r="W6" s="87"/>
      <c r="X6" s="87"/>
      <c r="Y6" s="87"/>
      <c r="Z6" s="87"/>
      <c r="AA6" s="87"/>
      <c r="AB6" s="87"/>
    </row>
    <row r="7" spans="1:152" s="29" customFormat="1" ht="233.1" customHeight="1" x14ac:dyDescent="0.25">
      <c r="A7" s="85"/>
      <c r="B7" s="85"/>
      <c r="C7" s="85"/>
      <c r="D7" s="86"/>
      <c r="E7" s="31" t="s">
        <v>142</v>
      </c>
      <c r="F7" s="31" t="s">
        <v>67</v>
      </c>
      <c r="G7" s="31" t="s">
        <v>136</v>
      </c>
      <c r="H7" s="31" t="s">
        <v>10</v>
      </c>
      <c r="I7" s="31" t="s">
        <v>9</v>
      </c>
      <c r="J7" s="31" t="s">
        <v>8</v>
      </c>
      <c r="K7" s="32" t="s">
        <v>47</v>
      </c>
      <c r="L7" s="31" t="s">
        <v>7</v>
      </c>
      <c r="M7" s="33" t="s">
        <v>48</v>
      </c>
      <c r="N7" s="31" t="s">
        <v>6</v>
      </c>
      <c r="O7" s="31" t="s">
        <v>5</v>
      </c>
      <c r="P7" s="31" t="s">
        <v>280</v>
      </c>
      <c r="Q7" s="31" t="s">
        <v>4</v>
      </c>
      <c r="R7" s="31" t="s">
        <v>3</v>
      </c>
      <c r="S7" s="34" t="s">
        <v>49</v>
      </c>
      <c r="T7" s="34" t="s">
        <v>51</v>
      </c>
      <c r="U7" s="35"/>
      <c r="V7" s="35"/>
      <c r="W7" s="35"/>
      <c r="X7" s="35"/>
      <c r="Y7" s="35"/>
      <c r="Z7" s="87"/>
      <c r="AA7" s="87"/>
      <c r="AB7" s="87"/>
    </row>
    <row r="8" spans="1:152" ht="7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41"/>
      <c r="G8" s="41"/>
      <c r="H8" s="39"/>
      <c r="I8" s="39"/>
      <c r="J8" s="39"/>
      <c r="K8" s="39"/>
      <c r="L8" s="39"/>
      <c r="M8" s="39"/>
      <c r="N8" s="39"/>
      <c r="O8" s="39" t="s">
        <v>2</v>
      </c>
      <c r="P8" s="39" t="s">
        <v>2</v>
      </c>
      <c r="Q8" s="39"/>
      <c r="R8" s="39"/>
      <c r="S8" s="39" t="s">
        <v>2</v>
      </c>
      <c r="T8" s="39"/>
      <c r="U8" s="39" t="s">
        <v>2</v>
      </c>
      <c r="V8" s="39"/>
      <c r="W8" s="39"/>
      <c r="X8" s="39"/>
      <c r="Y8" s="39"/>
      <c r="Z8" s="39" t="s">
        <v>2</v>
      </c>
      <c r="AA8" s="39"/>
      <c r="AB8" s="3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</row>
    <row r="9" spans="1:152" ht="100.5" customHeight="1" x14ac:dyDescent="0.25">
      <c r="A9" s="36">
        <v>2</v>
      </c>
      <c r="B9" s="44" t="s">
        <v>143</v>
      </c>
      <c r="C9" s="37" t="s">
        <v>116</v>
      </c>
      <c r="D9" s="38">
        <v>20</v>
      </c>
      <c r="E9" s="39">
        <v>1</v>
      </c>
      <c r="F9" s="41"/>
      <c r="G9" s="41"/>
      <c r="H9" s="42"/>
      <c r="I9" s="39"/>
      <c r="J9" s="39"/>
      <c r="K9" s="39"/>
      <c r="L9" s="39"/>
      <c r="M9" s="39" t="s">
        <v>2</v>
      </c>
      <c r="N9" s="39" t="s">
        <v>2</v>
      </c>
      <c r="O9" s="39" t="s">
        <v>2</v>
      </c>
      <c r="P9" s="39" t="s">
        <v>2</v>
      </c>
      <c r="Q9" s="39"/>
      <c r="R9" s="39" t="s">
        <v>2</v>
      </c>
      <c r="S9" s="39" t="s">
        <v>2</v>
      </c>
      <c r="T9" s="39" t="s">
        <v>2</v>
      </c>
      <c r="U9" s="39"/>
      <c r="V9" s="39" t="s">
        <v>2</v>
      </c>
      <c r="W9" s="39"/>
      <c r="X9" s="39"/>
      <c r="Y9" s="39"/>
      <c r="Z9" s="39"/>
      <c r="AA9" s="39" t="s">
        <v>2</v>
      </c>
      <c r="AB9" s="3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</row>
    <row r="10" spans="1:152" ht="56.1" customHeight="1" x14ac:dyDescent="0.25">
      <c r="A10" s="36">
        <v>3</v>
      </c>
      <c r="B10" s="37" t="s">
        <v>64</v>
      </c>
      <c r="C10" s="37" t="s">
        <v>116</v>
      </c>
      <c r="D10" s="38">
        <v>4</v>
      </c>
      <c r="E10" s="39">
        <v>1</v>
      </c>
      <c r="F10" s="41">
        <v>2</v>
      </c>
      <c r="G10" s="41"/>
      <c r="H10" s="39" t="s">
        <v>2</v>
      </c>
      <c r="I10" s="39" t="s">
        <v>2</v>
      </c>
      <c r="J10" s="39" t="s">
        <v>2</v>
      </c>
      <c r="K10" s="39" t="s">
        <v>2</v>
      </c>
      <c r="L10" s="39" t="s">
        <v>2</v>
      </c>
      <c r="M10" s="39" t="s">
        <v>2</v>
      </c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/>
      <c r="W10" s="39"/>
      <c r="X10" s="39"/>
      <c r="Y10" s="39"/>
      <c r="Z10" s="39" t="s">
        <v>2</v>
      </c>
      <c r="AA10" s="39"/>
      <c r="AB10" s="3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</row>
    <row r="11" spans="1:152" ht="114" customHeight="1" x14ac:dyDescent="0.25">
      <c r="A11" s="36">
        <v>4</v>
      </c>
      <c r="B11" s="37" t="s">
        <v>144</v>
      </c>
      <c r="C11" s="37" t="s">
        <v>116</v>
      </c>
      <c r="D11" s="45">
        <v>25</v>
      </c>
      <c r="E11" s="39">
        <v>1</v>
      </c>
      <c r="F11" s="41">
        <f>5*1+5</f>
        <v>10</v>
      </c>
      <c r="G11" s="41">
        <f>5*1</f>
        <v>5</v>
      </c>
      <c r="H11" s="39"/>
      <c r="I11" s="39"/>
      <c r="J11" s="39"/>
      <c r="K11" s="39"/>
      <c r="L11" s="39" t="s">
        <v>2</v>
      </c>
      <c r="M11" s="39" t="s">
        <v>2</v>
      </c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 t="s">
        <v>2</v>
      </c>
      <c r="U11" s="39" t="s">
        <v>2</v>
      </c>
      <c r="V11" s="39"/>
      <c r="W11" s="39"/>
      <c r="X11" s="39"/>
      <c r="Y11" s="39"/>
      <c r="Z11" s="39" t="s">
        <v>2</v>
      </c>
      <c r="AA11" s="39"/>
      <c r="AB11" s="3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</row>
    <row r="12" spans="1:152" ht="56.1" customHeight="1" x14ac:dyDescent="0.25">
      <c r="A12" s="36">
        <v>5</v>
      </c>
      <c r="B12" s="37" t="s">
        <v>145</v>
      </c>
      <c r="C12" s="37" t="s">
        <v>116</v>
      </c>
      <c r="D12" s="38">
        <v>10</v>
      </c>
      <c r="E12" s="39">
        <v>1</v>
      </c>
      <c r="F12" s="41"/>
      <c r="G12" s="41"/>
      <c r="H12" s="39" t="s">
        <v>2</v>
      </c>
      <c r="I12" s="39"/>
      <c r="J12" s="39"/>
      <c r="K12" s="39"/>
      <c r="L12" s="39"/>
      <c r="M12" s="39" t="s">
        <v>2</v>
      </c>
      <c r="N12" s="39" t="s">
        <v>2</v>
      </c>
      <c r="O12" s="39" t="s">
        <v>2</v>
      </c>
      <c r="P12" s="39" t="s">
        <v>2</v>
      </c>
      <c r="Q12" s="39"/>
      <c r="R12" s="39" t="s">
        <v>2</v>
      </c>
      <c r="S12" s="39" t="s">
        <v>2</v>
      </c>
      <c r="T12" s="39" t="s">
        <v>2</v>
      </c>
      <c r="U12" s="39" t="s">
        <v>2</v>
      </c>
      <c r="V12" s="39"/>
      <c r="W12" s="39"/>
      <c r="X12" s="39"/>
      <c r="Y12" s="39"/>
      <c r="Z12" s="39" t="s">
        <v>2</v>
      </c>
      <c r="AA12" s="39"/>
      <c r="AB12" s="3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</row>
    <row r="13" spans="1:152" ht="56.1" customHeight="1" x14ac:dyDescent="0.25">
      <c r="A13" s="36">
        <v>6</v>
      </c>
      <c r="B13" s="37" t="s">
        <v>283</v>
      </c>
      <c r="C13" s="37" t="s">
        <v>116</v>
      </c>
      <c r="D13" s="38">
        <v>10</v>
      </c>
      <c r="E13" s="39"/>
      <c r="F13" s="41"/>
      <c r="G13" s="4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 t="s">
        <v>2</v>
      </c>
      <c r="Y13" s="39"/>
      <c r="Z13" s="39"/>
      <c r="AA13" s="39"/>
      <c r="AB13" s="39" t="s">
        <v>2</v>
      </c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</row>
    <row r="14" spans="1:152" ht="56.1" customHeight="1" x14ac:dyDescent="0.25">
      <c r="A14" s="36">
        <v>7</v>
      </c>
      <c r="B14" s="37" t="s">
        <v>284</v>
      </c>
      <c r="C14" s="37" t="s">
        <v>116</v>
      </c>
      <c r="D14" s="38">
        <v>3</v>
      </c>
      <c r="E14" s="39">
        <v>1</v>
      </c>
      <c r="F14" s="41"/>
      <c r="G14" s="41"/>
      <c r="H14" s="39" t="s">
        <v>2</v>
      </c>
      <c r="I14" s="39"/>
      <c r="J14" s="39"/>
      <c r="K14" s="39"/>
      <c r="L14" s="39"/>
      <c r="M14" s="39"/>
      <c r="N14" s="39"/>
      <c r="O14" s="39" t="s">
        <v>2</v>
      </c>
      <c r="P14" s="39" t="s">
        <v>2</v>
      </c>
      <c r="Q14" s="39"/>
      <c r="R14" s="39"/>
      <c r="S14" s="39" t="s">
        <v>2</v>
      </c>
      <c r="T14" s="39"/>
      <c r="U14" s="39" t="s">
        <v>2</v>
      </c>
      <c r="V14" s="39"/>
      <c r="W14" s="39"/>
      <c r="X14" s="39"/>
      <c r="Y14" s="39"/>
      <c r="Z14" s="39" t="s">
        <v>2</v>
      </c>
      <c r="AA14" s="39"/>
      <c r="AB14" s="3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</row>
    <row r="15" spans="1:152" s="51" customFormat="1" x14ac:dyDescent="0.25">
      <c r="A15" s="92" t="s">
        <v>1</v>
      </c>
      <c r="B15" s="92"/>
      <c r="C15" s="92"/>
      <c r="D15" s="49">
        <f>SUM(D8:D14)</f>
        <v>73</v>
      </c>
      <c r="E15" s="49">
        <f>SUM(E8:E14)</f>
        <v>6</v>
      </c>
      <c r="F15" s="49">
        <f>SUM(F8:F14)</f>
        <v>12</v>
      </c>
      <c r="G15" s="49">
        <f>SUM(G8:G14)</f>
        <v>5</v>
      </c>
      <c r="H15" s="50">
        <f t="shared" ref="H15:AB15" si="0">+COUNTA(H8:H14)</f>
        <v>3</v>
      </c>
      <c r="I15" s="50">
        <f t="shared" si="0"/>
        <v>1</v>
      </c>
      <c r="J15" s="50">
        <f t="shared" si="0"/>
        <v>1</v>
      </c>
      <c r="K15" s="50">
        <f t="shared" si="0"/>
        <v>1</v>
      </c>
      <c r="L15" s="50">
        <f t="shared" si="0"/>
        <v>2</v>
      </c>
      <c r="M15" s="50">
        <f t="shared" si="0"/>
        <v>4</v>
      </c>
      <c r="N15" s="50">
        <f t="shared" si="0"/>
        <v>4</v>
      </c>
      <c r="O15" s="50">
        <f t="shared" si="0"/>
        <v>6</v>
      </c>
      <c r="P15" s="50">
        <f t="shared" si="0"/>
        <v>6</v>
      </c>
      <c r="Q15" s="50">
        <f t="shared" si="0"/>
        <v>2</v>
      </c>
      <c r="R15" s="50">
        <f t="shared" si="0"/>
        <v>4</v>
      </c>
      <c r="S15" s="50">
        <f t="shared" si="0"/>
        <v>6</v>
      </c>
      <c r="T15" s="50">
        <f t="shared" si="0"/>
        <v>4</v>
      </c>
      <c r="U15" s="50">
        <f t="shared" si="0"/>
        <v>5</v>
      </c>
      <c r="V15" s="50">
        <f t="shared" si="0"/>
        <v>1</v>
      </c>
      <c r="W15" s="50">
        <f t="shared" si="0"/>
        <v>0</v>
      </c>
      <c r="X15" s="50">
        <f t="shared" si="0"/>
        <v>1</v>
      </c>
      <c r="Y15" s="50">
        <f t="shared" si="0"/>
        <v>0</v>
      </c>
      <c r="Z15" s="50">
        <f t="shared" si="0"/>
        <v>5</v>
      </c>
      <c r="AA15" s="50">
        <f t="shared" si="0"/>
        <v>1</v>
      </c>
      <c r="AB15" s="50">
        <f t="shared" si="0"/>
        <v>1</v>
      </c>
    </row>
    <row r="16" spans="1:152" x14ac:dyDescent="0.25">
      <c r="Y16" s="53"/>
      <c r="AB16" s="54"/>
    </row>
    <row r="17" spans="2:4" x14ac:dyDescent="0.25">
      <c r="B17" s="55"/>
      <c r="C17" s="56" t="s">
        <v>0</v>
      </c>
      <c r="D17" s="50">
        <f>ROUNDUP((D15/60/8),0)</f>
        <v>1</v>
      </c>
    </row>
    <row r="18" spans="2:4" x14ac:dyDescent="0.25">
      <c r="C18" s="51"/>
      <c r="D18" s="58"/>
    </row>
  </sheetData>
  <mergeCells count="25">
    <mergeCell ref="A15:C15"/>
    <mergeCell ref="Y5:Y6"/>
    <mergeCell ref="Z5:Z7"/>
    <mergeCell ref="AA5:AA7"/>
    <mergeCell ref="H5:T5"/>
    <mergeCell ref="U5:U6"/>
    <mergeCell ref="V5:V6"/>
    <mergeCell ref="W5:W6"/>
    <mergeCell ref="X5:X6"/>
    <mergeCell ref="A1:AB1"/>
    <mergeCell ref="A2:AB2"/>
    <mergeCell ref="A4:A7"/>
    <mergeCell ref="B4:B7"/>
    <mergeCell ref="C4:C7"/>
    <mergeCell ref="D4:D7"/>
    <mergeCell ref="E4:G4"/>
    <mergeCell ref="H4:T4"/>
    <mergeCell ref="U4:Y4"/>
    <mergeCell ref="Z4:AB4"/>
    <mergeCell ref="AB5:AB7"/>
    <mergeCell ref="F6:G6"/>
    <mergeCell ref="H6:L6"/>
    <mergeCell ref="N6:R6"/>
    <mergeCell ref="S6:T6"/>
    <mergeCell ref="E5:G5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V18"/>
  <sheetViews>
    <sheetView zoomScale="50" zoomScaleNormal="50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M12" sqref="M12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4.85546875" style="28" customWidth="1"/>
    <col min="4" max="4" width="10" style="52" customWidth="1"/>
    <col min="5" max="5" width="19.42578125" style="29" customWidth="1"/>
    <col min="6" max="6" width="10.85546875" style="29" customWidth="1"/>
    <col min="7" max="7" width="13.7109375" style="29" customWidth="1"/>
    <col min="8" max="12" width="6" style="29" customWidth="1"/>
    <col min="13" max="13" width="26.85546875" style="29" customWidth="1"/>
    <col min="14" max="18" width="6" style="29" customWidth="1"/>
    <col min="19" max="19" width="8" style="29" customWidth="1"/>
    <col min="20" max="20" width="6.85546875" style="29" customWidth="1"/>
    <col min="21" max="24" width="6" style="29" customWidth="1"/>
    <col min="25" max="25" width="5.5703125" style="29" customWidth="1"/>
    <col min="26" max="28" width="6" style="28" customWidth="1"/>
    <col min="29" max="16384" width="11.42578125" style="28"/>
  </cols>
  <sheetData>
    <row r="1" spans="1:152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152" ht="43.5" customHeight="1" x14ac:dyDescent="0.25">
      <c r="A2" s="94" t="s">
        <v>296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4" spans="1:152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 t="s">
        <v>34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 t="s">
        <v>33</v>
      </c>
      <c r="V4" s="85"/>
      <c r="W4" s="85"/>
      <c r="X4" s="85"/>
      <c r="Y4" s="85"/>
      <c r="Z4" s="85" t="s">
        <v>32</v>
      </c>
      <c r="AA4" s="85"/>
      <c r="AB4" s="85"/>
    </row>
    <row r="5" spans="1:152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 t="s">
        <v>30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7" t="s">
        <v>29</v>
      </c>
      <c r="V5" s="87" t="s">
        <v>28</v>
      </c>
      <c r="W5" s="87" t="s">
        <v>27</v>
      </c>
      <c r="X5" s="87" t="s">
        <v>26</v>
      </c>
      <c r="Y5" s="87" t="s">
        <v>25</v>
      </c>
      <c r="Z5" s="87" t="s">
        <v>24</v>
      </c>
      <c r="AA5" s="87" t="s">
        <v>23</v>
      </c>
      <c r="AB5" s="87" t="s">
        <v>22</v>
      </c>
    </row>
    <row r="6" spans="1:152" s="29" customFormat="1" ht="101.1" customHeight="1" x14ac:dyDescent="0.25">
      <c r="A6" s="85"/>
      <c r="B6" s="85"/>
      <c r="C6" s="85"/>
      <c r="D6" s="86"/>
      <c r="E6" s="62" t="s">
        <v>21</v>
      </c>
      <c r="F6" s="85" t="s">
        <v>20</v>
      </c>
      <c r="G6" s="85"/>
      <c r="H6" s="85" t="s">
        <v>18</v>
      </c>
      <c r="I6" s="85"/>
      <c r="J6" s="85"/>
      <c r="K6" s="85"/>
      <c r="L6" s="85"/>
      <c r="M6" s="30" t="s">
        <v>17</v>
      </c>
      <c r="N6" s="85" t="s">
        <v>55</v>
      </c>
      <c r="O6" s="85"/>
      <c r="P6" s="85"/>
      <c r="Q6" s="85"/>
      <c r="R6" s="85"/>
      <c r="S6" s="90" t="s">
        <v>52</v>
      </c>
      <c r="T6" s="91"/>
      <c r="U6" s="87"/>
      <c r="V6" s="87"/>
      <c r="W6" s="87"/>
      <c r="X6" s="87"/>
      <c r="Y6" s="87"/>
      <c r="Z6" s="87"/>
      <c r="AA6" s="87"/>
      <c r="AB6" s="87"/>
    </row>
    <row r="7" spans="1:152" s="29" customFormat="1" ht="233.1" customHeight="1" x14ac:dyDescent="0.25">
      <c r="A7" s="85"/>
      <c r="B7" s="85"/>
      <c r="C7" s="85"/>
      <c r="D7" s="86"/>
      <c r="E7" s="31" t="s">
        <v>142</v>
      </c>
      <c r="F7" s="31" t="s">
        <v>67</v>
      </c>
      <c r="G7" s="31" t="s">
        <v>136</v>
      </c>
      <c r="H7" s="31" t="s">
        <v>10</v>
      </c>
      <c r="I7" s="31" t="s">
        <v>9</v>
      </c>
      <c r="J7" s="31" t="s">
        <v>8</v>
      </c>
      <c r="K7" s="32" t="s">
        <v>47</v>
      </c>
      <c r="L7" s="31" t="s">
        <v>7</v>
      </c>
      <c r="M7" s="33" t="s">
        <v>48</v>
      </c>
      <c r="N7" s="31" t="s">
        <v>6</v>
      </c>
      <c r="O7" s="31" t="s">
        <v>5</v>
      </c>
      <c r="P7" s="31" t="s">
        <v>280</v>
      </c>
      <c r="Q7" s="31" t="s">
        <v>4</v>
      </c>
      <c r="R7" s="31" t="s">
        <v>3</v>
      </c>
      <c r="S7" s="34" t="s">
        <v>49</v>
      </c>
      <c r="T7" s="34" t="s">
        <v>51</v>
      </c>
      <c r="U7" s="35"/>
      <c r="V7" s="35"/>
      <c r="W7" s="35"/>
      <c r="X7" s="35"/>
      <c r="Y7" s="35"/>
      <c r="Z7" s="87"/>
      <c r="AA7" s="87"/>
      <c r="AB7" s="87"/>
    </row>
    <row r="8" spans="1:152" ht="63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41"/>
      <c r="G8" s="41"/>
      <c r="H8" s="39"/>
      <c r="I8" s="39"/>
      <c r="J8" s="39"/>
      <c r="K8" s="39"/>
      <c r="L8" s="39"/>
      <c r="M8" s="39"/>
      <c r="N8" s="39"/>
      <c r="O8" s="39" t="s">
        <v>2</v>
      </c>
      <c r="P8" s="39" t="s">
        <v>2</v>
      </c>
      <c r="Q8" s="39"/>
      <c r="R8" s="39"/>
      <c r="S8" s="39" t="s">
        <v>2</v>
      </c>
      <c r="T8" s="39"/>
      <c r="U8" s="39" t="s">
        <v>2</v>
      </c>
      <c r="V8" s="39"/>
      <c r="W8" s="39"/>
      <c r="X8" s="39"/>
      <c r="Y8" s="39"/>
      <c r="Z8" s="39" t="s">
        <v>2</v>
      </c>
      <c r="AA8" s="39"/>
      <c r="AB8" s="3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</row>
    <row r="9" spans="1:152" ht="100.5" customHeight="1" x14ac:dyDescent="0.25">
      <c r="A9" s="36">
        <v>2</v>
      </c>
      <c r="B9" s="44" t="s">
        <v>143</v>
      </c>
      <c r="C9" s="37" t="s">
        <v>116</v>
      </c>
      <c r="D9" s="38">
        <v>20</v>
      </c>
      <c r="E9" s="39">
        <v>1</v>
      </c>
      <c r="F9" s="41"/>
      <c r="G9" s="41"/>
      <c r="H9" s="42"/>
      <c r="I9" s="39"/>
      <c r="J9" s="39"/>
      <c r="K9" s="39"/>
      <c r="L9" s="39"/>
      <c r="M9" s="39" t="s">
        <v>2</v>
      </c>
      <c r="N9" s="39" t="s">
        <v>2</v>
      </c>
      <c r="O9" s="39" t="s">
        <v>2</v>
      </c>
      <c r="P9" s="39" t="s">
        <v>2</v>
      </c>
      <c r="Q9" s="39"/>
      <c r="R9" s="39" t="s">
        <v>2</v>
      </c>
      <c r="S9" s="39" t="s">
        <v>2</v>
      </c>
      <c r="T9" s="39" t="s">
        <v>2</v>
      </c>
      <c r="U9" s="39"/>
      <c r="V9" s="39" t="s">
        <v>2</v>
      </c>
      <c r="W9" s="39"/>
      <c r="X9" s="39"/>
      <c r="Y9" s="39"/>
      <c r="Z9" s="39"/>
      <c r="AA9" s="39" t="s">
        <v>2</v>
      </c>
      <c r="AB9" s="3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</row>
    <row r="10" spans="1:152" ht="56.1" customHeight="1" x14ac:dyDescent="0.25">
      <c r="A10" s="36">
        <v>3</v>
      </c>
      <c r="B10" s="37" t="s">
        <v>64</v>
      </c>
      <c r="C10" s="37" t="s">
        <v>116</v>
      </c>
      <c r="D10" s="38">
        <v>4</v>
      </c>
      <c r="E10" s="39">
        <v>1</v>
      </c>
      <c r="F10" s="41">
        <v>2</v>
      </c>
      <c r="G10" s="41"/>
      <c r="H10" s="39" t="s">
        <v>2</v>
      </c>
      <c r="I10" s="39" t="s">
        <v>2</v>
      </c>
      <c r="J10" s="39" t="s">
        <v>2</v>
      </c>
      <c r="K10" s="39" t="s">
        <v>2</v>
      </c>
      <c r="L10" s="39" t="s">
        <v>2</v>
      </c>
      <c r="M10" s="39" t="s">
        <v>2</v>
      </c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/>
      <c r="W10" s="39"/>
      <c r="X10" s="39"/>
      <c r="Y10" s="39"/>
      <c r="Z10" s="39" t="s">
        <v>2</v>
      </c>
      <c r="AA10" s="39"/>
      <c r="AB10" s="3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</row>
    <row r="11" spans="1:152" ht="114" customHeight="1" x14ac:dyDescent="0.25">
      <c r="A11" s="36">
        <v>4</v>
      </c>
      <c r="B11" s="37" t="s">
        <v>148</v>
      </c>
      <c r="C11" s="37" t="s">
        <v>116</v>
      </c>
      <c r="D11" s="45">
        <v>25</v>
      </c>
      <c r="E11" s="39">
        <v>1</v>
      </c>
      <c r="F11" s="41">
        <f>5*1+5</f>
        <v>10</v>
      </c>
      <c r="G11" s="41">
        <f>5*1</f>
        <v>5</v>
      </c>
      <c r="H11" s="39"/>
      <c r="I11" s="39"/>
      <c r="J11" s="39"/>
      <c r="K11" s="39"/>
      <c r="L11" s="39" t="s">
        <v>2</v>
      </c>
      <c r="M11" s="39" t="s">
        <v>2</v>
      </c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 t="s">
        <v>2</v>
      </c>
      <c r="U11" s="39" t="s">
        <v>2</v>
      </c>
      <c r="V11" s="39"/>
      <c r="W11" s="39"/>
      <c r="X11" s="39"/>
      <c r="Y11" s="39"/>
      <c r="Z11" s="39" t="s">
        <v>2</v>
      </c>
      <c r="AA11" s="39"/>
      <c r="AB11" s="3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</row>
    <row r="12" spans="1:152" ht="56.1" customHeight="1" x14ac:dyDescent="0.25">
      <c r="A12" s="36">
        <v>5</v>
      </c>
      <c r="B12" s="37" t="s">
        <v>149</v>
      </c>
      <c r="C12" s="37" t="s">
        <v>116</v>
      </c>
      <c r="D12" s="38">
        <v>10</v>
      </c>
      <c r="E12" s="39">
        <v>1</v>
      </c>
      <c r="F12" s="41"/>
      <c r="G12" s="41"/>
      <c r="H12" s="39" t="s">
        <v>2</v>
      </c>
      <c r="I12" s="39"/>
      <c r="J12" s="39"/>
      <c r="K12" s="39"/>
      <c r="L12" s="39"/>
      <c r="M12" s="39" t="s">
        <v>2</v>
      </c>
      <c r="N12" s="39" t="s">
        <v>2</v>
      </c>
      <c r="O12" s="39" t="s">
        <v>2</v>
      </c>
      <c r="P12" s="39" t="s">
        <v>2</v>
      </c>
      <c r="Q12" s="39"/>
      <c r="R12" s="39" t="s">
        <v>2</v>
      </c>
      <c r="S12" s="39" t="s">
        <v>2</v>
      </c>
      <c r="T12" s="39" t="s">
        <v>2</v>
      </c>
      <c r="U12" s="39" t="s">
        <v>2</v>
      </c>
      <c r="V12" s="39"/>
      <c r="W12" s="39"/>
      <c r="X12" s="39"/>
      <c r="Y12" s="39"/>
      <c r="Z12" s="39" t="s">
        <v>2</v>
      </c>
      <c r="AA12" s="39"/>
      <c r="AB12" s="3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</row>
    <row r="13" spans="1:152" ht="56.1" customHeight="1" x14ac:dyDescent="0.25">
      <c r="A13" s="36">
        <v>6</v>
      </c>
      <c r="B13" s="37" t="s">
        <v>283</v>
      </c>
      <c r="C13" s="37" t="s">
        <v>116</v>
      </c>
      <c r="D13" s="38">
        <v>10</v>
      </c>
      <c r="E13" s="39"/>
      <c r="F13" s="41"/>
      <c r="G13" s="4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 t="s">
        <v>2</v>
      </c>
      <c r="Y13" s="39"/>
      <c r="Z13" s="39"/>
      <c r="AA13" s="39"/>
      <c r="AB13" s="39" t="s">
        <v>2</v>
      </c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</row>
    <row r="14" spans="1:152" ht="56.1" customHeight="1" x14ac:dyDescent="0.25">
      <c r="A14" s="36">
        <v>7</v>
      </c>
      <c r="B14" s="37" t="s">
        <v>284</v>
      </c>
      <c r="C14" s="37" t="s">
        <v>116</v>
      </c>
      <c r="D14" s="38">
        <v>2</v>
      </c>
      <c r="E14" s="39">
        <v>1</v>
      </c>
      <c r="F14" s="41"/>
      <c r="G14" s="41"/>
      <c r="H14" s="39" t="s">
        <v>2</v>
      </c>
      <c r="I14" s="39"/>
      <c r="J14" s="39"/>
      <c r="K14" s="39"/>
      <c r="L14" s="39"/>
      <c r="M14" s="39"/>
      <c r="N14" s="39"/>
      <c r="O14" s="39" t="s">
        <v>2</v>
      </c>
      <c r="P14" s="39" t="s">
        <v>2</v>
      </c>
      <c r="Q14" s="39"/>
      <c r="R14" s="39"/>
      <c r="S14" s="39" t="s">
        <v>2</v>
      </c>
      <c r="T14" s="39"/>
      <c r="U14" s="39" t="s">
        <v>2</v>
      </c>
      <c r="V14" s="39"/>
      <c r="W14" s="39"/>
      <c r="X14" s="39"/>
      <c r="Y14" s="39"/>
      <c r="Z14" s="39" t="s">
        <v>2</v>
      </c>
      <c r="AA14" s="39"/>
      <c r="AB14" s="3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</row>
    <row r="15" spans="1:152" s="51" customFormat="1" x14ac:dyDescent="0.25">
      <c r="A15" s="92" t="s">
        <v>1</v>
      </c>
      <c r="B15" s="92"/>
      <c r="C15" s="92"/>
      <c r="D15" s="49">
        <f>SUM(D8:D14)</f>
        <v>72</v>
      </c>
      <c r="E15" s="49">
        <f>SUM(E8:E14)</f>
        <v>6</v>
      </c>
      <c r="F15" s="49">
        <f>SUM(F8:F14)</f>
        <v>12</v>
      </c>
      <c r="G15" s="49">
        <f>SUM(G8:G14)</f>
        <v>5</v>
      </c>
      <c r="H15" s="50">
        <f t="shared" ref="H15:AB15" si="0">+COUNTA(H8:H14)</f>
        <v>3</v>
      </c>
      <c r="I15" s="50">
        <f t="shared" si="0"/>
        <v>1</v>
      </c>
      <c r="J15" s="50">
        <f t="shared" si="0"/>
        <v>1</v>
      </c>
      <c r="K15" s="50">
        <f t="shared" si="0"/>
        <v>1</v>
      </c>
      <c r="L15" s="50">
        <f t="shared" si="0"/>
        <v>2</v>
      </c>
      <c r="M15" s="50">
        <f t="shared" si="0"/>
        <v>4</v>
      </c>
      <c r="N15" s="50">
        <f t="shared" si="0"/>
        <v>4</v>
      </c>
      <c r="O15" s="50">
        <f t="shared" si="0"/>
        <v>6</v>
      </c>
      <c r="P15" s="50">
        <f t="shared" si="0"/>
        <v>6</v>
      </c>
      <c r="Q15" s="50">
        <f t="shared" si="0"/>
        <v>2</v>
      </c>
      <c r="R15" s="50">
        <f t="shared" si="0"/>
        <v>4</v>
      </c>
      <c r="S15" s="50">
        <f t="shared" si="0"/>
        <v>6</v>
      </c>
      <c r="T15" s="50">
        <f t="shared" si="0"/>
        <v>4</v>
      </c>
      <c r="U15" s="50">
        <f t="shared" si="0"/>
        <v>5</v>
      </c>
      <c r="V15" s="50">
        <f t="shared" si="0"/>
        <v>1</v>
      </c>
      <c r="W15" s="50">
        <f t="shared" si="0"/>
        <v>0</v>
      </c>
      <c r="X15" s="50">
        <f t="shared" si="0"/>
        <v>1</v>
      </c>
      <c r="Y15" s="50">
        <f t="shared" si="0"/>
        <v>0</v>
      </c>
      <c r="Z15" s="50">
        <f t="shared" si="0"/>
        <v>5</v>
      </c>
      <c r="AA15" s="50">
        <f t="shared" si="0"/>
        <v>1</v>
      </c>
      <c r="AB15" s="50">
        <f t="shared" si="0"/>
        <v>1</v>
      </c>
    </row>
    <row r="16" spans="1:152" x14ac:dyDescent="0.25">
      <c r="Y16" s="53"/>
      <c r="AB16" s="54"/>
    </row>
    <row r="17" spans="2:4" x14ac:dyDescent="0.25">
      <c r="B17" s="55"/>
      <c r="C17" s="56" t="s">
        <v>0</v>
      </c>
      <c r="D17" s="50">
        <f>ROUNDUP((D15/60/8),0)</f>
        <v>1</v>
      </c>
    </row>
    <row r="18" spans="2:4" x14ac:dyDescent="0.25">
      <c r="C18" s="51"/>
      <c r="D18" s="58"/>
    </row>
  </sheetData>
  <mergeCells count="25">
    <mergeCell ref="A15:C15"/>
    <mergeCell ref="Y5:Y6"/>
    <mergeCell ref="Z5:Z7"/>
    <mergeCell ref="AA5:AA7"/>
    <mergeCell ref="H5:T5"/>
    <mergeCell ref="U5:U6"/>
    <mergeCell ref="V5:V6"/>
    <mergeCell ref="W5:W6"/>
    <mergeCell ref="X5:X6"/>
    <mergeCell ref="A1:AB1"/>
    <mergeCell ref="A2:AB2"/>
    <mergeCell ref="A4:A7"/>
    <mergeCell ref="B4:B7"/>
    <mergeCell ref="C4:C7"/>
    <mergeCell ref="D4:D7"/>
    <mergeCell ref="E4:G4"/>
    <mergeCell ref="H4:T4"/>
    <mergeCell ref="U4:Y4"/>
    <mergeCell ref="Z4:AB4"/>
    <mergeCell ref="AB5:AB7"/>
    <mergeCell ref="F6:G6"/>
    <mergeCell ref="H6:L6"/>
    <mergeCell ref="N6:R6"/>
    <mergeCell ref="S6:T6"/>
    <mergeCell ref="E5:G5"/>
  </mergeCells>
  <pageMargins left="0.19685039370078741" right="0.19685039370078741" top="0.19685039370078741" bottom="0.19685039370078741" header="0.31496062992125984" footer="0.31496062992125984"/>
  <pageSetup paperSize="9" scale="45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D36"/>
  <sheetViews>
    <sheetView zoomScale="50" zoomScaleNormal="50" zoomScaleSheetLayoutView="70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S11" sqref="S11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0.5703125" style="28" customWidth="1"/>
    <col min="4" max="4" width="8.85546875" style="52" customWidth="1"/>
    <col min="5" max="7" width="6" style="29" customWidth="1"/>
    <col min="8" max="9" width="9.140625" style="29" customWidth="1"/>
    <col min="10" max="11" width="7.7109375" style="29" customWidth="1"/>
    <col min="12" max="13" width="6.85546875" style="29" customWidth="1"/>
    <col min="14" max="14" width="26" style="29" customWidth="1"/>
    <col min="15" max="19" width="6" style="29" customWidth="1"/>
    <col min="20" max="20" width="28" style="29" customWidth="1"/>
    <col min="21" max="32" width="6" style="29" customWidth="1"/>
    <col min="33" max="33" width="5.5703125" style="29" customWidth="1"/>
    <col min="34" max="36" width="6" style="28" customWidth="1"/>
    <col min="37" max="16384" width="11.42578125" style="28"/>
  </cols>
  <sheetData>
    <row r="1" spans="1:160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160" ht="48.75" customHeight="1" x14ac:dyDescent="0.25">
      <c r="A2" s="94" t="s">
        <v>297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6"/>
    </row>
    <row r="4" spans="1:160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 t="s">
        <v>34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 t="s">
        <v>33</v>
      </c>
      <c r="AD4" s="85"/>
      <c r="AE4" s="85"/>
      <c r="AF4" s="85"/>
      <c r="AG4" s="85"/>
      <c r="AH4" s="85" t="s">
        <v>32</v>
      </c>
      <c r="AI4" s="85"/>
      <c r="AJ4" s="85"/>
    </row>
    <row r="5" spans="1:160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 t="s">
        <v>30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7" t="s">
        <v>29</v>
      </c>
      <c r="AD5" s="87" t="s">
        <v>28</v>
      </c>
      <c r="AE5" s="87" t="s">
        <v>27</v>
      </c>
      <c r="AF5" s="87" t="s">
        <v>26</v>
      </c>
      <c r="AG5" s="87" t="s">
        <v>25</v>
      </c>
      <c r="AH5" s="87" t="s">
        <v>24</v>
      </c>
      <c r="AI5" s="87" t="s">
        <v>23</v>
      </c>
      <c r="AJ5" s="87" t="s">
        <v>22</v>
      </c>
    </row>
    <row r="6" spans="1:160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5" t="s">
        <v>20</v>
      </c>
      <c r="L6" s="85"/>
      <c r="M6" s="85"/>
      <c r="N6" s="30" t="s">
        <v>19</v>
      </c>
      <c r="O6" s="85" t="s">
        <v>18</v>
      </c>
      <c r="P6" s="85"/>
      <c r="Q6" s="85"/>
      <c r="R6" s="85"/>
      <c r="S6" s="85"/>
      <c r="T6" s="30" t="s">
        <v>17</v>
      </c>
      <c r="U6" s="85" t="s">
        <v>55</v>
      </c>
      <c r="V6" s="85"/>
      <c r="W6" s="85"/>
      <c r="X6" s="85"/>
      <c r="Y6" s="85"/>
      <c r="Z6" s="90" t="s">
        <v>52</v>
      </c>
      <c r="AA6" s="97"/>
      <c r="AB6" s="97"/>
      <c r="AC6" s="87"/>
      <c r="AD6" s="87"/>
      <c r="AE6" s="87"/>
      <c r="AF6" s="87"/>
      <c r="AG6" s="87"/>
      <c r="AH6" s="87"/>
      <c r="AI6" s="87"/>
      <c r="AJ6" s="87"/>
    </row>
    <row r="7" spans="1:160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112</v>
      </c>
      <c r="I7" s="31" t="s">
        <v>113</v>
      </c>
      <c r="J7" s="31" t="s">
        <v>13</v>
      </c>
      <c r="K7" s="31" t="s">
        <v>67</v>
      </c>
      <c r="L7" s="31" t="s">
        <v>114</v>
      </c>
      <c r="M7" s="31" t="s">
        <v>12</v>
      </c>
      <c r="N7" s="31" t="s">
        <v>11</v>
      </c>
      <c r="O7" s="31" t="s">
        <v>10</v>
      </c>
      <c r="P7" s="31" t="s">
        <v>9</v>
      </c>
      <c r="Q7" s="31" t="s">
        <v>8</v>
      </c>
      <c r="R7" s="32" t="s">
        <v>47</v>
      </c>
      <c r="S7" s="31" t="s">
        <v>7</v>
      </c>
      <c r="T7" s="33" t="s">
        <v>48</v>
      </c>
      <c r="U7" s="31" t="s">
        <v>6</v>
      </c>
      <c r="V7" s="31" t="s">
        <v>5</v>
      </c>
      <c r="W7" s="31" t="s">
        <v>280</v>
      </c>
      <c r="X7" s="31" t="s">
        <v>4</v>
      </c>
      <c r="Y7" s="31" t="s">
        <v>3</v>
      </c>
      <c r="Z7" s="34" t="s">
        <v>49</v>
      </c>
      <c r="AA7" s="34" t="s">
        <v>50</v>
      </c>
      <c r="AB7" s="34" t="s">
        <v>51</v>
      </c>
      <c r="AC7" s="35"/>
      <c r="AD7" s="35"/>
      <c r="AE7" s="35"/>
      <c r="AF7" s="35"/>
      <c r="AG7" s="35"/>
      <c r="AH7" s="87"/>
      <c r="AI7" s="87"/>
      <c r="AJ7" s="87"/>
    </row>
    <row r="8" spans="1:160" ht="60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41"/>
      <c r="M8" s="59"/>
      <c r="N8" s="59"/>
      <c r="O8" s="39"/>
      <c r="P8" s="39"/>
      <c r="Q8" s="39"/>
      <c r="R8" s="39"/>
      <c r="S8" s="39"/>
      <c r="T8" s="39"/>
      <c r="U8" s="39"/>
      <c r="V8" s="39" t="s">
        <v>2</v>
      </c>
      <c r="W8" s="39" t="s">
        <v>2</v>
      </c>
      <c r="X8" s="39"/>
      <c r="Y8" s="39"/>
      <c r="Z8" s="39" t="s">
        <v>2</v>
      </c>
      <c r="AA8" s="39"/>
      <c r="AB8" s="39"/>
      <c r="AC8" s="39" t="s">
        <v>2</v>
      </c>
      <c r="AD8" s="39"/>
      <c r="AE8" s="39"/>
      <c r="AF8" s="39"/>
      <c r="AG8" s="39"/>
      <c r="AH8" s="39" t="s">
        <v>2</v>
      </c>
      <c r="AI8" s="39"/>
      <c r="AJ8" s="3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ht="56.1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41"/>
      <c r="M9" s="59"/>
      <c r="N9" s="59"/>
      <c r="O9" s="42" t="s">
        <v>2</v>
      </c>
      <c r="P9" s="39"/>
      <c r="Q9" s="39"/>
      <c r="R9" s="39"/>
      <c r="S9" s="39"/>
      <c r="T9" s="39"/>
      <c r="U9" s="39"/>
      <c r="V9" s="39" t="s">
        <v>2</v>
      </c>
      <c r="W9" s="39" t="s">
        <v>2</v>
      </c>
      <c r="X9" s="39"/>
      <c r="Y9" s="39"/>
      <c r="Z9" s="39" t="s">
        <v>2</v>
      </c>
      <c r="AA9" s="39"/>
      <c r="AB9" s="39"/>
      <c r="AC9" s="39"/>
      <c r="AD9" s="39" t="s">
        <v>2</v>
      </c>
      <c r="AE9" s="39"/>
      <c r="AF9" s="39"/>
      <c r="AG9" s="39"/>
      <c r="AH9" s="39"/>
      <c r="AI9" s="39" t="s">
        <v>2</v>
      </c>
      <c r="AJ9" s="3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ht="56.1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41"/>
      <c r="M10" s="59"/>
      <c r="N10" s="59"/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/>
      <c r="Y10" s="39" t="s">
        <v>2</v>
      </c>
      <c r="Z10" s="39" t="s">
        <v>2</v>
      </c>
      <c r="AA10" s="39"/>
      <c r="AB10" s="39" t="s">
        <v>2</v>
      </c>
      <c r="AC10" s="39" t="s">
        <v>2</v>
      </c>
      <c r="AD10" s="39"/>
      <c r="AE10" s="39"/>
      <c r="AF10" s="39"/>
      <c r="AG10" s="39"/>
      <c r="AH10" s="39" t="s">
        <v>2</v>
      </c>
      <c r="AI10" s="39"/>
      <c r="AJ10" s="3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ht="79.5" customHeight="1" x14ac:dyDescent="0.25">
      <c r="A11" s="36">
        <v>4</v>
      </c>
      <c r="B11" s="37" t="s">
        <v>132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41"/>
      <c r="M11" s="59"/>
      <c r="N11" s="59"/>
      <c r="O11" s="39" t="s">
        <v>2</v>
      </c>
      <c r="P11" s="39"/>
      <c r="Q11" s="39"/>
      <c r="R11" s="39"/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/>
      <c r="Y11" s="39" t="s">
        <v>2</v>
      </c>
      <c r="Z11" s="39" t="s">
        <v>2</v>
      </c>
      <c r="AA11" s="39"/>
      <c r="AB11" s="39" t="s">
        <v>2</v>
      </c>
      <c r="AC11" s="39" t="s">
        <v>2</v>
      </c>
      <c r="AD11" s="39"/>
      <c r="AE11" s="39"/>
      <c r="AF11" s="39"/>
      <c r="AG11" s="39"/>
      <c r="AH11" s="39" t="s">
        <v>2</v>
      </c>
      <c r="AI11" s="39"/>
      <c r="AJ11" s="3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ht="56.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41"/>
      <c r="M12" s="59"/>
      <c r="N12" s="5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 t="s">
        <v>2</v>
      </c>
      <c r="AG12" s="39"/>
      <c r="AH12" s="39"/>
      <c r="AI12" s="39"/>
      <c r="AJ12" s="39" t="s">
        <v>2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ht="56.1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41"/>
      <c r="M13" s="59"/>
      <c r="N13" s="59"/>
      <c r="O13" s="39"/>
      <c r="P13" s="39"/>
      <c r="Q13" s="39"/>
      <c r="R13" s="39"/>
      <c r="S13" s="39"/>
      <c r="T13" s="39"/>
      <c r="U13" s="39"/>
      <c r="V13" s="39" t="s">
        <v>2</v>
      </c>
      <c r="W13" s="39"/>
      <c r="X13" s="39"/>
      <c r="Y13" s="39"/>
      <c r="Z13" s="39"/>
      <c r="AA13" s="39"/>
      <c r="AB13" s="39"/>
      <c r="AC13" s="39"/>
      <c r="AD13" s="39"/>
      <c r="AE13" s="39" t="s">
        <v>2</v>
      </c>
      <c r="AF13" s="39"/>
      <c r="AG13" s="39"/>
      <c r="AH13" s="39" t="s">
        <v>2</v>
      </c>
      <c r="AI13" s="39"/>
      <c r="AJ13" s="3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ht="56.1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41"/>
      <c r="M14" s="59"/>
      <c r="N14" s="59"/>
      <c r="O14" s="39" t="s">
        <v>2</v>
      </c>
      <c r="P14" s="39" t="s">
        <v>2</v>
      </c>
      <c r="Q14" s="39" t="s">
        <v>2</v>
      </c>
      <c r="R14" s="39" t="s">
        <v>2</v>
      </c>
      <c r="S14" s="39"/>
      <c r="T14" s="39" t="s">
        <v>2</v>
      </c>
      <c r="U14" s="39" t="s">
        <v>2</v>
      </c>
      <c r="V14" s="39" t="s">
        <v>2</v>
      </c>
      <c r="W14" s="39" t="s">
        <v>2</v>
      </c>
      <c r="X14" s="39"/>
      <c r="Y14" s="39"/>
      <c r="Z14" s="39" t="s">
        <v>2</v>
      </c>
      <c r="AA14" s="39"/>
      <c r="AB14" s="39" t="s">
        <v>2</v>
      </c>
      <c r="AC14" s="39" t="s">
        <v>2</v>
      </c>
      <c r="AD14" s="39"/>
      <c r="AE14" s="39"/>
      <c r="AF14" s="39"/>
      <c r="AG14" s="39"/>
      <c r="AH14" s="39" t="s">
        <v>2</v>
      </c>
      <c r="AI14" s="39"/>
      <c r="AJ14" s="3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ht="56.1" customHeight="1" x14ac:dyDescent="0.25">
      <c r="A15" s="36">
        <v>8</v>
      </c>
      <c r="B15" s="37" t="s">
        <v>46</v>
      </c>
      <c r="C15" s="37" t="s">
        <v>116</v>
      </c>
      <c r="D15" s="38">
        <v>120</v>
      </c>
      <c r="E15" s="39"/>
      <c r="F15" s="39"/>
      <c r="G15" s="39"/>
      <c r="H15" s="39"/>
      <c r="I15" s="39"/>
      <c r="J15" s="39"/>
      <c r="K15" s="41"/>
      <c r="L15" s="41"/>
      <c r="M15" s="59"/>
      <c r="N15" s="5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 t="s">
        <v>2</v>
      </c>
      <c r="AG15" s="39"/>
      <c r="AH15" s="39"/>
      <c r="AI15" s="39"/>
      <c r="AJ15" s="39" t="s">
        <v>2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ht="56.1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>
        <v>1</v>
      </c>
      <c r="I16" s="39"/>
      <c r="J16" s="39"/>
      <c r="K16" s="41"/>
      <c r="L16" s="41"/>
      <c r="M16" s="59"/>
      <c r="N16" s="5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/>
      <c r="V16" s="39" t="s">
        <v>2</v>
      </c>
      <c r="W16" s="39" t="s">
        <v>2</v>
      </c>
      <c r="X16" s="39"/>
      <c r="Y16" s="39"/>
      <c r="Z16" s="39" t="s">
        <v>2</v>
      </c>
      <c r="AA16" s="39"/>
      <c r="AB16" s="39"/>
      <c r="AC16" s="39" t="s">
        <v>2</v>
      </c>
      <c r="AD16" s="39"/>
      <c r="AE16" s="39"/>
      <c r="AF16" s="39"/>
      <c r="AG16" s="39"/>
      <c r="AH16" s="39" t="s">
        <v>2</v>
      </c>
      <c r="AI16" s="39"/>
      <c r="AJ16" s="3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ht="56.1" customHeight="1" x14ac:dyDescent="0.25">
      <c r="A17" s="36">
        <v>10</v>
      </c>
      <c r="B17" s="61" t="s">
        <v>46</v>
      </c>
      <c r="C17" s="37" t="s">
        <v>116</v>
      </c>
      <c r="D17" s="38">
        <v>120</v>
      </c>
      <c r="E17" s="39"/>
      <c r="F17" s="39"/>
      <c r="G17" s="39"/>
      <c r="H17" s="39"/>
      <c r="I17" s="39"/>
      <c r="J17" s="39"/>
      <c r="K17" s="41"/>
      <c r="L17" s="41"/>
      <c r="M17" s="59"/>
      <c r="N17" s="5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 t="s">
        <v>2</v>
      </c>
      <c r="AG17" s="39"/>
      <c r="AH17" s="39"/>
      <c r="AI17" s="39"/>
      <c r="AJ17" s="39" t="s">
        <v>2</v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ht="56.1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>
        <v>1</v>
      </c>
      <c r="J18" s="39"/>
      <c r="K18" s="41"/>
      <c r="L18" s="41"/>
      <c r="M18" s="59"/>
      <c r="N18" s="59"/>
      <c r="O18" s="39" t="s">
        <v>2</v>
      </c>
      <c r="P18" s="39" t="s">
        <v>2</v>
      </c>
      <c r="Q18" s="39" t="s">
        <v>2</v>
      </c>
      <c r="R18" s="39" t="s">
        <v>2</v>
      </c>
      <c r="S18" s="39"/>
      <c r="T18" s="39"/>
      <c r="U18" s="39"/>
      <c r="V18" s="39" t="s">
        <v>2</v>
      </c>
      <c r="W18" s="39" t="s">
        <v>2</v>
      </c>
      <c r="X18" s="39"/>
      <c r="Y18" s="39"/>
      <c r="Z18" s="39" t="s">
        <v>2</v>
      </c>
      <c r="AA18" s="39"/>
      <c r="AB18" s="39"/>
      <c r="AC18" s="39" t="s">
        <v>2</v>
      </c>
      <c r="AD18" s="39"/>
      <c r="AE18" s="39"/>
      <c r="AF18" s="39"/>
      <c r="AG18" s="39"/>
      <c r="AH18" s="39" t="s">
        <v>2</v>
      </c>
      <c r="AI18" s="39"/>
      <c r="AJ18" s="3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ht="56.1" customHeight="1" x14ac:dyDescent="0.25">
      <c r="A19" s="36">
        <v>12</v>
      </c>
      <c r="B19" s="61" t="s">
        <v>46</v>
      </c>
      <c r="C19" s="37" t="s">
        <v>116</v>
      </c>
      <c r="D19" s="38">
        <v>120</v>
      </c>
      <c r="E19" s="39"/>
      <c r="F19" s="39"/>
      <c r="G19" s="39"/>
      <c r="H19" s="39"/>
      <c r="I19" s="39"/>
      <c r="J19" s="39"/>
      <c r="K19" s="41"/>
      <c r="L19" s="41"/>
      <c r="M19" s="59"/>
      <c r="N19" s="5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 t="s">
        <v>2</v>
      </c>
      <c r="AG19" s="39"/>
      <c r="AH19" s="39"/>
      <c r="AI19" s="39"/>
      <c r="AJ19" s="39" t="s">
        <v>2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ht="69" customHeight="1" x14ac:dyDescent="0.25">
      <c r="A20" s="36">
        <v>13</v>
      </c>
      <c r="B20" s="37" t="s">
        <v>152</v>
      </c>
      <c r="C20" s="37" t="s">
        <v>116</v>
      </c>
      <c r="D20" s="45">
        <v>60</v>
      </c>
      <c r="E20" s="39"/>
      <c r="F20" s="39"/>
      <c r="G20" s="39"/>
      <c r="H20" s="39"/>
      <c r="I20" s="39"/>
      <c r="J20" s="39">
        <v>1</v>
      </c>
      <c r="K20" s="41">
        <f>3*5+ 5</f>
        <v>20</v>
      </c>
      <c r="L20" s="41">
        <f>5*1</f>
        <v>5</v>
      </c>
      <c r="M20" s="59"/>
      <c r="N20" s="59"/>
      <c r="O20" s="39"/>
      <c r="P20" s="39"/>
      <c r="Q20" s="39"/>
      <c r="R20" s="39"/>
      <c r="S20" s="39" t="s">
        <v>2</v>
      </c>
      <c r="T20" s="39" t="s">
        <v>2</v>
      </c>
      <c r="U20" s="39" t="s">
        <v>2</v>
      </c>
      <c r="V20" s="39" t="s">
        <v>2</v>
      </c>
      <c r="W20" s="39" t="s">
        <v>2</v>
      </c>
      <c r="X20" s="39" t="s">
        <v>2</v>
      </c>
      <c r="Y20" s="39" t="s">
        <v>2</v>
      </c>
      <c r="Z20" s="39" t="s">
        <v>2</v>
      </c>
      <c r="AA20" s="39"/>
      <c r="AB20" s="39" t="s">
        <v>2</v>
      </c>
      <c r="AC20" s="39" t="s">
        <v>2</v>
      </c>
      <c r="AD20" s="39"/>
      <c r="AE20" s="39"/>
      <c r="AF20" s="39"/>
      <c r="AG20" s="39"/>
      <c r="AH20" s="39" t="s">
        <v>2</v>
      </c>
      <c r="AI20" s="39"/>
      <c r="AJ20" s="3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ht="60" customHeight="1" x14ac:dyDescent="0.25">
      <c r="A21" s="36">
        <v>14</v>
      </c>
      <c r="B21" s="61" t="s">
        <v>46</v>
      </c>
      <c r="C21" s="37" t="s">
        <v>116</v>
      </c>
      <c r="D21" s="45">
        <v>120</v>
      </c>
      <c r="E21" s="39"/>
      <c r="F21" s="39"/>
      <c r="G21" s="39"/>
      <c r="H21" s="39"/>
      <c r="I21" s="39"/>
      <c r="J21" s="39"/>
      <c r="K21" s="41"/>
      <c r="L21" s="41"/>
      <c r="M21" s="59"/>
      <c r="N21" s="5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 t="s">
        <v>2</v>
      </c>
      <c r="AG21" s="39"/>
      <c r="AH21" s="39"/>
      <c r="AI21" s="39"/>
      <c r="AJ21" s="39" t="s">
        <v>2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ht="69" customHeight="1" x14ac:dyDescent="0.25">
      <c r="A22" s="36">
        <v>15</v>
      </c>
      <c r="B22" s="37" t="s">
        <v>153</v>
      </c>
      <c r="C22" s="37" t="s">
        <v>116</v>
      </c>
      <c r="D22" s="45">
        <v>10</v>
      </c>
      <c r="E22" s="39"/>
      <c r="F22" s="39"/>
      <c r="G22" s="39"/>
      <c r="H22" s="39"/>
      <c r="I22" s="39">
        <v>1</v>
      </c>
      <c r="J22" s="39"/>
      <c r="K22" s="41"/>
      <c r="L22" s="41"/>
      <c r="M22" s="59"/>
      <c r="N22" s="59"/>
      <c r="O22" s="39"/>
      <c r="P22" s="39"/>
      <c r="Q22" s="39"/>
      <c r="R22" s="39"/>
      <c r="S22" s="39"/>
      <c r="T22" s="39"/>
      <c r="U22" s="39"/>
      <c r="V22" s="39" t="s">
        <v>2</v>
      </c>
      <c r="W22" s="39" t="s">
        <v>2</v>
      </c>
      <c r="X22" s="39"/>
      <c r="Y22" s="39"/>
      <c r="Z22" s="39" t="s">
        <v>2</v>
      </c>
      <c r="AA22" s="39"/>
      <c r="AB22" s="39"/>
      <c r="AC22" s="39"/>
      <c r="AD22" s="39" t="s">
        <v>2</v>
      </c>
      <c r="AE22" s="39"/>
      <c r="AF22" s="39"/>
      <c r="AG22" s="39"/>
      <c r="AH22" s="39"/>
      <c r="AI22" s="39" t="s">
        <v>2</v>
      </c>
      <c r="AJ22" s="3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ht="60.75" customHeight="1" x14ac:dyDescent="0.25">
      <c r="A23" s="36">
        <v>16</v>
      </c>
      <c r="B23" s="61" t="s">
        <v>46</v>
      </c>
      <c r="C23" s="37" t="s">
        <v>116</v>
      </c>
      <c r="D23" s="45">
        <v>120</v>
      </c>
      <c r="E23" s="39"/>
      <c r="F23" s="39"/>
      <c r="G23" s="39"/>
      <c r="H23" s="39"/>
      <c r="I23" s="39"/>
      <c r="J23" s="39"/>
      <c r="K23" s="41"/>
      <c r="L23" s="41"/>
      <c r="M23" s="59"/>
      <c r="N23" s="5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 t="s">
        <v>2</v>
      </c>
      <c r="AG23" s="39"/>
      <c r="AH23" s="39"/>
      <c r="AI23" s="39"/>
      <c r="AJ23" s="39" t="s">
        <v>2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ht="57.75" customHeight="1" x14ac:dyDescent="0.25">
      <c r="A24" s="36">
        <v>17</v>
      </c>
      <c r="B24" s="37" t="s">
        <v>154</v>
      </c>
      <c r="C24" s="37" t="s">
        <v>116</v>
      </c>
      <c r="D24" s="38">
        <v>10</v>
      </c>
      <c r="E24" s="39"/>
      <c r="F24" s="39"/>
      <c r="G24" s="39"/>
      <c r="H24" s="39">
        <v>1</v>
      </c>
      <c r="I24" s="39"/>
      <c r="J24" s="39"/>
      <c r="K24" s="41"/>
      <c r="L24" s="41"/>
      <c r="M24" s="59"/>
      <c r="N24" s="59"/>
      <c r="O24" s="39"/>
      <c r="P24" s="39"/>
      <c r="Q24" s="39"/>
      <c r="R24" s="39"/>
      <c r="S24" s="39"/>
      <c r="T24" s="39"/>
      <c r="U24" s="39"/>
      <c r="V24" s="39" t="s">
        <v>2</v>
      </c>
      <c r="W24" s="39" t="s">
        <v>2</v>
      </c>
      <c r="X24" s="39"/>
      <c r="Y24" s="39"/>
      <c r="Z24" s="39" t="s">
        <v>2</v>
      </c>
      <c r="AA24" s="39"/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ht="60.75" customHeight="1" x14ac:dyDescent="0.25">
      <c r="A25" s="36">
        <v>18</v>
      </c>
      <c r="B25" s="37" t="s">
        <v>126</v>
      </c>
      <c r="C25" s="37" t="s">
        <v>116</v>
      </c>
      <c r="D25" s="38">
        <v>5</v>
      </c>
      <c r="E25" s="39"/>
      <c r="F25" s="39"/>
      <c r="G25" s="39"/>
      <c r="H25" s="39">
        <v>1</v>
      </c>
      <c r="I25" s="39"/>
      <c r="J25" s="39"/>
      <c r="K25" s="41"/>
      <c r="L25" s="41"/>
      <c r="M25" s="59"/>
      <c r="N25" s="59"/>
      <c r="O25" s="39" t="s">
        <v>2</v>
      </c>
      <c r="P25" s="39" t="s">
        <v>2</v>
      </c>
      <c r="Q25" s="39" t="s">
        <v>2</v>
      </c>
      <c r="R25" s="39" t="s">
        <v>2</v>
      </c>
      <c r="S25" s="39"/>
      <c r="T25" s="39"/>
      <c r="U25" s="39"/>
      <c r="V25" s="39" t="s">
        <v>2</v>
      </c>
      <c r="W25" s="39" t="s">
        <v>2</v>
      </c>
      <c r="X25" s="39"/>
      <c r="Y25" s="39"/>
      <c r="Z25" s="39" t="s">
        <v>2</v>
      </c>
      <c r="AA25" s="39"/>
      <c r="AB25" s="39"/>
      <c r="AC25" s="39" t="s">
        <v>2</v>
      </c>
      <c r="AD25" s="39"/>
      <c r="AE25" s="39"/>
      <c r="AF25" s="39"/>
      <c r="AG25" s="39"/>
      <c r="AH25" s="39" t="s">
        <v>2</v>
      </c>
      <c r="AI25" s="39"/>
      <c r="AJ25" s="3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ht="78" customHeight="1" x14ac:dyDescent="0.25">
      <c r="A26" s="36">
        <v>19</v>
      </c>
      <c r="B26" s="37" t="s">
        <v>155</v>
      </c>
      <c r="C26" s="37" t="s">
        <v>116</v>
      </c>
      <c r="D26" s="38">
        <v>5</v>
      </c>
      <c r="E26" s="39"/>
      <c r="F26" s="39"/>
      <c r="G26" s="39">
        <v>1</v>
      </c>
      <c r="H26" s="39"/>
      <c r="I26" s="39"/>
      <c r="J26" s="39"/>
      <c r="K26" s="41">
        <v>1</v>
      </c>
      <c r="L26" s="41"/>
      <c r="M26" s="59"/>
      <c r="N26" s="59"/>
      <c r="O26" s="39" t="s">
        <v>2</v>
      </c>
      <c r="P26" s="39"/>
      <c r="Q26" s="39"/>
      <c r="R26" s="39"/>
      <c r="S26" s="39" t="s">
        <v>2</v>
      </c>
      <c r="T26" s="39" t="s">
        <v>2</v>
      </c>
      <c r="U26" s="39" t="s">
        <v>2</v>
      </c>
      <c r="V26" s="39" t="s">
        <v>2</v>
      </c>
      <c r="W26" s="39" t="s">
        <v>2</v>
      </c>
      <c r="X26" s="39" t="s">
        <v>2</v>
      </c>
      <c r="Y26" s="39" t="s">
        <v>2</v>
      </c>
      <c r="Z26" s="39" t="s">
        <v>2</v>
      </c>
      <c r="AA26" s="39"/>
      <c r="AB26" s="39" t="s">
        <v>2</v>
      </c>
      <c r="AC26" s="39" t="s">
        <v>2</v>
      </c>
      <c r="AD26" s="39"/>
      <c r="AE26" s="39"/>
      <c r="AF26" s="39"/>
      <c r="AG26" s="39"/>
      <c r="AH26" s="39" t="s">
        <v>2</v>
      </c>
      <c r="AI26" s="39"/>
      <c r="AJ26" s="3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</row>
    <row r="27" spans="1:160" ht="56.1" customHeight="1" x14ac:dyDescent="0.25">
      <c r="A27" s="36">
        <v>20</v>
      </c>
      <c r="B27" s="37" t="s">
        <v>71</v>
      </c>
      <c r="C27" s="37" t="s">
        <v>116</v>
      </c>
      <c r="D27" s="38">
        <v>240</v>
      </c>
      <c r="E27" s="39"/>
      <c r="F27" s="39"/>
      <c r="G27" s="39"/>
      <c r="H27" s="39"/>
      <c r="I27" s="39"/>
      <c r="J27" s="39"/>
      <c r="K27" s="41"/>
      <c r="L27" s="41"/>
      <c r="M27" s="59"/>
      <c r="N27" s="5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 t="s">
        <v>2</v>
      </c>
      <c r="AG27" s="39"/>
      <c r="AH27" s="39"/>
      <c r="AI27" s="39"/>
      <c r="AJ27" s="39" t="s">
        <v>2</v>
      </c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</row>
    <row r="28" spans="1:160" ht="56.1" customHeight="1" x14ac:dyDescent="0.25">
      <c r="A28" s="36">
        <v>21</v>
      </c>
      <c r="B28" s="37" t="s">
        <v>156</v>
      </c>
      <c r="C28" s="37" t="s">
        <v>116</v>
      </c>
      <c r="D28" s="38">
        <v>10</v>
      </c>
      <c r="E28" s="39"/>
      <c r="F28" s="39"/>
      <c r="G28" s="39">
        <v>1</v>
      </c>
      <c r="H28" s="39"/>
      <c r="I28" s="39"/>
      <c r="J28" s="39"/>
      <c r="K28" s="41"/>
      <c r="L28" s="41"/>
      <c r="M28" s="59"/>
      <c r="N28" s="59"/>
      <c r="O28" s="39"/>
      <c r="P28" s="39"/>
      <c r="Q28" s="39"/>
      <c r="R28" s="39"/>
      <c r="S28" s="39"/>
      <c r="T28" s="39"/>
      <c r="U28" s="39"/>
      <c r="V28" s="39" t="s">
        <v>2</v>
      </c>
      <c r="W28" s="39"/>
      <c r="X28" s="39"/>
      <c r="Y28" s="39"/>
      <c r="Z28" s="39"/>
      <c r="AA28" s="39"/>
      <c r="AB28" s="39"/>
      <c r="AC28" s="39"/>
      <c r="AD28" s="39"/>
      <c r="AE28" s="39" t="s">
        <v>2</v>
      </c>
      <c r="AF28" s="39"/>
      <c r="AG28" s="39"/>
      <c r="AH28" s="39" t="s">
        <v>2</v>
      </c>
      <c r="AI28" s="39"/>
      <c r="AJ28" s="3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</row>
    <row r="29" spans="1:160" ht="56.1" customHeight="1" x14ac:dyDescent="0.25">
      <c r="A29" s="36">
        <v>22</v>
      </c>
      <c r="B29" s="37" t="s">
        <v>157</v>
      </c>
      <c r="C29" s="37" t="s">
        <v>40</v>
      </c>
      <c r="D29" s="38">
        <v>5</v>
      </c>
      <c r="E29" s="39">
        <v>1</v>
      </c>
      <c r="F29" s="39"/>
      <c r="G29" s="39"/>
      <c r="H29" s="39"/>
      <c r="I29" s="39"/>
      <c r="J29" s="39"/>
      <c r="K29" s="41"/>
      <c r="L29" s="41"/>
      <c r="M29" s="59"/>
      <c r="N29" s="59"/>
      <c r="O29" s="39" t="s">
        <v>2</v>
      </c>
      <c r="P29" s="39" t="s">
        <v>2</v>
      </c>
      <c r="Q29" s="39" t="s">
        <v>2</v>
      </c>
      <c r="R29" s="39" t="s">
        <v>2</v>
      </c>
      <c r="S29" s="39"/>
      <c r="T29" s="39" t="s">
        <v>2</v>
      </c>
      <c r="U29" s="39" t="s">
        <v>2</v>
      </c>
      <c r="V29" s="39" t="s">
        <v>2</v>
      </c>
      <c r="W29" s="39" t="s">
        <v>2</v>
      </c>
      <c r="X29" s="39"/>
      <c r="Y29" s="39"/>
      <c r="Z29" s="39" t="s">
        <v>2</v>
      </c>
      <c r="AA29" s="39"/>
      <c r="AB29" s="39" t="s">
        <v>2</v>
      </c>
      <c r="AC29" s="39" t="s">
        <v>2</v>
      </c>
      <c r="AD29" s="39"/>
      <c r="AE29" s="39"/>
      <c r="AF29" s="39"/>
      <c r="AG29" s="39"/>
      <c r="AH29" s="39" t="s">
        <v>2</v>
      </c>
      <c r="AI29" s="39"/>
      <c r="AJ29" s="3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</row>
    <row r="30" spans="1:160" ht="56.1" customHeight="1" x14ac:dyDescent="0.25">
      <c r="A30" s="36">
        <v>23</v>
      </c>
      <c r="B30" s="37" t="s">
        <v>61</v>
      </c>
      <c r="C30" s="37" t="s">
        <v>40</v>
      </c>
      <c r="D30" s="38">
        <v>15</v>
      </c>
      <c r="E30" s="39">
        <v>1</v>
      </c>
      <c r="F30" s="39"/>
      <c r="G30" s="39"/>
      <c r="H30" s="39"/>
      <c r="I30" s="39"/>
      <c r="J30" s="39"/>
      <c r="K30" s="41">
        <v>2</v>
      </c>
      <c r="L30" s="41"/>
      <c r="M30" s="59"/>
      <c r="N30" s="59"/>
      <c r="O30" s="39"/>
      <c r="P30" s="39"/>
      <c r="Q30" s="39"/>
      <c r="R30" s="39"/>
      <c r="S30" s="39" t="s">
        <v>2</v>
      </c>
      <c r="T30" s="39" t="s">
        <v>2</v>
      </c>
      <c r="U30" s="39" t="s">
        <v>2</v>
      </c>
      <c r="V30" s="39" t="s">
        <v>2</v>
      </c>
      <c r="W30" s="39" t="s">
        <v>2</v>
      </c>
      <c r="X30" s="39"/>
      <c r="Y30" s="39" t="s">
        <v>2</v>
      </c>
      <c r="Z30" s="39" t="s">
        <v>2</v>
      </c>
      <c r="AA30" s="39"/>
      <c r="AB30" s="39" t="s">
        <v>2</v>
      </c>
      <c r="AC30" s="39" t="s">
        <v>2</v>
      </c>
      <c r="AD30" s="39"/>
      <c r="AE30" s="39"/>
      <c r="AF30" s="39"/>
      <c r="AG30" s="39"/>
      <c r="AH30" s="39" t="s">
        <v>2</v>
      </c>
      <c r="AI30" s="39"/>
      <c r="AJ30" s="3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</row>
    <row r="31" spans="1:160" ht="56.1" customHeight="1" x14ac:dyDescent="0.25">
      <c r="A31" s="36">
        <v>24</v>
      </c>
      <c r="B31" s="37" t="s">
        <v>158</v>
      </c>
      <c r="C31" s="37" t="s">
        <v>40</v>
      </c>
      <c r="D31" s="38">
        <v>5</v>
      </c>
      <c r="E31" s="39">
        <v>1</v>
      </c>
      <c r="F31" s="39"/>
      <c r="G31" s="39"/>
      <c r="H31" s="39"/>
      <c r="I31" s="39"/>
      <c r="J31" s="39"/>
      <c r="K31" s="41">
        <v>1</v>
      </c>
      <c r="L31" s="41"/>
      <c r="M31" s="59">
        <v>1</v>
      </c>
      <c r="N31" s="59">
        <v>1</v>
      </c>
      <c r="O31" s="39" t="s">
        <v>2</v>
      </c>
      <c r="P31" s="39"/>
      <c r="Q31" s="39"/>
      <c r="R31" s="39"/>
      <c r="S31" s="39"/>
      <c r="T31" s="39" t="s">
        <v>2</v>
      </c>
      <c r="U31" s="39" t="s">
        <v>2</v>
      </c>
      <c r="V31" s="39" t="s">
        <v>2</v>
      </c>
      <c r="W31" s="39" t="s">
        <v>2</v>
      </c>
      <c r="X31" s="39"/>
      <c r="Y31" s="39"/>
      <c r="Z31" s="39" t="s">
        <v>2</v>
      </c>
      <c r="AA31" s="39" t="s">
        <v>2</v>
      </c>
      <c r="AB31" s="39" t="s">
        <v>2</v>
      </c>
      <c r="AC31" s="39" t="s">
        <v>2</v>
      </c>
      <c r="AD31" s="39"/>
      <c r="AE31" s="39"/>
      <c r="AF31" s="39"/>
      <c r="AG31" s="39"/>
      <c r="AH31" s="39" t="s">
        <v>2</v>
      </c>
      <c r="AI31" s="39"/>
      <c r="AJ31" s="3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</row>
    <row r="32" spans="1:160" ht="56.1" customHeight="1" x14ac:dyDescent="0.25">
      <c r="A32" s="36">
        <v>25</v>
      </c>
      <c r="B32" s="37" t="s">
        <v>75</v>
      </c>
      <c r="C32" s="37" t="s">
        <v>40</v>
      </c>
      <c r="D32" s="38">
        <v>240</v>
      </c>
      <c r="E32" s="39"/>
      <c r="F32" s="39"/>
      <c r="G32" s="39"/>
      <c r="H32" s="39"/>
      <c r="I32" s="39"/>
      <c r="J32" s="39"/>
      <c r="K32" s="41"/>
      <c r="L32" s="41"/>
      <c r="M32" s="59"/>
      <c r="N32" s="5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 t="s">
        <v>2</v>
      </c>
      <c r="AG32" s="39"/>
      <c r="AH32" s="39"/>
      <c r="AI32" s="39"/>
      <c r="AJ32" s="39" t="s">
        <v>2</v>
      </c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</row>
    <row r="33" spans="1:36" s="51" customFormat="1" x14ac:dyDescent="0.25">
      <c r="A33" s="92" t="s">
        <v>1</v>
      </c>
      <c r="B33" s="92"/>
      <c r="C33" s="92"/>
      <c r="D33" s="49">
        <f t="shared" ref="D33:N33" si="0">SUM(D8:D32)</f>
        <v>1495</v>
      </c>
      <c r="E33" s="49">
        <f t="shared" si="0"/>
        <v>7</v>
      </c>
      <c r="F33" s="49">
        <f t="shared" si="0"/>
        <v>1</v>
      </c>
      <c r="G33" s="49">
        <f t="shared" si="0"/>
        <v>3</v>
      </c>
      <c r="H33" s="49">
        <f t="shared" si="0"/>
        <v>3</v>
      </c>
      <c r="I33" s="49">
        <f t="shared" si="0"/>
        <v>2</v>
      </c>
      <c r="J33" s="49">
        <f t="shared" si="0"/>
        <v>1</v>
      </c>
      <c r="K33" s="49">
        <f t="shared" si="0"/>
        <v>27</v>
      </c>
      <c r="L33" s="49">
        <f t="shared" si="0"/>
        <v>5</v>
      </c>
      <c r="M33" s="49">
        <f t="shared" si="0"/>
        <v>1</v>
      </c>
      <c r="N33" s="49">
        <f t="shared" si="0"/>
        <v>1</v>
      </c>
      <c r="O33" s="50">
        <f t="shared" ref="O33:AJ33" si="1">+COUNTA(O8:O32)</f>
        <v>10</v>
      </c>
      <c r="P33" s="50">
        <f t="shared" si="1"/>
        <v>6</v>
      </c>
      <c r="Q33" s="50">
        <f t="shared" si="1"/>
        <v>6</v>
      </c>
      <c r="R33" s="50">
        <f t="shared" si="1"/>
        <v>6</v>
      </c>
      <c r="S33" s="50">
        <f t="shared" si="1"/>
        <v>5</v>
      </c>
      <c r="T33" s="50">
        <f t="shared" si="1"/>
        <v>8</v>
      </c>
      <c r="U33" s="50">
        <f t="shared" si="1"/>
        <v>8</v>
      </c>
      <c r="V33" s="50">
        <f t="shared" si="1"/>
        <v>17</v>
      </c>
      <c r="W33" s="50">
        <f t="shared" si="1"/>
        <v>15</v>
      </c>
      <c r="X33" s="50">
        <f t="shared" si="1"/>
        <v>2</v>
      </c>
      <c r="Y33" s="50">
        <f t="shared" si="1"/>
        <v>5</v>
      </c>
      <c r="Z33" s="50">
        <f t="shared" si="1"/>
        <v>15</v>
      </c>
      <c r="AA33" s="50">
        <f t="shared" si="1"/>
        <v>1</v>
      </c>
      <c r="AB33" s="50">
        <f t="shared" si="1"/>
        <v>8</v>
      </c>
      <c r="AC33" s="50">
        <f t="shared" si="1"/>
        <v>12</v>
      </c>
      <c r="AD33" s="50">
        <f t="shared" si="1"/>
        <v>3</v>
      </c>
      <c r="AE33" s="50">
        <f t="shared" si="1"/>
        <v>2</v>
      </c>
      <c r="AF33" s="50">
        <f t="shared" si="1"/>
        <v>8</v>
      </c>
      <c r="AG33" s="50">
        <f t="shared" si="1"/>
        <v>0</v>
      </c>
      <c r="AH33" s="50">
        <f t="shared" si="1"/>
        <v>14</v>
      </c>
      <c r="AI33" s="50">
        <f t="shared" si="1"/>
        <v>3</v>
      </c>
      <c r="AJ33" s="50">
        <f t="shared" si="1"/>
        <v>8</v>
      </c>
    </row>
    <row r="34" spans="1:36" x14ac:dyDescent="0.25">
      <c r="AG34" s="53"/>
      <c r="AJ34" s="54"/>
    </row>
    <row r="35" spans="1:36" x14ac:dyDescent="0.25">
      <c r="B35" s="55"/>
      <c r="C35" s="56" t="s">
        <v>0</v>
      </c>
      <c r="D35" s="50">
        <f>ROUNDUP((D33/60/8),0)</f>
        <v>4</v>
      </c>
      <c r="G35" s="53"/>
    </row>
    <row r="36" spans="1:36" x14ac:dyDescent="0.25">
      <c r="C36" s="51"/>
      <c r="D36" s="58"/>
      <c r="G36" s="53"/>
    </row>
  </sheetData>
  <mergeCells count="26">
    <mergeCell ref="AI5:AI7"/>
    <mergeCell ref="AF5:AF6"/>
    <mergeCell ref="A33:C33"/>
    <mergeCell ref="AG5:AG6"/>
    <mergeCell ref="AH5:AH7"/>
    <mergeCell ref="E5:N5"/>
    <mergeCell ref="O5:AB5"/>
    <mergeCell ref="AC5:AC6"/>
    <mergeCell ref="AD5:AD6"/>
    <mergeCell ref="AE5:AE6"/>
    <mergeCell ref="A1:AJ1"/>
    <mergeCell ref="A2:AJ2"/>
    <mergeCell ref="A4:A7"/>
    <mergeCell ref="B4:B7"/>
    <mergeCell ref="C4:C7"/>
    <mergeCell ref="D4:D7"/>
    <mergeCell ref="E4:N4"/>
    <mergeCell ref="O4:AB4"/>
    <mergeCell ref="AC4:AG4"/>
    <mergeCell ref="AH4:AJ4"/>
    <mergeCell ref="AJ5:AJ7"/>
    <mergeCell ref="E6:J6"/>
    <mergeCell ref="K6:M6"/>
    <mergeCell ref="O6:S6"/>
    <mergeCell ref="U6:Y6"/>
    <mergeCell ref="Z6:AB6"/>
  </mergeCells>
  <printOptions horizontalCentered="1"/>
  <pageMargins left="0.19685039370078741" right="0.19685039370078741" top="0.19685039370078741" bottom="0.19685039370078741" header="0.31496062992125984" footer="0"/>
  <pageSetup paperSize="9" scale="3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V21"/>
  <sheetViews>
    <sheetView zoomScale="50" zoomScaleNormal="50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M25" sqref="M25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4.85546875" style="28" customWidth="1"/>
    <col min="4" max="4" width="10" style="52" customWidth="1"/>
    <col min="5" max="5" width="22.85546875" style="29" customWidth="1"/>
    <col min="6" max="6" width="11.42578125" style="29" customWidth="1"/>
    <col min="7" max="7" width="12.28515625" style="29" customWidth="1"/>
    <col min="8" max="12" width="6" style="29" customWidth="1"/>
    <col min="13" max="13" width="30" style="29" customWidth="1"/>
    <col min="14" max="18" width="6" style="29" customWidth="1"/>
    <col min="19" max="19" width="9.140625" style="29" customWidth="1"/>
    <col min="20" max="24" width="6" style="29" customWidth="1"/>
    <col min="25" max="25" width="5.5703125" style="29" customWidth="1"/>
    <col min="26" max="28" width="6" style="28" customWidth="1"/>
    <col min="29" max="16384" width="11.42578125" style="28"/>
  </cols>
  <sheetData>
    <row r="1" spans="1:152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152" ht="48.75" customHeight="1" x14ac:dyDescent="0.25">
      <c r="A2" s="94" t="s">
        <v>298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4" spans="1:152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 t="s">
        <v>34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 t="s">
        <v>33</v>
      </c>
      <c r="V4" s="85"/>
      <c r="W4" s="85"/>
      <c r="X4" s="85"/>
      <c r="Y4" s="85"/>
      <c r="Z4" s="85" t="s">
        <v>32</v>
      </c>
      <c r="AA4" s="85"/>
      <c r="AB4" s="85"/>
    </row>
    <row r="5" spans="1:152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 t="s">
        <v>30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7" t="s">
        <v>29</v>
      </c>
      <c r="V5" s="87" t="s">
        <v>28</v>
      </c>
      <c r="W5" s="87" t="s">
        <v>27</v>
      </c>
      <c r="X5" s="87" t="s">
        <v>26</v>
      </c>
      <c r="Y5" s="87" t="s">
        <v>25</v>
      </c>
      <c r="Z5" s="87" t="s">
        <v>24</v>
      </c>
      <c r="AA5" s="87" t="s">
        <v>23</v>
      </c>
      <c r="AB5" s="87" t="s">
        <v>22</v>
      </c>
    </row>
    <row r="6" spans="1:152" s="29" customFormat="1" ht="101.1" customHeight="1" x14ac:dyDescent="0.25">
      <c r="A6" s="85"/>
      <c r="B6" s="85"/>
      <c r="C6" s="85"/>
      <c r="D6" s="86"/>
      <c r="E6" s="62" t="s">
        <v>21</v>
      </c>
      <c r="F6" s="85" t="s">
        <v>20</v>
      </c>
      <c r="G6" s="85"/>
      <c r="H6" s="85" t="s">
        <v>18</v>
      </c>
      <c r="I6" s="85"/>
      <c r="J6" s="85"/>
      <c r="K6" s="85"/>
      <c r="L6" s="85"/>
      <c r="M6" s="30" t="s">
        <v>17</v>
      </c>
      <c r="N6" s="85" t="s">
        <v>55</v>
      </c>
      <c r="O6" s="85"/>
      <c r="P6" s="85"/>
      <c r="Q6" s="85"/>
      <c r="R6" s="85"/>
      <c r="S6" s="90" t="s">
        <v>52</v>
      </c>
      <c r="T6" s="91"/>
      <c r="U6" s="87"/>
      <c r="V6" s="87"/>
      <c r="W6" s="87"/>
      <c r="X6" s="87"/>
      <c r="Y6" s="87"/>
      <c r="Z6" s="87"/>
      <c r="AA6" s="87"/>
      <c r="AB6" s="87"/>
    </row>
    <row r="7" spans="1:152" s="29" customFormat="1" ht="233.1" customHeight="1" x14ac:dyDescent="0.25">
      <c r="A7" s="85"/>
      <c r="B7" s="85"/>
      <c r="C7" s="85"/>
      <c r="D7" s="86"/>
      <c r="E7" s="31" t="s">
        <v>142</v>
      </c>
      <c r="F7" s="31" t="s">
        <v>67</v>
      </c>
      <c r="G7" s="31" t="s">
        <v>136</v>
      </c>
      <c r="H7" s="31" t="s">
        <v>10</v>
      </c>
      <c r="I7" s="31" t="s">
        <v>9</v>
      </c>
      <c r="J7" s="31" t="s">
        <v>8</v>
      </c>
      <c r="K7" s="32" t="s">
        <v>47</v>
      </c>
      <c r="L7" s="31" t="s">
        <v>7</v>
      </c>
      <c r="M7" s="33" t="s">
        <v>48</v>
      </c>
      <c r="N7" s="31" t="s">
        <v>6</v>
      </c>
      <c r="O7" s="31" t="s">
        <v>5</v>
      </c>
      <c r="P7" s="31" t="s">
        <v>280</v>
      </c>
      <c r="Q7" s="31" t="s">
        <v>4</v>
      </c>
      <c r="R7" s="31" t="s">
        <v>3</v>
      </c>
      <c r="S7" s="34" t="s">
        <v>49</v>
      </c>
      <c r="T7" s="34" t="s">
        <v>51</v>
      </c>
      <c r="U7" s="35"/>
      <c r="V7" s="35"/>
      <c r="W7" s="35"/>
      <c r="X7" s="35"/>
      <c r="Y7" s="35"/>
      <c r="Z7" s="87"/>
      <c r="AA7" s="87"/>
      <c r="AB7" s="87"/>
    </row>
    <row r="8" spans="1:152" ht="60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41"/>
      <c r="G8" s="41"/>
      <c r="H8" s="39"/>
      <c r="I8" s="39"/>
      <c r="J8" s="39"/>
      <c r="K8" s="39"/>
      <c r="L8" s="39"/>
      <c r="M8" s="39"/>
      <c r="N8" s="39"/>
      <c r="O8" s="39" t="s">
        <v>2</v>
      </c>
      <c r="P8" s="39" t="s">
        <v>2</v>
      </c>
      <c r="Q8" s="39"/>
      <c r="R8" s="39"/>
      <c r="S8" s="39" t="s">
        <v>2</v>
      </c>
      <c r="T8" s="39"/>
      <c r="U8" s="39" t="s">
        <v>2</v>
      </c>
      <c r="V8" s="39"/>
      <c r="W8" s="39"/>
      <c r="X8" s="39"/>
      <c r="Y8" s="39"/>
      <c r="Z8" s="39" t="s">
        <v>2</v>
      </c>
      <c r="AA8" s="39"/>
      <c r="AB8" s="3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</row>
    <row r="9" spans="1:152" ht="57" customHeight="1" x14ac:dyDescent="0.25">
      <c r="A9" s="36">
        <v>2</v>
      </c>
      <c r="B9" s="44" t="s">
        <v>150</v>
      </c>
      <c r="C9" s="37" t="s">
        <v>116</v>
      </c>
      <c r="D9" s="45">
        <v>20</v>
      </c>
      <c r="E9" s="39">
        <v>1</v>
      </c>
      <c r="F9" s="39"/>
      <c r="G9" s="39"/>
      <c r="H9" s="39"/>
      <c r="I9" s="39"/>
      <c r="J9" s="39"/>
      <c r="K9" s="39"/>
      <c r="L9" s="39"/>
      <c r="M9" s="39" t="s">
        <v>2</v>
      </c>
      <c r="N9" s="39" t="s">
        <v>2</v>
      </c>
      <c r="O9" s="39" t="s">
        <v>2</v>
      </c>
      <c r="P9" s="39" t="s">
        <v>2</v>
      </c>
      <c r="Q9" s="39"/>
      <c r="R9" s="39" t="s">
        <v>2</v>
      </c>
      <c r="S9" s="39" t="s">
        <v>2</v>
      </c>
      <c r="T9" s="39" t="s">
        <v>2</v>
      </c>
      <c r="U9" s="39"/>
      <c r="V9" s="39" t="s">
        <v>2</v>
      </c>
      <c r="W9" s="39"/>
      <c r="X9" s="39"/>
      <c r="Y9" s="39"/>
      <c r="Z9" s="39"/>
      <c r="AA9" s="39" t="s">
        <v>2</v>
      </c>
      <c r="AB9" s="3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</row>
    <row r="10" spans="1:152" ht="77.25" customHeight="1" x14ac:dyDescent="0.25">
      <c r="A10" s="36">
        <v>3</v>
      </c>
      <c r="B10" s="44" t="s">
        <v>151</v>
      </c>
      <c r="C10" s="37" t="s">
        <v>116</v>
      </c>
      <c r="D10" s="45">
        <v>30</v>
      </c>
      <c r="E10" s="39">
        <v>1</v>
      </c>
      <c r="F10" s="41"/>
      <c r="G10" s="41"/>
      <c r="H10" s="42"/>
      <c r="I10" s="39"/>
      <c r="J10" s="39"/>
      <c r="K10" s="39"/>
      <c r="L10" s="39"/>
      <c r="M10" s="39" t="s">
        <v>2</v>
      </c>
      <c r="N10" s="39" t="s">
        <v>2</v>
      </c>
      <c r="O10" s="39" t="s">
        <v>2</v>
      </c>
      <c r="P10" s="39" t="s">
        <v>2</v>
      </c>
      <c r="Q10" s="39"/>
      <c r="R10" s="39" t="s">
        <v>2</v>
      </c>
      <c r="S10" s="39" t="s">
        <v>2</v>
      </c>
      <c r="T10" s="39" t="s">
        <v>2</v>
      </c>
      <c r="U10" s="39"/>
      <c r="V10" s="39" t="s">
        <v>2</v>
      </c>
      <c r="W10" s="39"/>
      <c r="X10" s="39"/>
      <c r="Y10" s="39"/>
      <c r="Z10" s="39"/>
      <c r="AA10" s="39" t="s">
        <v>2</v>
      </c>
      <c r="AB10" s="3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</row>
    <row r="11" spans="1:152" ht="56.1" customHeight="1" x14ac:dyDescent="0.25">
      <c r="A11" s="36">
        <v>4</v>
      </c>
      <c r="B11" s="37" t="s">
        <v>64</v>
      </c>
      <c r="C11" s="37" t="s">
        <v>116</v>
      </c>
      <c r="D11" s="38">
        <v>4</v>
      </c>
      <c r="E11" s="39">
        <v>1</v>
      </c>
      <c r="F11" s="41">
        <v>2</v>
      </c>
      <c r="G11" s="41"/>
      <c r="H11" s="39" t="s">
        <v>2</v>
      </c>
      <c r="I11" s="39" t="s">
        <v>2</v>
      </c>
      <c r="J11" s="39" t="s">
        <v>2</v>
      </c>
      <c r="K11" s="39" t="s">
        <v>2</v>
      </c>
      <c r="L11" s="39" t="s">
        <v>2</v>
      </c>
      <c r="M11" s="39" t="s">
        <v>2</v>
      </c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 t="s">
        <v>2</v>
      </c>
      <c r="U11" s="39" t="s">
        <v>2</v>
      </c>
      <c r="V11" s="39"/>
      <c r="W11" s="39"/>
      <c r="X11" s="39"/>
      <c r="Y11" s="39"/>
      <c r="Z11" s="39" t="s">
        <v>2</v>
      </c>
      <c r="AA11" s="39"/>
      <c r="AB11" s="3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</row>
    <row r="12" spans="1:152" ht="77.25" customHeight="1" x14ac:dyDescent="0.25">
      <c r="A12" s="36">
        <v>5</v>
      </c>
      <c r="B12" s="37" t="s">
        <v>159</v>
      </c>
      <c r="C12" s="37" t="s">
        <v>116</v>
      </c>
      <c r="D12" s="45">
        <v>20</v>
      </c>
      <c r="E12" s="39">
        <v>1</v>
      </c>
      <c r="F12" s="41">
        <f>5*1+5</f>
        <v>10</v>
      </c>
      <c r="G12" s="41">
        <f>5*1</f>
        <v>5</v>
      </c>
      <c r="H12" s="39"/>
      <c r="I12" s="39"/>
      <c r="J12" s="39"/>
      <c r="K12" s="39"/>
      <c r="L12" s="39" t="s">
        <v>2</v>
      </c>
      <c r="M12" s="39" t="s">
        <v>2</v>
      </c>
      <c r="N12" s="39" t="s">
        <v>2</v>
      </c>
      <c r="O12" s="39" t="s">
        <v>2</v>
      </c>
      <c r="P12" s="39" t="s">
        <v>2</v>
      </c>
      <c r="Q12" s="39" t="s">
        <v>2</v>
      </c>
      <c r="R12" s="39" t="s">
        <v>2</v>
      </c>
      <c r="S12" s="39" t="s">
        <v>2</v>
      </c>
      <c r="T12" s="39" t="s">
        <v>2</v>
      </c>
      <c r="U12" s="39" t="s">
        <v>2</v>
      </c>
      <c r="V12" s="39"/>
      <c r="W12" s="39"/>
      <c r="X12" s="39"/>
      <c r="Y12" s="39"/>
      <c r="Z12" s="39" t="s">
        <v>2</v>
      </c>
      <c r="AA12" s="39"/>
      <c r="AB12" s="3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</row>
    <row r="13" spans="1:152" ht="69" customHeight="1" x14ac:dyDescent="0.25">
      <c r="A13" s="36">
        <v>6</v>
      </c>
      <c r="B13" s="37" t="s">
        <v>160</v>
      </c>
      <c r="C13" s="37" t="s">
        <v>116</v>
      </c>
      <c r="D13" s="45">
        <v>5</v>
      </c>
      <c r="E13" s="39">
        <v>1</v>
      </c>
      <c r="F13" s="41"/>
      <c r="G13" s="41"/>
      <c r="H13" s="39"/>
      <c r="I13" s="39"/>
      <c r="J13" s="39"/>
      <c r="K13" s="39"/>
      <c r="L13" s="39"/>
      <c r="M13" s="39"/>
      <c r="N13" s="39"/>
      <c r="O13" s="39" t="s">
        <v>2</v>
      </c>
      <c r="P13" s="39" t="s">
        <v>2</v>
      </c>
      <c r="Q13" s="39"/>
      <c r="R13" s="39"/>
      <c r="S13" s="39" t="s">
        <v>2</v>
      </c>
      <c r="T13" s="39"/>
      <c r="U13" s="39"/>
      <c r="V13" s="39" t="s">
        <v>2</v>
      </c>
      <c r="W13" s="39"/>
      <c r="X13" s="39"/>
      <c r="Y13" s="39"/>
      <c r="Z13" s="39"/>
      <c r="AA13" s="39" t="s">
        <v>2</v>
      </c>
      <c r="AB13" s="3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</row>
    <row r="14" spans="1:152" ht="72" customHeight="1" x14ac:dyDescent="0.25">
      <c r="A14" s="36">
        <v>7</v>
      </c>
      <c r="B14" s="37" t="s">
        <v>161</v>
      </c>
      <c r="C14" s="37" t="s">
        <v>116</v>
      </c>
      <c r="D14" s="38">
        <v>5</v>
      </c>
      <c r="E14" s="39">
        <v>1</v>
      </c>
      <c r="F14" s="41"/>
      <c r="G14" s="41"/>
      <c r="H14" s="39" t="s">
        <v>2</v>
      </c>
      <c r="I14" s="39"/>
      <c r="J14" s="39"/>
      <c r="K14" s="39"/>
      <c r="L14" s="39"/>
      <c r="M14" s="39" t="s">
        <v>2</v>
      </c>
      <c r="N14" s="39" t="s">
        <v>2</v>
      </c>
      <c r="O14" s="39" t="s">
        <v>2</v>
      </c>
      <c r="P14" s="39" t="s">
        <v>2</v>
      </c>
      <c r="Q14" s="39"/>
      <c r="R14" s="39" t="s">
        <v>2</v>
      </c>
      <c r="S14" s="39" t="s">
        <v>2</v>
      </c>
      <c r="T14" s="39" t="s">
        <v>2</v>
      </c>
      <c r="U14" s="39" t="s">
        <v>2</v>
      </c>
      <c r="V14" s="39"/>
      <c r="W14" s="39"/>
      <c r="X14" s="39"/>
      <c r="Y14" s="39"/>
      <c r="Z14" s="39" t="s">
        <v>2</v>
      </c>
      <c r="AA14" s="39"/>
      <c r="AB14" s="3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</row>
    <row r="15" spans="1:152" ht="56.1" customHeight="1" x14ac:dyDescent="0.25">
      <c r="A15" s="36">
        <v>8</v>
      </c>
      <c r="B15" s="37" t="s">
        <v>146</v>
      </c>
      <c r="C15" s="37" t="s">
        <v>116</v>
      </c>
      <c r="D15" s="38">
        <v>10</v>
      </c>
      <c r="E15" s="39"/>
      <c r="F15" s="41"/>
      <c r="G15" s="4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 t="s">
        <v>2</v>
      </c>
      <c r="Y15" s="39"/>
      <c r="Z15" s="39"/>
      <c r="AA15" s="39"/>
      <c r="AB15" s="39" t="s">
        <v>2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</row>
    <row r="16" spans="1:152" ht="56.1" customHeight="1" x14ac:dyDescent="0.25">
      <c r="A16" s="36">
        <v>9</v>
      </c>
      <c r="B16" s="37" t="s">
        <v>147</v>
      </c>
      <c r="C16" s="37" t="s">
        <v>116</v>
      </c>
      <c r="D16" s="38">
        <v>1</v>
      </c>
      <c r="E16" s="39">
        <v>1</v>
      </c>
      <c r="F16" s="41">
        <v>2</v>
      </c>
      <c r="G16" s="41"/>
      <c r="H16" s="39"/>
      <c r="I16" s="39"/>
      <c r="J16" s="39"/>
      <c r="K16" s="39"/>
      <c r="L16" s="39" t="s">
        <v>2</v>
      </c>
      <c r="M16" s="39" t="s">
        <v>2</v>
      </c>
      <c r="N16" s="39" t="s">
        <v>2</v>
      </c>
      <c r="O16" s="39" t="s">
        <v>2</v>
      </c>
      <c r="P16" s="39" t="s">
        <v>2</v>
      </c>
      <c r="Q16" s="39" t="s">
        <v>2</v>
      </c>
      <c r="R16" s="39" t="s">
        <v>2</v>
      </c>
      <c r="S16" s="39" t="s">
        <v>2</v>
      </c>
      <c r="T16" s="39" t="s">
        <v>2</v>
      </c>
      <c r="U16" s="39" t="s">
        <v>2</v>
      </c>
      <c r="V16" s="39"/>
      <c r="W16" s="39"/>
      <c r="X16" s="39"/>
      <c r="Y16" s="39"/>
      <c r="Z16" s="39" t="s">
        <v>2</v>
      </c>
      <c r="AA16" s="39"/>
      <c r="AB16" s="3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</row>
    <row r="17" spans="1:152" ht="79.5" customHeight="1" x14ac:dyDescent="0.25">
      <c r="A17" s="36">
        <v>10</v>
      </c>
      <c r="B17" s="37" t="s">
        <v>162</v>
      </c>
      <c r="C17" s="37" t="s">
        <v>116</v>
      </c>
      <c r="D17" s="38">
        <v>2</v>
      </c>
      <c r="E17" s="39">
        <v>1</v>
      </c>
      <c r="F17" s="41"/>
      <c r="G17" s="41"/>
      <c r="H17" s="39" t="s">
        <v>2</v>
      </c>
      <c r="I17" s="39"/>
      <c r="J17" s="39"/>
      <c r="K17" s="39"/>
      <c r="L17" s="39"/>
      <c r="M17" s="39"/>
      <c r="N17" s="39"/>
      <c r="O17" s="39" t="s">
        <v>2</v>
      </c>
      <c r="P17" s="39" t="s">
        <v>2</v>
      </c>
      <c r="Q17" s="39"/>
      <c r="R17" s="39"/>
      <c r="S17" s="39" t="s">
        <v>2</v>
      </c>
      <c r="T17" s="39"/>
      <c r="U17" s="39" t="s">
        <v>2</v>
      </c>
      <c r="V17" s="39"/>
      <c r="W17" s="39"/>
      <c r="X17" s="39"/>
      <c r="Y17" s="39"/>
      <c r="Z17" s="39" t="s">
        <v>2</v>
      </c>
      <c r="AA17" s="39"/>
      <c r="AB17" s="3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</row>
    <row r="18" spans="1:152" s="51" customFormat="1" x14ac:dyDescent="0.25">
      <c r="A18" s="92" t="s">
        <v>1</v>
      </c>
      <c r="B18" s="92"/>
      <c r="C18" s="92"/>
      <c r="D18" s="49">
        <f t="shared" ref="D18:G18" si="0">SUM(D8:D17)</f>
        <v>98</v>
      </c>
      <c r="E18" s="49">
        <f t="shared" si="0"/>
        <v>9</v>
      </c>
      <c r="F18" s="49">
        <f t="shared" si="0"/>
        <v>14</v>
      </c>
      <c r="G18" s="49">
        <f t="shared" si="0"/>
        <v>5</v>
      </c>
      <c r="H18" s="50">
        <f t="shared" ref="H18:AB18" si="1">+COUNTA(H8:H17)</f>
        <v>3</v>
      </c>
      <c r="I18" s="50">
        <f t="shared" si="1"/>
        <v>1</v>
      </c>
      <c r="J18" s="50">
        <f t="shared" si="1"/>
        <v>1</v>
      </c>
      <c r="K18" s="50">
        <f t="shared" si="1"/>
        <v>1</v>
      </c>
      <c r="L18" s="50">
        <f t="shared" si="1"/>
        <v>3</v>
      </c>
      <c r="M18" s="50">
        <f t="shared" si="1"/>
        <v>6</v>
      </c>
      <c r="N18" s="50">
        <f t="shared" si="1"/>
        <v>6</v>
      </c>
      <c r="O18" s="50">
        <f t="shared" si="1"/>
        <v>9</v>
      </c>
      <c r="P18" s="50">
        <f t="shared" si="1"/>
        <v>9</v>
      </c>
      <c r="Q18" s="50">
        <f t="shared" si="1"/>
        <v>3</v>
      </c>
      <c r="R18" s="50">
        <f t="shared" si="1"/>
        <v>6</v>
      </c>
      <c r="S18" s="50">
        <f t="shared" si="1"/>
        <v>9</v>
      </c>
      <c r="T18" s="50">
        <f t="shared" si="1"/>
        <v>6</v>
      </c>
      <c r="U18" s="50">
        <f t="shared" si="1"/>
        <v>6</v>
      </c>
      <c r="V18" s="50">
        <f t="shared" si="1"/>
        <v>3</v>
      </c>
      <c r="W18" s="50">
        <f t="shared" si="1"/>
        <v>0</v>
      </c>
      <c r="X18" s="50">
        <f t="shared" si="1"/>
        <v>1</v>
      </c>
      <c r="Y18" s="50">
        <f t="shared" si="1"/>
        <v>0</v>
      </c>
      <c r="Z18" s="50">
        <f t="shared" si="1"/>
        <v>6</v>
      </c>
      <c r="AA18" s="50">
        <f t="shared" si="1"/>
        <v>3</v>
      </c>
      <c r="AB18" s="50">
        <f t="shared" si="1"/>
        <v>1</v>
      </c>
    </row>
    <row r="19" spans="1:152" x14ac:dyDescent="0.25">
      <c r="Y19" s="53"/>
      <c r="AB19" s="54"/>
    </row>
    <row r="20" spans="1:152" x14ac:dyDescent="0.25">
      <c r="B20" s="55"/>
      <c r="C20" s="56" t="s">
        <v>0</v>
      </c>
      <c r="D20" s="50">
        <f>ROUNDUP((D18/60/8),0)</f>
        <v>1</v>
      </c>
    </row>
    <row r="21" spans="1:152" x14ac:dyDescent="0.25">
      <c r="C21" s="51"/>
      <c r="D21" s="58"/>
    </row>
  </sheetData>
  <mergeCells count="25">
    <mergeCell ref="A18:C18"/>
    <mergeCell ref="Y5:Y6"/>
    <mergeCell ref="Z5:Z7"/>
    <mergeCell ref="AA5:AA7"/>
    <mergeCell ref="H5:T5"/>
    <mergeCell ref="U5:U6"/>
    <mergeCell ref="V5:V6"/>
    <mergeCell ref="W5:W6"/>
    <mergeCell ref="X5:X6"/>
    <mergeCell ref="A1:AB1"/>
    <mergeCell ref="A2:AB2"/>
    <mergeCell ref="A4:A7"/>
    <mergeCell ref="B4:B7"/>
    <mergeCell ref="C4:C7"/>
    <mergeCell ref="D4:D7"/>
    <mergeCell ref="E4:G4"/>
    <mergeCell ref="H4:T4"/>
    <mergeCell ref="U4:Y4"/>
    <mergeCell ref="Z4:AB4"/>
    <mergeCell ref="AB5:AB7"/>
    <mergeCell ref="F6:G6"/>
    <mergeCell ref="H6:L6"/>
    <mergeCell ref="N6:R6"/>
    <mergeCell ref="S6:T6"/>
    <mergeCell ref="E5:G5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D50"/>
  <sheetViews>
    <sheetView zoomScale="50" zoomScaleNormal="50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O13" sqref="O13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7" style="28" customWidth="1"/>
    <col min="4" max="4" width="8.85546875" style="52" customWidth="1"/>
    <col min="5" max="7" width="6" style="29" customWidth="1"/>
    <col min="8" max="8" width="11.7109375" style="29" customWidth="1"/>
    <col min="9" max="10" width="10.5703125" style="29" customWidth="1"/>
    <col min="11" max="11" width="9.7109375" style="29" customWidth="1"/>
    <col min="12" max="14" width="6.85546875" style="29" customWidth="1"/>
    <col min="15" max="15" width="27.42578125" style="29" customWidth="1"/>
    <col min="16" max="20" width="6" style="29" customWidth="1"/>
    <col min="21" max="21" width="30.570312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0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0" ht="44.25" customHeight="1" x14ac:dyDescent="0.25">
      <c r="A2" s="94" t="s">
        <v>299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0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0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0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0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113</v>
      </c>
      <c r="K7" s="31" t="s">
        <v>13</v>
      </c>
      <c r="L7" s="31" t="s">
        <v>67</v>
      </c>
      <c r="M7" s="31" t="s">
        <v>114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0" ht="47.4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ht="39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ht="47.4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ht="60" customHeight="1" x14ac:dyDescent="0.25">
      <c r="A11" s="36">
        <v>4</v>
      </c>
      <c r="B11" s="37" t="s">
        <v>132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ht="46.1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ht="45.6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ht="48.6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ht="45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ht="47.45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ht="46.15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ht="56.1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ht="47.45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ht="70.150000000000006" customHeight="1" x14ac:dyDescent="0.25">
      <c r="A20" s="36">
        <v>13</v>
      </c>
      <c r="B20" s="44" t="s">
        <v>118</v>
      </c>
      <c r="C20" s="37" t="s">
        <v>116</v>
      </c>
      <c r="D20" s="45">
        <v>450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ht="53.45" customHeight="1" x14ac:dyDescent="0.25">
      <c r="A21" s="36">
        <v>14</v>
      </c>
      <c r="B21" s="37" t="s">
        <v>119</v>
      </c>
      <c r="C21" s="37" t="s">
        <v>116</v>
      </c>
      <c r="D21" s="45">
        <v>90</v>
      </c>
      <c r="E21" s="39"/>
      <c r="F21" s="39"/>
      <c r="G21" s="39"/>
      <c r="H21" s="39"/>
      <c r="I21" s="39"/>
      <c r="J21" s="39"/>
      <c r="K21" s="39">
        <v>1</v>
      </c>
      <c r="L21" s="39">
        <f>4*3+2*3</f>
        <v>18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/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ht="48.6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ht="57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ht="51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ht="51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ht="45" customHeight="1" x14ac:dyDescent="0.25">
      <c r="A26" s="36">
        <v>19</v>
      </c>
      <c r="B26" s="61" t="s">
        <v>120</v>
      </c>
      <c r="C26" s="37" t="s">
        <v>116</v>
      </c>
      <c r="D26" s="38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</row>
    <row r="27" spans="1:160" ht="48.6" customHeight="1" x14ac:dyDescent="0.25">
      <c r="A27" s="36">
        <v>20</v>
      </c>
      <c r="B27" s="37" t="s">
        <v>121</v>
      </c>
      <c r="C27" s="37" t="s">
        <v>116</v>
      </c>
      <c r="D27" s="38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</row>
    <row r="28" spans="1:160" ht="48.6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</row>
    <row r="29" spans="1:160" ht="51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</row>
    <row r="30" spans="1:160" ht="43.9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</row>
    <row r="31" spans="1:160" ht="56.1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</row>
    <row r="32" spans="1:160" ht="56.1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</row>
    <row r="33" spans="1:160" ht="51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</row>
    <row r="34" spans="1:160" ht="61.15" customHeight="1" x14ac:dyDescent="0.25">
      <c r="A34" s="36">
        <v>27</v>
      </c>
      <c r="B34" s="37" t="s">
        <v>163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5*3 +5</f>
        <v>20</v>
      </c>
      <c r="M34" s="41">
        <f>5*1</f>
        <v>5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</row>
    <row r="35" spans="1:160" ht="49.9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</row>
    <row r="36" spans="1:160" ht="49.9" customHeight="1" x14ac:dyDescent="0.25">
      <c r="A36" s="36">
        <v>29</v>
      </c>
      <c r="B36" s="37" t="s">
        <v>124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</row>
    <row r="37" spans="1:160" ht="48.6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</row>
    <row r="38" spans="1:160" ht="46.15" customHeight="1" x14ac:dyDescent="0.25">
      <c r="A38" s="36">
        <v>31</v>
      </c>
      <c r="B38" s="37" t="s">
        <v>125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</row>
    <row r="39" spans="1:160" ht="56.1" customHeight="1" x14ac:dyDescent="0.25">
      <c r="A39" s="36">
        <v>32</v>
      </c>
      <c r="B39" s="37" t="s">
        <v>126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</row>
    <row r="40" spans="1:160" ht="55.15" customHeight="1" x14ac:dyDescent="0.25">
      <c r="A40" s="36">
        <v>33</v>
      </c>
      <c r="B40" s="37" t="s">
        <v>127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</row>
    <row r="41" spans="1:160" ht="4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</row>
    <row r="42" spans="1:160" ht="47.45" customHeight="1" x14ac:dyDescent="0.25">
      <c r="A42" s="36">
        <v>35</v>
      </c>
      <c r="B42" s="37" t="s">
        <v>128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</row>
    <row r="43" spans="1:160" ht="48.6" customHeight="1" x14ac:dyDescent="0.25">
      <c r="A43" s="36">
        <v>36</v>
      </c>
      <c r="B43" s="37" t="s">
        <v>131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</row>
    <row r="44" spans="1:160" ht="43.9" customHeight="1" x14ac:dyDescent="0.25">
      <c r="A44" s="36">
        <v>37</v>
      </c>
      <c r="B44" s="37" t="s">
        <v>61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</row>
    <row r="45" spans="1:160" ht="56.1" customHeight="1" x14ac:dyDescent="0.25">
      <c r="A45" s="36">
        <v>38</v>
      </c>
      <c r="B45" s="37" t="s">
        <v>130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</row>
    <row r="46" spans="1:160" ht="56.1" customHeight="1" x14ac:dyDescent="0.25">
      <c r="A46" s="36">
        <v>39</v>
      </c>
      <c r="B46" s="37" t="s">
        <v>75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</row>
    <row r="47" spans="1:160" s="51" customFormat="1" x14ac:dyDescent="0.25">
      <c r="A47" s="92" t="s">
        <v>1</v>
      </c>
      <c r="B47" s="92"/>
      <c r="C47" s="92"/>
      <c r="D47" s="49">
        <f t="shared" ref="D47:O47" si="0">SUM(D8:D46)</f>
        <v>6260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45</v>
      </c>
      <c r="M47" s="49">
        <f t="shared" si="0"/>
        <v>5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1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0" x14ac:dyDescent="0.25">
      <c r="AG48" s="53"/>
      <c r="AH48" s="28"/>
      <c r="AJ48" s="54"/>
    </row>
    <row r="49" spans="2:34" x14ac:dyDescent="0.25">
      <c r="B49" s="55"/>
      <c r="C49" s="56" t="s">
        <v>0</v>
      </c>
      <c r="D49" s="50">
        <f>ROUNDUP((D47/60/8),0)</f>
        <v>14</v>
      </c>
      <c r="G49" s="53"/>
      <c r="H49" s="53"/>
      <c r="AH49" s="28"/>
    </row>
    <row r="50" spans="2:34" x14ac:dyDescent="0.25">
      <c r="C50" s="51"/>
      <c r="D50" s="58"/>
      <c r="G50" s="53"/>
      <c r="H50" s="53"/>
      <c r="AH50" s="28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C37"/>
  <sheetViews>
    <sheetView zoomScale="50" zoomScaleNormal="50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AB18" sqref="AB18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7.7109375" style="28" customWidth="1"/>
    <col min="4" max="4" width="8.85546875" style="52" customWidth="1"/>
    <col min="5" max="7" width="6" style="29" customWidth="1"/>
    <col min="8" max="10" width="9.140625" style="29" customWidth="1"/>
    <col min="11" max="11" width="9.42578125" style="29" customWidth="1"/>
    <col min="12" max="12" width="11.7109375" style="29" customWidth="1"/>
    <col min="13" max="13" width="28" style="29" customWidth="1"/>
    <col min="14" max="18" width="6" style="29" customWidth="1"/>
    <col min="19" max="19" width="27.140625" style="29" customWidth="1"/>
    <col min="20" max="31" width="6" style="29" customWidth="1"/>
    <col min="32" max="32" width="5.5703125" style="29" customWidth="1"/>
    <col min="33" max="35" width="6" style="28" customWidth="1"/>
    <col min="36" max="16384" width="11.42578125" style="28"/>
  </cols>
  <sheetData>
    <row r="1" spans="1:159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159" ht="43.5" customHeight="1" x14ac:dyDescent="0.25">
      <c r="A2" s="94" t="s">
        <v>300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4" spans="1:159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9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9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5" t="s">
        <v>20</v>
      </c>
      <c r="L6" s="85"/>
      <c r="M6" s="30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7"/>
      <c r="AB6" s="87"/>
      <c r="AC6" s="87"/>
      <c r="AD6" s="87"/>
      <c r="AE6" s="87"/>
      <c r="AF6" s="87"/>
      <c r="AG6" s="87"/>
      <c r="AH6" s="87"/>
      <c r="AI6" s="87"/>
    </row>
    <row r="7" spans="1:159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112</v>
      </c>
      <c r="I7" s="31" t="s">
        <v>113</v>
      </c>
      <c r="J7" s="31" t="s">
        <v>13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9" ht="52.1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</row>
    <row r="9" spans="1:159" ht="46.1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</row>
    <row r="10" spans="1:159" ht="46.1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</row>
    <row r="11" spans="1:159" ht="62.45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</row>
    <row r="12" spans="1:159" ht="54.6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</row>
    <row r="13" spans="1:159" ht="48.6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</row>
    <row r="14" spans="1:159" ht="53.45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</row>
    <row r="15" spans="1:159" ht="49.9" customHeight="1" x14ac:dyDescent="0.25">
      <c r="A15" s="36">
        <v>8</v>
      </c>
      <c r="B15" s="37" t="s">
        <v>46</v>
      </c>
      <c r="C15" s="37" t="s">
        <v>116</v>
      </c>
      <c r="D15" s="38">
        <v>120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</row>
    <row r="16" spans="1:159" ht="49.9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>
        <v>1</v>
      </c>
      <c r="I16" s="39"/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</row>
    <row r="17" spans="1:159" ht="56.1" customHeight="1" x14ac:dyDescent="0.25">
      <c r="A17" s="36">
        <v>10</v>
      </c>
      <c r="B17" s="61" t="s">
        <v>46</v>
      </c>
      <c r="C17" s="37" t="s">
        <v>116</v>
      </c>
      <c r="D17" s="38">
        <v>120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</row>
    <row r="18" spans="1:159" ht="49.9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>
        <v>1</v>
      </c>
      <c r="J18" s="39"/>
      <c r="K18" s="41"/>
      <c r="L18" s="59"/>
      <c r="M18" s="59"/>
      <c r="N18" s="39" t="s">
        <v>2</v>
      </c>
      <c r="O18" s="39" t="s">
        <v>2</v>
      </c>
      <c r="P18" s="39" t="s">
        <v>2</v>
      </c>
      <c r="Q18" s="39" t="s">
        <v>2</v>
      </c>
      <c r="R18" s="39"/>
      <c r="S18" s="39"/>
      <c r="T18" s="39"/>
      <c r="U18" s="39" t="s">
        <v>2</v>
      </c>
      <c r="V18" s="39" t="s">
        <v>2</v>
      </c>
      <c r="W18" s="39"/>
      <c r="X18" s="39"/>
      <c r="Y18" s="39" t="s">
        <v>2</v>
      </c>
      <c r="Z18" s="39"/>
      <c r="AA18" s="39"/>
      <c r="AB18" s="39" t="s">
        <v>2</v>
      </c>
      <c r="AC18" s="39"/>
      <c r="AD18" s="39"/>
      <c r="AE18" s="39"/>
      <c r="AF18" s="39"/>
      <c r="AG18" s="39" t="s">
        <v>2</v>
      </c>
      <c r="AH18" s="39"/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</row>
    <row r="19" spans="1:159" ht="49.9" customHeight="1" x14ac:dyDescent="0.25">
      <c r="A19" s="36">
        <v>12</v>
      </c>
      <c r="B19" s="61" t="s">
        <v>46</v>
      </c>
      <c r="C19" s="37" t="s">
        <v>116</v>
      </c>
      <c r="D19" s="38">
        <v>120</v>
      </c>
      <c r="E19" s="39"/>
      <c r="F19" s="39"/>
      <c r="G19" s="39"/>
      <c r="H19" s="39"/>
      <c r="I19" s="39"/>
      <c r="J19" s="39"/>
      <c r="K19" s="41"/>
      <c r="L19" s="59"/>
      <c r="M19" s="5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 t="s">
        <v>2</v>
      </c>
      <c r="AF19" s="39"/>
      <c r="AG19" s="39"/>
      <c r="AH19" s="39"/>
      <c r="AI19" s="39" t="s">
        <v>2</v>
      </c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</row>
    <row r="20" spans="1:159" ht="63" customHeight="1" x14ac:dyDescent="0.25">
      <c r="A20" s="36">
        <v>13</v>
      </c>
      <c r="B20" s="37" t="s">
        <v>164</v>
      </c>
      <c r="C20" s="37" t="s">
        <v>116</v>
      </c>
      <c r="D20" s="45">
        <v>60</v>
      </c>
      <c r="E20" s="39"/>
      <c r="F20" s="39"/>
      <c r="G20" s="39"/>
      <c r="H20" s="39"/>
      <c r="I20" s="39"/>
      <c r="J20" s="39">
        <v>1</v>
      </c>
      <c r="K20" s="41">
        <f>2*3</f>
        <v>6</v>
      </c>
      <c r="L20" s="59"/>
      <c r="M20" s="59"/>
      <c r="N20" s="39"/>
      <c r="O20" s="39"/>
      <c r="P20" s="39"/>
      <c r="Q20" s="39"/>
      <c r="R20" s="39" t="s">
        <v>2</v>
      </c>
      <c r="S20" s="39" t="s">
        <v>2</v>
      </c>
      <c r="T20" s="39" t="s">
        <v>2</v>
      </c>
      <c r="U20" s="39" t="s">
        <v>2</v>
      </c>
      <c r="V20" s="39" t="s">
        <v>2</v>
      </c>
      <c r="W20" s="39" t="s">
        <v>2</v>
      </c>
      <c r="X20" s="39" t="s">
        <v>2</v>
      </c>
      <c r="Y20" s="39" t="s">
        <v>2</v>
      </c>
      <c r="Z20" s="39"/>
      <c r="AA20" s="39" t="s">
        <v>2</v>
      </c>
      <c r="AB20" s="39" t="s">
        <v>2</v>
      </c>
      <c r="AC20" s="39"/>
      <c r="AD20" s="39"/>
      <c r="AE20" s="39"/>
      <c r="AF20" s="39"/>
      <c r="AG20" s="39" t="s">
        <v>2</v>
      </c>
      <c r="AH20" s="39"/>
      <c r="AI20" s="3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</row>
    <row r="21" spans="1:159" ht="55.15" customHeight="1" x14ac:dyDescent="0.25">
      <c r="A21" s="36">
        <v>14</v>
      </c>
      <c r="B21" s="61" t="s">
        <v>46</v>
      </c>
      <c r="C21" s="37" t="s">
        <v>116</v>
      </c>
      <c r="D21" s="45">
        <v>120</v>
      </c>
      <c r="E21" s="39"/>
      <c r="F21" s="39"/>
      <c r="G21" s="39"/>
      <c r="H21" s="39"/>
      <c r="I21" s="39"/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 t="s">
        <v>2</v>
      </c>
      <c r="AF21" s="39"/>
      <c r="AG21" s="39"/>
      <c r="AH21" s="39"/>
      <c r="AI21" s="39" t="s">
        <v>2</v>
      </c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</row>
    <row r="22" spans="1:159" ht="58.5" customHeight="1" x14ac:dyDescent="0.25">
      <c r="A22" s="36">
        <v>15</v>
      </c>
      <c r="B22" s="61" t="s">
        <v>165</v>
      </c>
      <c r="C22" s="37" t="s">
        <v>116</v>
      </c>
      <c r="D22" s="45">
        <v>10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/>
      <c r="O22" s="39"/>
      <c r="P22" s="39"/>
      <c r="Q22" s="39"/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/>
      <c r="AC22" s="39" t="s">
        <v>2</v>
      </c>
      <c r="AD22" s="39"/>
      <c r="AE22" s="39"/>
      <c r="AF22" s="39"/>
      <c r="AG22" s="39"/>
      <c r="AH22" s="39" t="s">
        <v>2</v>
      </c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</row>
    <row r="23" spans="1:159" ht="46.15" customHeight="1" x14ac:dyDescent="0.25">
      <c r="A23" s="36">
        <v>16</v>
      </c>
      <c r="B23" s="37" t="s">
        <v>166</v>
      </c>
      <c r="C23" s="37" t="s">
        <v>116</v>
      </c>
      <c r="D23" s="38">
        <v>5</v>
      </c>
      <c r="E23" s="39"/>
      <c r="F23" s="39"/>
      <c r="G23" s="39"/>
      <c r="H23" s="39"/>
      <c r="I23" s="39">
        <v>1</v>
      </c>
      <c r="J23" s="39"/>
      <c r="K23" s="41"/>
      <c r="L23" s="59"/>
      <c r="M23" s="59"/>
      <c r="N23" s="39" t="s">
        <v>2</v>
      </c>
      <c r="O23" s="39" t="s">
        <v>2</v>
      </c>
      <c r="P23" s="39" t="s">
        <v>2</v>
      </c>
      <c r="Q23" s="39" t="s">
        <v>2</v>
      </c>
      <c r="R23" s="39"/>
      <c r="S23" s="39"/>
      <c r="T23" s="39"/>
      <c r="U23" s="39" t="s">
        <v>2</v>
      </c>
      <c r="V23" s="39" t="s">
        <v>2</v>
      </c>
      <c r="W23" s="39"/>
      <c r="X23" s="39"/>
      <c r="Y23" s="39" t="s">
        <v>2</v>
      </c>
      <c r="Z23" s="39"/>
      <c r="AA23" s="39"/>
      <c r="AB23" s="39" t="s">
        <v>2</v>
      </c>
      <c r="AC23" s="39"/>
      <c r="AD23" s="39"/>
      <c r="AE23" s="39"/>
      <c r="AF23" s="39"/>
      <c r="AG23" s="39" t="s">
        <v>2</v>
      </c>
      <c r="AH23" s="39"/>
      <c r="AI23" s="3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</row>
    <row r="24" spans="1:159" ht="56.1" customHeight="1" x14ac:dyDescent="0.25">
      <c r="A24" s="36">
        <v>17</v>
      </c>
      <c r="B24" s="61" t="s">
        <v>46</v>
      </c>
      <c r="C24" s="37" t="s">
        <v>116</v>
      </c>
      <c r="D24" s="45">
        <v>120</v>
      </c>
      <c r="E24" s="39"/>
      <c r="F24" s="39"/>
      <c r="G24" s="39"/>
      <c r="H24" s="39"/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 t="s">
        <v>2</v>
      </c>
      <c r="AF24" s="39"/>
      <c r="AG24" s="39"/>
      <c r="AH24" s="39"/>
      <c r="AI24" s="39" t="s">
        <v>2</v>
      </c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</row>
    <row r="25" spans="1:159" ht="56.1" customHeight="1" x14ac:dyDescent="0.25">
      <c r="A25" s="36">
        <v>18</v>
      </c>
      <c r="B25" s="61" t="s">
        <v>165</v>
      </c>
      <c r="C25" s="37" t="s">
        <v>116</v>
      </c>
      <c r="D25" s="45">
        <v>10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/>
      <c r="O25" s="39"/>
      <c r="P25" s="39"/>
      <c r="Q25" s="39"/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/>
      <c r="AC25" s="39" t="s">
        <v>2</v>
      </c>
      <c r="AD25" s="39"/>
      <c r="AE25" s="39"/>
      <c r="AF25" s="39"/>
      <c r="AG25" s="39"/>
      <c r="AH25" s="39" t="s">
        <v>2</v>
      </c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</row>
    <row r="26" spans="1:159" ht="41.45" customHeight="1" x14ac:dyDescent="0.25">
      <c r="A26" s="36">
        <v>19</v>
      </c>
      <c r="B26" s="37" t="s">
        <v>167</v>
      </c>
      <c r="C26" s="37" t="s">
        <v>116</v>
      </c>
      <c r="D26" s="38">
        <v>5</v>
      </c>
      <c r="E26" s="39"/>
      <c r="F26" s="39"/>
      <c r="G26" s="39"/>
      <c r="H26" s="39">
        <v>1</v>
      </c>
      <c r="I26" s="39"/>
      <c r="J26" s="39"/>
      <c r="K26" s="41"/>
      <c r="L26" s="59"/>
      <c r="M26" s="59"/>
      <c r="N26" s="39" t="s">
        <v>2</v>
      </c>
      <c r="O26" s="39" t="s">
        <v>2</v>
      </c>
      <c r="P26" s="39" t="s">
        <v>2</v>
      </c>
      <c r="Q26" s="39" t="s">
        <v>2</v>
      </c>
      <c r="R26" s="39"/>
      <c r="S26" s="39"/>
      <c r="T26" s="39"/>
      <c r="U26" s="39" t="s">
        <v>2</v>
      </c>
      <c r="V26" s="39" t="s">
        <v>2</v>
      </c>
      <c r="W26" s="39"/>
      <c r="X26" s="39"/>
      <c r="Y26" s="39" t="s">
        <v>2</v>
      </c>
      <c r="Z26" s="39"/>
      <c r="AA26" s="39"/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</row>
    <row r="27" spans="1:159" ht="64.150000000000006" customHeight="1" x14ac:dyDescent="0.25">
      <c r="A27" s="36">
        <v>20</v>
      </c>
      <c r="B27" s="37" t="s">
        <v>168</v>
      </c>
      <c r="C27" s="37" t="s">
        <v>116</v>
      </c>
      <c r="D27" s="38">
        <v>5</v>
      </c>
      <c r="E27" s="39"/>
      <c r="F27" s="39"/>
      <c r="G27" s="39">
        <v>1</v>
      </c>
      <c r="H27" s="39"/>
      <c r="I27" s="39"/>
      <c r="J27" s="39"/>
      <c r="K27" s="41">
        <v>1</v>
      </c>
      <c r="L27" s="59"/>
      <c r="M27" s="59"/>
      <c r="N27" s="39" t="s">
        <v>2</v>
      </c>
      <c r="O27" s="39"/>
      <c r="P27" s="39"/>
      <c r="Q27" s="39"/>
      <c r="R27" s="39" t="s">
        <v>2</v>
      </c>
      <c r="S27" s="39" t="s">
        <v>2</v>
      </c>
      <c r="T27" s="39" t="s">
        <v>2</v>
      </c>
      <c r="U27" s="39" t="s">
        <v>2</v>
      </c>
      <c r="V27" s="39" t="s">
        <v>2</v>
      </c>
      <c r="W27" s="39" t="s">
        <v>2</v>
      </c>
      <c r="X27" s="39" t="s">
        <v>2</v>
      </c>
      <c r="Y27" s="39" t="s">
        <v>2</v>
      </c>
      <c r="Z27" s="39"/>
      <c r="AA27" s="39" t="s">
        <v>2</v>
      </c>
      <c r="AB27" s="39" t="s">
        <v>2</v>
      </c>
      <c r="AC27" s="39"/>
      <c r="AD27" s="39"/>
      <c r="AE27" s="39"/>
      <c r="AF27" s="39"/>
      <c r="AG27" s="39" t="s">
        <v>2</v>
      </c>
      <c r="AH27" s="39"/>
      <c r="AI27" s="3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</row>
    <row r="28" spans="1:159" ht="46.15" customHeight="1" x14ac:dyDescent="0.25">
      <c r="A28" s="36">
        <v>21</v>
      </c>
      <c r="B28" s="37" t="s">
        <v>71</v>
      </c>
      <c r="C28" s="37" t="s">
        <v>116</v>
      </c>
      <c r="D28" s="38">
        <v>240</v>
      </c>
      <c r="E28" s="39"/>
      <c r="F28" s="39"/>
      <c r="G28" s="39"/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 t="s">
        <v>2</v>
      </c>
      <c r="AF28" s="39"/>
      <c r="AG28" s="39"/>
      <c r="AH28" s="39"/>
      <c r="AI28" s="39" t="s">
        <v>2</v>
      </c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</row>
    <row r="29" spans="1:159" ht="56.1" customHeight="1" x14ac:dyDescent="0.25">
      <c r="A29" s="36">
        <v>22</v>
      </c>
      <c r="B29" s="37" t="s">
        <v>169</v>
      </c>
      <c r="C29" s="37" t="s">
        <v>116</v>
      </c>
      <c r="D29" s="38">
        <v>10</v>
      </c>
      <c r="E29" s="39"/>
      <c r="F29" s="39"/>
      <c r="G29" s="39">
        <v>1</v>
      </c>
      <c r="H29" s="39"/>
      <c r="I29" s="39"/>
      <c r="J29" s="39"/>
      <c r="K29" s="41"/>
      <c r="L29" s="59"/>
      <c r="M29" s="59"/>
      <c r="N29" s="39"/>
      <c r="O29" s="39"/>
      <c r="P29" s="39"/>
      <c r="Q29" s="39"/>
      <c r="R29" s="39"/>
      <c r="S29" s="39"/>
      <c r="T29" s="39"/>
      <c r="U29" s="39" t="s">
        <v>2</v>
      </c>
      <c r="V29" s="39"/>
      <c r="W29" s="39"/>
      <c r="X29" s="39"/>
      <c r="Y29" s="39"/>
      <c r="Z29" s="39"/>
      <c r="AA29" s="39"/>
      <c r="AB29" s="39"/>
      <c r="AC29" s="39"/>
      <c r="AD29" s="39" t="s">
        <v>2</v>
      </c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</row>
    <row r="30" spans="1:159" ht="46.15" customHeight="1" x14ac:dyDescent="0.25">
      <c r="A30" s="36">
        <v>23</v>
      </c>
      <c r="B30" s="37" t="s">
        <v>170</v>
      </c>
      <c r="C30" s="37" t="s">
        <v>40</v>
      </c>
      <c r="D30" s="38">
        <v>5</v>
      </c>
      <c r="E30" s="39">
        <v>1</v>
      </c>
      <c r="F30" s="39"/>
      <c r="G30" s="39"/>
      <c r="H30" s="39"/>
      <c r="I30" s="39"/>
      <c r="J30" s="39"/>
      <c r="K30" s="41"/>
      <c r="L30" s="59"/>
      <c r="M30" s="59"/>
      <c r="N30" s="39" t="s">
        <v>2</v>
      </c>
      <c r="O30" s="39" t="s">
        <v>2</v>
      </c>
      <c r="P30" s="39" t="s">
        <v>2</v>
      </c>
      <c r="Q30" s="39" t="s">
        <v>2</v>
      </c>
      <c r="R30" s="39"/>
      <c r="S30" s="39" t="s">
        <v>2</v>
      </c>
      <c r="T30" s="39" t="s">
        <v>2</v>
      </c>
      <c r="U30" s="39" t="s">
        <v>2</v>
      </c>
      <c r="V30" s="39" t="s">
        <v>2</v>
      </c>
      <c r="W30" s="39"/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</row>
    <row r="31" spans="1:159" ht="51" customHeight="1" x14ac:dyDescent="0.25">
      <c r="A31" s="36">
        <v>24</v>
      </c>
      <c r="B31" s="37" t="s">
        <v>61</v>
      </c>
      <c r="C31" s="37" t="s">
        <v>40</v>
      </c>
      <c r="D31" s="38">
        <v>15</v>
      </c>
      <c r="E31" s="39">
        <v>1</v>
      </c>
      <c r="F31" s="39"/>
      <c r="G31" s="39"/>
      <c r="H31" s="39"/>
      <c r="I31" s="39"/>
      <c r="J31" s="39"/>
      <c r="K31" s="41">
        <v>2</v>
      </c>
      <c r="L31" s="59"/>
      <c r="M31" s="59"/>
      <c r="N31" s="39"/>
      <c r="O31" s="39"/>
      <c r="P31" s="39"/>
      <c r="Q31" s="39"/>
      <c r="R31" s="39" t="s">
        <v>2</v>
      </c>
      <c r="S31" s="39" t="s">
        <v>2</v>
      </c>
      <c r="T31" s="39" t="s">
        <v>2</v>
      </c>
      <c r="U31" s="39" t="s">
        <v>2</v>
      </c>
      <c r="V31" s="39" t="s">
        <v>2</v>
      </c>
      <c r="W31" s="39" t="s">
        <v>2</v>
      </c>
      <c r="X31" s="39" t="s">
        <v>2</v>
      </c>
      <c r="Y31" s="39" t="s">
        <v>2</v>
      </c>
      <c r="Z31" s="39"/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</row>
    <row r="32" spans="1:159" ht="56.1" customHeight="1" x14ac:dyDescent="0.25">
      <c r="A32" s="36">
        <v>25</v>
      </c>
      <c r="B32" s="37" t="s">
        <v>171</v>
      </c>
      <c r="C32" s="37" t="s">
        <v>40</v>
      </c>
      <c r="D32" s="38">
        <v>5</v>
      </c>
      <c r="E32" s="39">
        <v>1</v>
      </c>
      <c r="F32" s="39"/>
      <c r="G32" s="39"/>
      <c r="H32" s="39"/>
      <c r="I32" s="39"/>
      <c r="J32" s="39"/>
      <c r="K32" s="41">
        <v>1</v>
      </c>
      <c r="L32" s="59">
        <v>1</v>
      </c>
      <c r="M32" s="59">
        <v>1</v>
      </c>
      <c r="N32" s="39" t="s">
        <v>2</v>
      </c>
      <c r="O32" s="39"/>
      <c r="P32" s="39"/>
      <c r="Q32" s="39"/>
      <c r="R32" s="39"/>
      <c r="S32" s="39" t="s">
        <v>2</v>
      </c>
      <c r="T32" s="39" t="s">
        <v>2</v>
      </c>
      <c r="U32" s="39" t="s">
        <v>2</v>
      </c>
      <c r="V32" s="39" t="s">
        <v>2</v>
      </c>
      <c r="W32" s="39"/>
      <c r="X32" s="39" t="s">
        <v>2</v>
      </c>
      <c r="Y32" s="39" t="s">
        <v>2</v>
      </c>
      <c r="Z32" s="39" t="s">
        <v>2</v>
      </c>
      <c r="AA32" s="39" t="s">
        <v>2</v>
      </c>
      <c r="AB32" s="39" t="s">
        <v>2</v>
      </c>
      <c r="AC32" s="39"/>
      <c r="AD32" s="39"/>
      <c r="AE32" s="39"/>
      <c r="AF32" s="39"/>
      <c r="AG32" s="39" t="s">
        <v>2</v>
      </c>
      <c r="AH32" s="39"/>
      <c r="AI32" s="3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</row>
    <row r="33" spans="1:159" ht="56.1" customHeight="1" x14ac:dyDescent="0.25">
      <c r="A33" s="36">
        <v>26</v>
      </c>
      <c r="B33" s="37" t="s">
        <v>75</v>
      </c>
      <c r="C33" s="37" t="s">
        <v>40</v>
      </c>
      <c r="D33" s="38">
        <v>240</v>
      </c>
      <c r="E33" s="39"/>
      <c r="F33" s="39"/>
      <c r="G33" s="39"/>
      <c r="H33" s="39"/>
      <c r="I33" s="39"/>
      <c r="J33" s="39"/>
      <c r="K33" s="41"/>
      <c r="L33" s="59"/>
      <c r="M33" s="5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 t="s">
        <v>2</v>
      </c>
      <c r="AF33" s="39"/>
      <c r="AG33" s="39"/>
      <c r="AH33" s="39"/>
      <c r="AI33" s="39" t="s">
        <v>2</v>
      </c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</row>
    <row r="34" spans="1:159" s="51" customFormat="1" x14ac:dyDescent="0.25">
      <c r="A34" s="92" t="s">
        <v>1</v>
      </c>
      <c r="B34" s="92"/>
      <c r="C34" s="92"/>
      <c r="D34" s="49">
        <f t="shared" ref="D34:M34" si="0">SUM(D8:D33)</f>
        <v>1500</v>
      </c>
      <c r="E34" s="49">
        <f t="shared" si="0"/>
        <v>7</v>
      </c>
      <c r="F34" s="49">
        <f t="shared" si="0"/>
        <v>1</v>
      </c>
      <c r="G34" s="49">
        <f t="shared" si="0"/>
        <v>3</v>
      </c>
      <c r="H34" s="49">
        <f t="shared" si="0"/>
        <v>3</v>
      </c>
      <c r="I34" s="49">
        <f t="shared" si="0"/>
        <v>3</v>
      </c>
      <c r="J34" s="49">
        <f t="shared" si="0"/>
        <v>1</v>
      </c>
      <c r="K34" s="49">
        <f t="shared" si="0"/>
        <v>13</v>
      </c>
      <c r="L34" s="49">
        <f t="shared" si="0"/>
        <v>1</v>
      </c>
      <c r="M34" s="49">
        <f t="shared" si="0"/>
        <v>1</v>
      </c>
      <c r="N34" s="50">
        <f t="shared" ref="N34:AI34" si="1">+COUNTA(N8:N33)</f>
        <v>11</v>
      </c>
      <c r="O34" s="50">
        <f t="shared" si="1"/>
        <v>7</v>
      </c>
      <c r="P34" s="50">
        <f t="shared" si="1"/>
        <v>7</v>
      </c>
      <c r="Q34" s="50">
        <f t="shared" si="1"/>
        <v>7</v>
      </c>
      <c r="R34" s="50">
        <f t="shared" si="1"/>
        <v>5</v>
      </c>
      <c r="S34" s="50">
        <f t="shared" si="1"/>
        <v>8</v>
      </c>
      <c r="T34" s="50">
        <f t="shared" si="1"/>
        <v>8</v>
      </c>
      <c r="U34" s="50">
        <f t="shared" si="1"/>
        <v>18</v>
      </c>
      <c r="V34" s="50">
        <f t="shared" si="1"/>
        <v>16</v>
      </c>
      <c r="W34" s="50">
        <f t="shared" si="1"/>
        <v>5</v>
      </c>
      <c r="X34" s="50">
        <f t="shared" si="1"/>
        <v>8</v>
      </c>
      <c r="Y34" s="50">
        <f t="shared" si="1"/>
        <v>16</v>
      </c>
      <c r="Z34" s="50">
        <f t="shared" si="1"/>
        <v>1</v>
      </c>
      <c r="AA34" s="50">
        <f t="shared" si="1"/>
        <v>8</v>
      </c>
      <c r="AB34" s="50">
        <f t="shared" si="1"/>
        <v>13</v>
      </c>
      <c r="AC34" s="50">
        <f t="shared" si="1"/>
        <v>3</v>
      </c>
      <c r="AD34" s="50">
        <f t="shared" si="1"/>
        <v>2</v>
      </c>
      <c r="AE34" s="50">
        <f t="shared" si="1"/>
        <v>8</v>
      </c>
      <c r="AF34" s="50">
        <f t="shared" si="1"/>
        <v>0</v>
      </c>
      <c r="AG34" s="50">
        <f t="shared" si="1"/>
        <v>15</v>
      </c>
      <c r="AH34" s="50">
        <f t="shared" si="1"/>
        <v>3</v>
      </c>
      <c r="AI34" s="50">
        <f t="shared" si="1"/>
        <v>8</v>
      </c>
    </row>
    <row r="35" spans="1:159" x14ac:dyDescent="0.25">
      <c r="AF35" s="53"/>
      <c r="AI35" s="54"/>
    </row>
    <row r="36" spans="1:159" x14ac:dyDescent="0.25">
      <c r="B36" s="55"/>
      <c r="C36" s="56" t="s">
        <v>0</v>
      </c>
      <c r="D36" s="50">
        <f>ROUNDUP((D34/60/8),0)</f>
        <v>4</v>
      </c>
      <c r="G36" s="53"/>
    </row>
    <row r="37" spans="1:159" x14ac:dyDescent="0.25">
      <c r="C37" s="51"/>
      <c r="D37" s="58"/>
      <c r="G37" s="53"/>
    </row>
  </sheetData>
  <mergeCells count="26">
    <mergeCell ref="AH5:AH7"/>
    <mergeCell ref="AE5:AE6"/>
    <mergeCell ref="A34:C34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E50"/>
  <sheetViews>
    <sheetView zoomScale="50" zoomScaleNormal="50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U13" sqref="U13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8.140625" style="28" customWidth="1"/>
    <col min="4" max="4" width="8.85546875" style="52" customWidth="1"/>
    <col min="5" max="7" width="6" style="29" customWidth="1"/>
    <col min="8" max="8" width="9.7109375" style="29" customWidth="1"/>
    <col min="9" max="10" width="9.140625" style="29" customWidth="1"/>
    <col min="11" max="11" width="7.42578125" style="29" customWidth="1"/>
    <col min="12" max="12" width="8" style="29" customWidth="1"/>
    <col min="13" max="13" width="8.5703125" style="29" customWidth="1"/>
    <col min="14" max="14" width="6.85546875" style="29" customWidth="1"/>
    <col min="15" max="15" width="25.7109375" style="29" customWidth="1"/>
    <col min="16" max="20" width="6" style="29" customWidth="1"/>
    <col min="21" max="21" width="27.4257812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1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1" ht="63.75" customHeight="1" x14ac:dyDescent="0.25">
      <c r="A2" s="94" t="s">
        <v>301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1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1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1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1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112</v>
      </c>
      <c r="J7" s="31" t="s">
        <v>113</v>
      </c>
      <c r="K7" s="31" t="s">
        <v>13</v>
      </c>
      <c r="L7" s="31" t="s">
        <v>67</v>
      </c>
      <c r="M7" s="31" t="s">
        <v>114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1" ht="51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</row>
    <row r="9" spans="1:161" ht="46.1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ht="39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60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ht="48.6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ht="44.4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ht="56.1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ht="46.15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ht="47.45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ht="47.45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ht="47.45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</row>
    <row r="19" spans="1:161" ht="47.45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ht="77.45" customHeight="1" x14ac:dyDescent="0.25">
      <c r="A20" s="36">
        <v>13</v>
      </c>
      <c r="B20" s="44" t="s">
        <v>118</v>
      </c>
      <c r="C20" s="37" t="s">
        <v>116</v>
      </c>
      <c r="D20" s="45">
        <v>500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ht="55.9" customHeight="1" x14ac:dyDescent="0.25">
      <c r="A21" s="36">
        <v>14</v>
      </c>
      <c r="B21" s="37" t="s">
        <v>119</v>
      </c>
      <c r="C21" s="37" t="s">
        <v>116</v>
      </c>
      <c r="D21" s="45">
        <v>90</v>
      </c>
      <c r="E21" s="39"/>
      <c r="F21" s="39"/>
      <c r="G21" s="39"/>
      <c r="H21" s="39"/>
      <c r="I21" s="39"/>
      <c r="J21" s="39"/>
      <c r="K21" s="39">
        <v>1</v>
      </c>
      <c r="L21" s="39">
        <f>4*3+2*3</f>
        <v>18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/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ht="52.9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1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ht="51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1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ht="52.15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1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ht="56.45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ht="43.9" customHeight="1" x14ac:dyDescent="0.25">
      <c r="A26" s="36">
        <v>19</v>
      </c>
      <c r="B26" s="61" t="s">
        <v>120</v>
      </c>
      <c r="C26" s="37" t="s">
        <v>116</v>
      </c>
      <c r="D26" s="45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ht="45" customHeight="1" x14ac:dyDescent="0.25">
      <c r="A27" s="36">
        <v>20</v>
      </c>
      <c r="B27" s="37" t="s">
        <v>121</v>
      </c>
      <c r="C27" s="37" t="s">
        <v>116</v>
      </c>
      <c r="D27" s="38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ht="56.1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ht="49.9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ht="50.45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ht="51.6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  <row r="32" spans="1:161" ht="56.45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</row>
    <row r="33" spans="1:161" ht="44.45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ht="62.45" customHeight="1" x14ac:dyDescent="0.25">
      <c r="A34" s="36">
        <v>27</v>
      </c>
      <c r="B34" s="37" t="s">
        <v>163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5*3+5</f>
        <v>20</v>
      </c>
      <c r="M34" s="41">
        <f>5*1</f>
        <v>5</v>
      </c>
      <c r="N34" s="59"/>
      <c r="O34" s="59"/>
      <c r="P34" s="39"/>
      <c r="Q34" s="39"/>
      <c r="R34" s="39"/>
      <c r="S34" s="39"/>
      <c r="T34" s="39"/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</row>
    <row r="35" spans="1:161" ht="52.9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</row>
    <row r="36" spans="1:161" ht="52.9" customHeight="1" x14ac:dyDescent="0.25">
      <c r="A36" s="36">
        <v>29</v>
      </c>
      <c r="B36" s="37" t="s">
        <v>124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1" ht="49.15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</row>
    <row r="38" spans="1:161" ht="54" customHeight="1" x14ac:dyDescent="0.25">
      <c r="A38" s="36">
        <v>31</v>
      </c>
      <c r="B38" s="37" t="s">
        <v>172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</row>
    <row r="39" spans="1:161" ht="49.15" customHeight="1" x14ac:dyDescent="0.25">
      <c r="A39" s="36">
        <v>32</v>
      </c>
      <c r="B39" s="37" t="s">
        <v>173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</row>
    <row r="40" spans="1:161" ht="52.15" customHeight="1" x14ac:dyDescent="0.25">
      <c r="A40" s="36">
        <v>33</v>
      </c>
      <c r="B40" s="37" t="s">
        <v>127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ht="4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63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ht="46.15" customHeight="1" x14ac:dyDescent="0.25">
      <c r="A42" s="36">
        <v>35</v>
      </c>
      <c r="B42" s="37" t="s">
        <v>174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63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</row>
    <row r="43" spans="1:161" ht="41.45" customHeight="1" x14ac:dyDescent="0.25">
      <c r="A43" s="36">
        <v>36</v>
      </c>
      <c r="B43" s="37" t="s">
        <v>131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63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</row>
    <row r="44" spans="1:161" ht="39" customHeight="1" x14ac:dyDescent="0.25">
      <c r="A44" s="36">
        <v>37</v>
      </c>
      <c r="B44" s="37" t="s">
        <v>61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63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</row>
    <row r="45" spans="1:161" ht="45" customHeight="1" x14ac:dyDescent="0.25">
      <c r="A45" s="36">
        <v>38</v>
      </c>
      <c r="B45" s="37" t="s">
        <v>175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63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</row>
    <row r="46" spans="1:161" ht="50.45" customHeight="1" x14ac:dyDescent="0.25">
      <c r="A46" s="36">
        <v>39</v>
      </c>
      <c r="B46" s="37" t="s">
        <v>75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63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</row>
    <row r="47" spans="1:161" s="51" customFormat="1" x14ac:dyDescent="0.25">
      <c r="A47" s="92" t="s">
        <v>1</v>
      </c>
      <c r="B47" s="92"/>
      <c r="C47" s="92"/>
      <c r="D47" s="49">
        <f t="shared" ref="D47:O47" si="0">SUM(D8:D46)</f>
        <v>6310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45</v>
      </c>
      <c r="M47" s="49">
        <f t="shared" si="0"/>
        <v>5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5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1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49">
        <f t="shared" si="1"/>
        <v>13</v>
      </c>
    </row>
    <row r="48" spans="1:161" x14ac:dyDescent="0.25">
      <c r="AH48" s="53"/>
      <c r="AK48" s="54"/>
    </row>
    <row r="49" spans="2:8" x14ac:dyDescent="0.25">
      <c r="B49" s="55"/>
      <c r="C49" s="56" t="s">
        <v>0</v>
      </c>
      <c r="D49" s="50">
        <f>ROUNDUP((D47/60/8),0)</f>
        <v>14</v>
      </c>
      <c r="G49" s="53"/>
      <c r="H49" s="53"/>
    </row>
    <row r="50" spans="2:8" x14ac:dyDescent="0.25">
      <c r="C50" s="51"/>
      <c r="D50" s="58"/>
      <c r="G50" s="53"/>
      <c r="H50" s="53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7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FE53"/>
  <sheetViews>
    <sheetView zoomScale="50" zoomScaleNormal="50" workbookViewId="0">
      <pane xSplit="2" ySplit="7" topLeftCell="C38" activePane="bottomRight" state="frozen"/>
      <selection activeCell="B9" sqref="B9"/>
      <selection pane="topRight" activeCell="B9" sqref="B9"/>
      <selection pane="bottomLeft" activeCell="B9" sqref="B9"/>
      <selection pane="bottomRight" activeCell="Y45" sqref="Y45"/>
    </sheetView>
  </sheetViews>
  <sheetFormatPr baseColWidth="10" defaultColWidth="11.42578125" defaultRowHeight="15.75" x14ac:dyDescent="0.25"/>
  <cols>
    <col min="1" max="1" width="10.140625" style="28" customWidth="1"/>
    <col min="2" max="2" width="64.140625" style="28" customWidth="1"/>
    <col min="3" max="3" width="47.28515625" style="28" customWidth="1"/>
    <col min="4" max="4" width="8.85546875" style="52" customWidth="1"/>
    <col min="5" max="6" width="8" style="29" customWidth="1"/>
    <col min="7" max="7" width="7.7109375" style="29" customWidth="1"/>
    <col min="8" max="8" width="11.7109375" style="29" customWidth="1"/>
    <col min="9" max="10" width="9.140625" style="29" customWidth="1"/>
    <col min="11" max="11" width="8.28515625" style="29" customWidth="1"/>
    <col min="12" max="14" width="6.85546875" style="29" customWidth="1"/>
    <col min="15" max="15" width="30" style="29" customWidth="1"/>
    <col min="16" max="20" width="6" style="29" customWidth="1"/>
    <col min="21" max="21" width="27.710937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1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1" ht="64.5" customHeight="1" x14ac:dyDescent="0.25">
      <c r="A2" s="94" t="s">
        <v>311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1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1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1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1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64" t="s">
        <v>112</v>
      </c>
      <c r="J7" s="31" t="s">
        <v>113</v>
      </c>
      <c r="K7" s="31" t="s">
        <v>13</v>
      </c>
      <c r="L7" s="31" t="s">
        <v>67</v>
      </c>
      <c r="M7" s="31" t="s">
        <v>176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1" ht="40.1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</row>
    <row r="9" spans="1:161" ht="56.1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ht="39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60.6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ht="56.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ht="56.1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ht="48.6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ht="45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ht="43.9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ht="46.15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ht="41.45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</row>
    <row r="19" spans="1:161" ht="56.1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ht="70.900000000000006" customHeight="1" x14ac:dyDescent="0.25">
      <c r="A20" s="36">
        <v>13</v>
      </c>
      <c r="B20" s="44" t="s">
        <v>118</v>
      </c>
      <c r="C20" s="37" t="s">
        <v>116</v>
      </c>
      <c r="D20" s="45">
        <f>4*60</f>
        <v>240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ht="54" customHeight="1" x14ac:dyDescent="0.25">
      <c r="A21" s="36">
        <v>14</v>
      </c>
      <c r="B21" s="37" t="s">
        <v>119</v>
      </c>
      <c r="C21" s="44" t="s">
        <v>116</v>
      </c>
      <c r="D21" s="45">
        <v>150</v>
      </c>
      <c r="E21" s="39"/>
      <c r="F21" s="39"/>
      <c r="G21" s="39"/>
      <c r="H21" s="39"/>
      <c r="I21" s="39"/>
      <c r="J21" s="39"/>
      <c r="K21" s="39">
        <v>1</v>
      </c>
      <c r="L21" s="39">
        <f>(2*3)+(2*3)</f>
        <v>12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 t="s">
        <v>2</v>
      </c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ht="47.45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ht="41.45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ht="45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ht="46.9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ht="53.45" customHeight="1" x14ac:dyDescent="0.25">
      <c r="A26" s="36">
        <v>19</v>
      </c>
      <c r="B26" s="61" t="s">
        <v>120</v>
      </c>
      <c r="C26" s="37" t="s">
        <v>116</v>
      </c>
      <c r="D26" s="45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ht="51.6" customHeight="1" x14ac:dyDescent="0.25">
      <c r="A27" s="36">
        <v>20</v>
      </c>
      <c r="B27" s="37" t="s">
        <v>121</v>
      </c>
      <c r="C27" s="37" t="s">
        <v>116</v>
      </c>
      <c r="D27" s="45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ht="52.9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ht="46.9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ht="52.9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ht="52.9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  <row r="32" spans="1:161" ht="49.15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</row>
    <row r="33" spans="1:161" ht="65.25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ht="77.45" customHeight="1" x14ac:dyDescent="0.25">
      <c r="A34" s="36">
        <v>27</v>
      </c>
      <c r="B34" s="37" t="s">
        <v>177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(2*1+2)+3*3</f>
        <v>13</v>
      </c>
      <c r="M34" s="41">
        <f>2*1</f>
        <v>2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</row>
    <row r="35" spans="1:161" ht="40.15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</row>
    <row r="36" spans="1:161" ht="51.6" customHeight="1" x14ac:dyDescent="0.25">
      <c r="A36" s="36">
        <v>29</v>
      </c>
      <c r="B36" s="37" t="s">
        <v>178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1" ht="48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</row>
    <row r="38" spans="1:161" ht="55.15" customHeight="1" x14ac:dyDescent="0.25">
      <c r="A38" s="36">
        <v>31</v>
      </c>
      <c r="B38" s="37" t="s">
        <v>179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</row>
    <row r="39" spans="1:161" ht="48" customHeight="1" x14ac:dyDescent="0.25">
      <c r="A39" s="36">
        <v>32</v>
      </c>
      <c r="B39" s="37" t="s">
        <v>180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</row>
    <row r="40" spans="1:161" ht="70.900000000000006" customHeight="1" x14ac:dyDescent="0.25">
      <c r="A40" s="36">
        <v>33</v>
      </c>
      <c r="B40" s="37" t="s">
        <v>181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ht="55.1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ht="65.25" customHeight="1" x14ac:dyDescent="0.25">
      <c r="A42" s="36">
        <v>35</v>
      </c>
      <c r="B42" s="37" t="s">
        <v>182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</row>
    <row r="43" spans="1:161" ht="65.25" customHeight="1" x14ac:dyDescent="0.25">
      <c r="A43" s="36">
        <v>36</v>
      </c>
      <c r="B43" s="37" t="s">
        <v>183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</row>
    <row r="44" spans="1:161" ht="46.9" customHeight="1" x14ac:dyDescent="0.25">
      <c r="A44" s="36">
        <v>37</v>
      </c>
      <c r="B44" s="37" t="s">
        <v>184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</row>
    <row r="45" spans="1:161" ht="61.15" customHeight="1" x14ac:dyDescent="0.25">
      <c r="A45" s="36">
        <v>38</v>
      </c>
      <c r="B45" s="37" t="s">
        <v>185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</row>
    <row r="46" spans="1:161" ht="56.1" customHeight="1" x14ac:dyDescent="0.25">
      <c r="A46" s="36">
        <v>39</v>
      </c>
      <c r="B46" s="37" t="s">
        <v>186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</row>
    <row r="47" spans="1:161" s="51" customFormat="1" x14ac:dyDescent="0.25">
      <c r="A47" s="92" t="s">
        <v>1</v>
      </c>
      <c r="B47" s="92"/>
      <c r="C47" s="92"/>
      <c r="D47" s="49">
        <f t="shared" ref="D47:O47" si="0">SUM(D8:D46)</f>
        <v>6110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32</v>
      </c>
      <c r="M47" s="49">
        <f t="shared" si="0"/>
        <v>2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2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1" x14ac:dyDescent="0.25">
      <c r="AH48" s="53"/>
      <c r="AK48" s="54"/>
    </row>
    <row r="49" spans="2:8" x14ac:dyDescent="0.25">
      <c r="B49" s="55"/>
      <c r="C49" s="56" t="s">
        <v>0</v>
      </c>
      <c r="D49" s="50">
        <f>ROUNDUP((D47/60/8),0)</f>
        <v>13</v>
      </c>
      <c r="G49" s="53"/>
      <c r="H49" s="53"/>
    </row>
    <row r="51" spans="2:8" x14ac:dyDescent="0.25">
      <c r="B51" s="65"/>
      <c r="C51" s="52"/>
    </row>
    <row r="52" spans="2:8" x14ac:dyDescent="0.25">
      <c r="B52" s="65"/>
      <c r="C52" s="65"/>
    </row>
    <row r="53" spans="2:8" x14ac:dyDescent="0.25">
      <c r="B53" s="65"/>
      <c r="C53" s="65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E53"/>
  <sheetViews>
    <sheetView zoomScale="50" zoomScaleNormal="50" workbookViewId="0">
      <pane xSplit="2" ySplit="7" topLeftCell="C35" activePane="bottomRight" state="frozen"/>
      <selection activeCell="B9" sqref="B9"/>
      <selection pane="topRight" activeCell="B9" sqref="B9"/>
      <selection pane="bottomLeft" activeCell="B9" sqref="B9"/>
      <selection pane="bottomRight" activeCell="Q37" sqref="Q37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52.140625" style="28" customWidth="1"/>
    <col min="4" max="4" width="8.85546875" style="52" customWidth="1"/>
    <col min="5" max="6" width="8" style="29" customWidth="1"/>
    <col min="7" max="7" width="7.7109375" style="29" customWidth="1"/>
    <col min="8" max="8" width="11.7109375" style="29" customWidth="1"/>
    <col min="9" max="10" width="9.140625" style="29" customWidth="1"/>
    <col min="11" max="11" width="8.28515625" style="29" customWidth="1"/>
    <col min="12" max="14" width="6.85546875" style="29" customWidth="1"/>
    <col min="15" max="15" width="26.5703125" style="29" customWidth="1"/>
    <col min="16" max="20" width="6" style="29" customWidth="1"/>
    <col min="21" max="21" width="33.710937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1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1" ht="64.5" customHeight="1" x14ac:dyDescent="0.25">
      <c r="A2" s="94" t="s">
        <v>314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1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1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1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1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64" t="s">
        <v>112</v>
      </c>
      <c r="J7" s="31" t="s">
        <v>113</v>
      </c>
      <c r="K7" s="31" t="s">
        <v>13</v>
      </c>
      <c r="L7" s="31" t="s">
        <v>67</v>
      </c>
      <c r="M7" s="31" t="s">
        <v>176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1" ht="56.1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</row>
    <row r="9" spans="1:161" ht="42.6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ht="43.9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61.9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ht="4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ht="42.6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ht="48.6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ht="56.1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ht="45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ht="49.9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ht="46.15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</row>
    <row r="19" spans="1:161" ht="45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ht="64.900000000000006" customHeight="1" x14ac:dyDescent="0.25">
      <c r="A20" s="36">
        <v>13</v>
      </c>
      <c r="B20" s="44" t="s">
        <v>118</v>
      </c>
      <c r="C20" s="37" t="s">
        <v>116</v>
      </c>
      <c r="D20" s="45">
        <f>4*60</f>
        <v>240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ht="51.6" customHeight="1" x14ac:dyDescent="0.25">
      <c r="A21" s="36">
        <v>14</v>
      </c>
      <c r="B21" s="37" t="s">
        <v>119</v>
      </c>
      <c r="C21" s="44" t="s">
        <v>116</v>
      </c>
      <c r="D21" s="45">
        <v>150</v>
      </c>
      <c r="E21" s="39"/>
      <c r="F21" s="39"/>
      <c r="G21" s="39"/>
      <c r="H21" s="39"/>
      <c r="I21" s="39"/>
      <c r="J21" s="39"/>
      <c r="K21" s="39">
        <v>1</v>
      </c>
      <c r="L21" s="39">
        <f>(2*3)+(2*3)</f>
        <v>12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 t="s">
        <v>2</v>
      </c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ht="63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ht="57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ht="57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ht="48.75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ht="43.9" customHeight="1" x14ac:dyDescent="0.25">
      <c r="A26" s="36">
        <v>19</v>
      </c>
      <c r="B26" s="61" t="s">
        <v>120</v>
      </c>
      <c r="C26" s="37" t="s">
        <v>116</v>
      </c>
      <c r="D26" s="45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ht="50.45" customHeight="1" x14ac:dyDescent="0.25">
      <c r="A27" s="36">
        <v>20</v>
      </c>
      <c r="B27" s="37" t="s">
        <v>121</v>
      </c>
      <c r="C27" s="37" t="s">
        <v>116</v>
      </c>
      <c r="D27" s="45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ht="65.25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ht="42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ht="40.9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ht="42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  <row r="32" spans="1:161" ht="52.9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</row>
    <row r="33" spans="1:161" ht="46.9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ht="84" customHeight="1" x14ac:dyDescent="0.25">
      <c r="A34" s="36">
        <v>27</v>
      </c>
      <c r="B34" s="37" t="s">
        <v>177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(2*1+2)+3*3</f>
        <v>13</v>
      </c>
      <c r="M34" s="41">
        <f>2*1</f>
        <v>2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</row>
    <row r="35" spans="1:161" ht="56.25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</row>
    <row r="36" spans="1:161" ht="55.15" customHeight="1" x14ac:dyDescent="0.25">
      <c r="A36" s="36">
        <v>29</v>
      </c>
      <c r="B36" s="37" t="s">
        <v>178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1" ht="52.9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</row>
    <row r="38" spans="1:161" ht="56.45" customHeight="1" x14ac:dyDescent="0.25">
      <c r="A38" s="36">
        <v>31</v>
      </c>
      <c r="B38" s="37" t="s">
        <v>179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</row>
    <row r="39" spans="1:161" ht="55.15" customHeight="1" x14ac:dyDescent="0.25">
      <c r="A39" s="36">
        <v>32</v>
      </c>
      <c r="B39" s="37" t="s">
        <v>180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</row>
    <row r="40" spans="1:161" ht="62.45" customHeight="1" x14ac:dyDescent="0.25">
      <c r="A40" s="36">
        <v>33</v>
      </c>
      <c r="B40" s="37" t="s">
        <v>181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ht="43.1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ht="51.6" customHeight="1" x14ac:dyDescent="0.25">
      <c r="A42" s="36">
        <v>35</v>
      </c>
      <c r="B42" s="37" t="s">
        <v>187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</row>
    <row r="43" spans="1:161" ht="50.45" customHeight="1" x14ac:dyDescent="0.25">
      <c r="A43" s="36">
        <v>36</v>
      </c>
      <c r="B43" s="37" t="s">
        <v>183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</row>
    <row r="44" spans="1:161" ht="58.9" customHeight="1" x14ac:dyDescent="0.25">
      <c r="A44" s="36">
        <v>37</v>
      </c>
      <c r="B44" s="37" t="s">
        <v>184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</row>
    <row r="45" spans="1:161" ht="57.6" customHeight="1" x14ac:dyDescent="0.25">
      <c r="A45" s="36">
        <v>38</v>
      </c>
      <c r="B45" s="37" t="s">
        <v>185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</row>
    <row r="46" spans="1:161" ht="56.1" customHeight="1" x14ac:dyDescent="0.25">
      <c r="A46" s="36">
        <v>39</v>
      </c>
      <c r="B46" s="37" t="s">
        <v>186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</row>
    <row r="47" spans="1:161" s="51" customFormat="1" x14ac:dyDescent="0.25">
      <c r="A47" s="92" t="s">
        <v>1</v>
      </c>
      <c r="B47" s="92"/>
      <c r="C47" s="92"/>
      <c r="D47" s="49">
        <f t="shared" ref="D47:O47" si="0">SUM(D8:D46)</f>
        <v>6110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32</v>
      </c>
      <c r="M47" s="49">
        <f t="shared" si="0"/>
        <v>2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2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1" x14ac:dyDescent="0.25">
      <c r="AH48" s="53"/>
      <c r="AK48" s="54"/>
    </row>
    <row r="49" spans="2:8" x14ac:dyDescent="0.25">
      <c r="B49" s="55"/>
      <c r="C49" s="56" t="s">
        <v>0</v>
      </c>
      <c r="D49" s="50">
        <f>ROUNDUP((D47/60/8),0)</f>
        <v>13</v>
      </c>
      <c r="G49" s="53"/>
      <c r="H49" s="53"/>
    </row>
    <row r="51" spans="2:8" x14ac:dyDescent="0.25">
      <c r="B51" s="65"/>
      <c r="C51" s="52"/>
    </row>
    <row r="52" spans="2:8" x14ac:dyDescent="0.25">
      <c r="B52" s="65"/>
      <c r="C52" s="65"/>
    </row>
    <row r="53" spans="2:8" x14ac:dyDescent="0.25">
      <c r="B53" s="65"/>
      <c r="C53" s="65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E52"/>
  <sheetViews>
    <sheetView zoomScale="50" zoomScaleNormal="50" workbookViewId="0">
      <pane xSplit="2" ySplit="7" topLeftCell="C11" activePane="bottomRight" state="frozen"/>
      <selection activeCell="B9" sqref="B9"/>
      <selection pane="topRight" activeCell="B9" sqref="B9"/>
      <selection pane="bottomLeft" activeCell="B9" sqref="B9"/>
      <selection pane="bottomRight" activeCell="L13" sqref="L13"/>
    </sheetView>
  </sheetViews>
  <sheetFormatPr baseColWidth="10" defaultColWidth="11.42578125" defaultRowHeight="15.75" x14ac:dyDescent="0.25"/>
  <cols>
    <col min="1" max="1" width="10.140625" style="28" customWidth="1"/>
    <col min="2" max="2" width="66.28515625" style="28" customWidth="1"/>
    <col min="3" max="3" width="46.5703125" style="28" customWidth="1"/>
    <col min="4" max="4" width="8.85546875" style="52" customWidth="1"/>
    <col min="5" max="6" width="8" style="29" customWidth="1"/>
    <col min="7" max="7" width="7.7109375" style="29" customWidth="1"/>
    <col min="8" max="8" width="11.7109375" style="29" customWidth="1"/>
    <col min="9" max="10" width="9.140625" style="29" customWidth="1"/>
    <col min="11" max="11" width="8.28515625" style="29" customWidth="1"/>
    <col min="12" max="14" width="6.85546875" style="29" customWidth="1"/>
    <col min="15" max="15" width="26.28515625" style="29" customWidth="1"/>
    <col min="16" max="20" width="6" style="29" customWidth="1"/>
    <col min="21" max="21" width="27.710937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1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1" ht="64.5" customHeight="1" x14ac:dyDescent="0.25">
      <c r="A2" s="94" t="s">
        <v>312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1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1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1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1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64" t="s">
        <v>112</v>
      </c>
      <c r="J7" s="31" t="s">
        <v>113</v>
      </c>
      <c r="K7" s="31" t="s">
        <v>13</v>
      </c>
      <c r="L7" s="31" t="s">
        <v>67</v>
      </c>
      <c r="M7" s="31" t="s">
        <v>176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1" ht="56.1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</row>
    <row r="9" spans="1:161" ht="56.1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ht="56.1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51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ht="56.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ht="56.1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ht="76.5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ht="56.1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ht="56.1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ht="56.1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ht="56.1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</row>
    <row r="19" spans="1:161" ht="56.1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ht="73.150000000000006" customHeight="1" x14ac:dyDescent="0.25">
      <c r="A20" s="36">
        <v>13</v>
      </c>
      <c r="B20" s="44" t="s">
        <v>118</v>
      </c>
      <c r="C20" s="37" t="s">
        <v>116</v>
      </c>
      <c r="D20" s="45">
        <f>4*60</f>
        <v>240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ht="63.75" customHeight="1" x14ac:dyDescent="0.25">
      <c r="A21" s="36">
        <v>14</v>
      </c>
      <c r="B21" s="37" t="s">
        <v>119</v>
      </c>
      <c r="C21" s="44" t="s">
        <v>116</v>
      </c>
      <c r="D21" s="45">
        <v>150</v>
      </c>
      <c r="E21" s="39"/>
      <c r="F21" s="39"/>
      <c r="G21" s="39"/>
      <c r="H21" s="39"/>
      <c r="I21" s="39"/>
      <c r="J21" s="39"/>
      <c r="K21" s="39">
        <v>1</v>
      </c>
      <c r="L21" s="39">
        <f>(2*3)+(2*3)</f>
        <v>12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 t="s">
        <v>2</v>
      </c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ht="63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ht="57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ht="57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ht="48.75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ht="71.25" customHeight="1" x14ac:dyDescent="0.25">
      <c r="A26" s="36">
        <v>19</v>
      </c>
      <c r="B26" s="61" t="s">
        <v>120</v>
      </c>
      <c r="C26" s="37" t="s">
        <v>116</v>
      </c>
      <c r="D26" s="45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ht="63.75" customHeight="1" x14ac:dyDescent="0.25">
      <c r="A27" s="36">
        <v>20</v>
      </c>
      <c r="B27" s="37" t="s">
        <v>121</v>
      </c>
      <c r="C27" s="37" t="s">
        <v>116</v>
      </c>
      <c r="D27" s="45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ht="65.25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ht="65.25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ht="65.25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ht="65.25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  <row r="32" spans="1:161" ht="65.25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</row>
    <row r="33" spans="1:161" ht="65.25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ht="84" customHeight="1" x14ac:dyDescent="0.25">
      <c r="A34" s="36">
        <v>27</v>
      </c>
      <c r="B34" s="37" t="s">
        <v>188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(2*1+2)+3*3</f>
        <v>13</v>
      </c>
      <c r="M34" s="41">
        <f>2*1</f>
        <v>2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</row>
    <row r="35" spans="1:161" ht="56.25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</row>
    <row r="36" spans="1:161" ht="65.25" customHeight="1" x14ac:dyDescent="0.25">
      <c r="A36" s="36">
        <v>29</v>
      </c>
      <c r="B36" s="37" t="s">
        <v>178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1" ht="65.25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</row>
    <row r="38" spans="1:161" ht="65.25" customHeight="1" x14ac:dyDescent="0.25">
      <c r="A38" s="36">
        <v>31</v>
      </c>
      <c r="B38" s="37" t="s">
        <v>179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</row>
    <row r="39" spans="1:161" ht="65.25" customHeight="1" x14ac:dyDescent="0.25">
      <c r="A39" s="36">
        <v>32</v>
      </c>
      <c r="B39" s="37" t="s">
        <v>180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</row>
    <row r="40" spans="1:161" ht="85.5" customHeight="1" x14ac:dyDescent="0.25">
      <c r="A40" s="36">
        <v>33</v>
      </c>
      <c r="B40" s="37" t="s">
        <v>181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ht="65.2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ht="65.25" customHeight="1" x14ac:dyDescent="0.25">
      <c r="A42" s="36">
        <v>35</v>
      </c>
      <c r="B42" s="37" t="s">
        <v>182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</row>
    <row r="43" spans="1:161" ht="65.25" customHeight="1" x14ac:dyDescent="0.25">
      <c r="A43" s="36">
        <v>36</v>
      </c>
      <c r="B43" s="37" t="s">
        <v>189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</row>
    <row r="44" spans="1:161" ht="65.25" customHeight="1" x14ac:dyDescent="0.25">
      <c r="A44" s="36">
        <v>37</v>
      </c>
      <c r="B44" s="37" t="s">
        <v>184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</row>
    <row r="45" spans="1:161" ht="87.75" customHeight="1" x14ac:dyDescent="0.25">
      <c r="A45" s="36">
        <v>38</v>
      </c>
      <c r="B45" s="37" t="s">
        <v>185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</row>
    <row r="46" spans="1:161" ht="56.1" customHeight="1" x14ac:dyDescent="0.25">
      <c r="A46" s="36">
        <v>39</v>
      </c>
      <c r="B46" s="37" t="s">
        <v>186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</row>
    <row r="47" spans="1:161" s="51" customFormat="1" x14ac:dyDescent="0.25">
      <c r="A47" s="92" t="s">
        <v>1</v>
      </c>
      <c r="B47" s="92"/>
      <c r="C47" s="92"/>
      <c r="D47" s="49">
        <f t="shared" ref="D47:O47" si="0">SUM(D8:D46)</f>
        <v>6110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32</v>
      </c>
      <c r="M47" s="49">
        <f t="shared" si="0"/>
        <v>2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2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1" x14ac:dyDescent="0.25">
      <c r="AH48" s="53"/>
      <c r="AK48" s="54"/>
    </row>
    <row r="49" spans="2:8" x14ac:dyDescent="0.25">
      <c r="B49" s="55"/>
      <c r="C49" s="56" t="s">
        <v>0</v>
      </c>
      <c r="D49" s="50">
        <f>ROUNDUP((D47/60/8),0)</f>
        <v>13</v>
      </c>
      <c r="G49" s="53"/>
      <c r="H49" s="53"/>
    </row>
    <row r="51" spans="2:8" x14ac:dyDescent="0.25">
      <c r="B51" s="65"/>
      <c r="C51" s="65"/>
    </row>
    <row r="52" spans="2:8" x14ac:dyDescent="0.25">
      <c r="B52" s="65"/>
      <c r="C52" s="65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E53"/>
  <sheetViews>
    <sheetView zoomScale="50" zoomScaleNormal="50" workbookViewId="0">
      <pane xSplit="2" ySplit="7" topLeftCell="C38" activePane="bottomRight" state="frozen"/>
      <selection activeCell="B9" sqref="B9"/>
      <selection pane="topRight" activeCell="B9" sqref="B9"/>
      <selection pane="bottomLeft" activeCell="B9" sqref="B9"/>
      <selection pane="bottomRight" activeCell="P38" sqref="P38"/>
    </sheetView>
  </sheetViews>
  <sheetFormatPr baseColWidth="10" defaultColWidth="11.42578125" defaultRowHeight="15.75" x14ac:dyDescent="0.25"/>
  <cols>
    <col min="1" max="1" width="10.140625" style="28" customWidth="1"/>
    <col min="2" max="2" width="59.42578125" style="28" customWidth="1"/>
    <col min="3" max="3" width="47.85546875" style="28" customWidth="1"/>
    <col min="4" max="4" width="8.85546875" style="52" customWidth="1"/>
    <col min="5" max="6" width="8" style="29" customWidth="1"/>
    <col min="7" max="7" width="7.7109375" style="29" customWidth="1"/>
    <col min="8" max="8" width="11.7109375" style="29" customWidth="1"/>
    <col min="9" max="10" width="9.140625" style="29" customWidth="1"/>
    <col min="11" max="11" width="8.28515625" style="29" customWidth="1"/>
    <col min="12" max="14" width="6.85546875" style="29" customWidth="1"/>
    <col min="15" max="15" width="25.140625" style="29" customWidth="1"/>
    <col min="16" max="20" width="6" style="29" customWidth="1"/>
    <col min="21" max="21" width="27.4257812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1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1" ht="64.5" customHeight="1" x14ac:dyDescent="0.25">
      <c r="A2" s="94" t="s">
        <v>313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1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1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1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5" t="s">
        <v>20</v>
      </c>
      <c r="M6" s="85"/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7"/>
      <c r="AD6" s="87"/>
      <c r="AE6" s="87"/>
      <c r="AF6" s="87"/>
      <c r="AG6" s="87"/>
      <c r="AH6" s="87"/>
      <c r="AI6" s="87"/>
      <c r="AJ6" s="87"/>
      <c r="AK6" s="87"/>
    </row>
    <row r="7" spans="1:161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64" t="s">
        <v>112</v>
      </c>
      <c r="J7" s="31" t="s">
        <v>113</v>
      </c>
      <c r="K7" s="31" t="s">
        <v>13</v>
      </c>
      <c r="L7" s="31" t="s">
        <v>67</v>
      </c>
      <c r="M7" s="31" t="s">
        <v>176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1" ht="40.1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39"/>
      <c r="L8" s="41"/>
      <c r="M8" s="41"/>
      <c r="N8" s="59"/>
      <c r="O8" s="5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</row>
    <row r="9" spans="1:161" ht="42.6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39"/>
      <c r="L9" s="41"/>
      <c r="M9" s="41"/>
      <c r="N9" s="59"/>
      <c r="O9" s="5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ht="56.1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39"/>
      <c r="L10" s="41">
        <v>2</v>
      </c>
      <c r="M10" s="41"/>
      <c r="N10" s="59"/>
      <c r="O10" s="5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59.45" customHeight="1" x14ac:dyDescent="0.25">
      <c r="A11" s="36">
        <v>4</v>
      </c>
      <c r="B11" s="37" t="s">
        <v>115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39"/>
      <c r="L11" s="41">
        <v>1</v>
      </c>
      <c r="M11" s="41"/>
      <c r="N11" s="59"/>
      <c r="O11" s="5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ht="5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39"/>
      <c r="L12" s="41"/>
      <c r="M12" s="41"/>
      <c r="N12" s="59"/>
      <c r="O12" s="5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ht="51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39"/>
      <c r="L13" s="41"/>
      <c r="M13" s="41"/>
      <c r="N13" s="59"/>
      <c r="O13" s="5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ht="51" customHeight="1" x14ac:dyDescent="0.25">
      <c r="A14" s="36">
        <v>7</v>
      </c>
      <c r="B14" s="37" t="s">
        <v>66</v>
      </c>
      <c r="C14" s="37" t="s">
        <v>116</v>
      </c>
      <c r="D14" s="38">
        <v>5</v>
      </c>
      <c r="E14" s="39"/>
      <c r="F14" s="39"/>
      <c r="G14" s="39">
        <v>1</v>
      </c>
      <c r="H14" s="39"/>
      <c r="I14" s="39"/>
      <c r="J14" s="39"/>
      <c r="K14" s="39"/>
      <c r="L14" s="41"/>
      <c r="M14" s="41"/>
      <c r="N14" s="59"/>
      <c r="O14" s="5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ht="56.1" customHeight="1" x14ac:dyDescent="0.25">
      <c r="A15" s="36">
        <v>8</v>
      </c>
      <c r="B15" s="37" t="s">
        <v>46</v>
      </c>
      <c r="C15" s="37" t="s">
        <v>116</v>
      </c>
      <c r="D15" s="38">
        <v>480</v>
      </c>
      <c r="E15" s="39"/>
      <c r="F15" s="39"/>
      <c r="G15" s="39"/>
      <c r="H15" s="39"/>
      <c r="I15" s="39"/>
      <c r="J15" s="39"/>
      <c r="K15" s="39"/>
      <c r="L15" s="41"/>
      <c r="M15" s="41"/>
      <c r="N15" s="59"/>
      <c r="O15" s="5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ht="56.1" customHeight="1" x14ac:dyDescent="0.25">
      <c r="A16" s="36">
        <v>9</v>
      </c>
      <c r="B16" s="60" t="s">
        <v>117</v>
      </c>
      <c r="C16" s="37" t="s">
        <v>116</v>
      </c>
      <c r="D16" s="38">
        <v>5</v>
      </c>
      <c r="E16" s="39"/>
      <c r="F16" s="39"/>
      <c r="G16" s="39"/>
      <c r="H16" s="39"/>
      <c r="I16" s="39">
        <v>1</v>
      </c>
      <c r="J16" s="39"/>
      <c r="K16" s="39"/>
      <c r="L16" s="41"/>
      <c r="M16" s="41"/>
      <c r="N16" s="59"/>
      <c r="O16" s="5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ht="56.1" customHeight="1" x14ac:dyDescent="0.25">
      <c r="A17" s="36">
        <v>10</v>
      </c>
      <c r="B17" s="61" t="s">
        <v>46</v>
      </c>
      <c r="C17" s="37" t="s">
        <v>116</v>
      </c>
      <c r="D17" s="38">
        <v>480</v>
      </c>
      <c r="E17" s="39"/>
      <c r="F17" s="39"/>
      <c r="G17" s="39"/>
      <c r="H17" s="39"/>
      <c r="I17" s="39"/>
      <c r="J17" s="39"/>
      <c r="K17" s="39"/>
      <c r="L17" s="41"/>
      <c r="M17" s="41"/>
      <c r="N17" s="59"/>
      <c r="O17" s="5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ht="56.1" customHeight="1" x14ac:dyDescent="0.25">
      <c r="A18" s="36">
        <v>11</v>
      </c>
      <c r="B18" s="37" t="s">
        <v>87</v>
      </c>
      <c r="C18" s="37" t="s">
        <v>116</v>
      </c>
      <c r="D18" s="38">
        <v>10</v>
      </c>
      <c r="E18" s="39"/>
      <c r="F18" s="39"/>
      <c r="G18" s="39"/>
      <c r="H18" s="39"/>
      <c r="I18" s="39"/>
      <c r="J18" s="39">
        <v>1</v>
      </c>
      <c r="K18" s="39"/>
      <c r="L18" s="41"/>
      <c r="M18" s="41"/>
      <c r="N18" s="59"/>
      <c r="O18" s="59"/>
      <c r="P18" s="39" t="s">
        <v>2</v>
      </c>
      <c r="Q18" s="39" t="s">
        <v>2</v>
      </c>
      <c r="R18" s="39" t="s">
        <v>2</v>
      </c>
      <c r="S18" s="39" t="s">
        <v>2</v>
      </c>
      <c r="T18" s="39"/>
      <c r="U18" s="39"/>
      <c r="V18" s="39"/>
      <c r="W18" s="39" t="s">
        <v>2</v>
      </c>
      <c r="X18" s="39" t="s">
        <v>2</v>
      </c>
      <c r="Y18" s="39"/>
      <c r="Z18" s="39"/>
      <c r="AA18" s="39" t="s">
        <v>2</v>
      </c>
      <c r="AB18" s="39"/>
      <c r="AC18" s="39"/>
      <c r="AD18" s="39" t="s">
        <v>2</v>
      </c>
      <c r="AE18" s="39"/>
      <c r="AF18" s="39"/>
      <c r="AG18" s="39"/>
      <c r="AH18" s="39"/>
      <c r="AI18" s="39" t="s">
        <v>2</v>
      </c>
      <c r="AJ18" s="39"/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</row>
    <row r="19" spans="1:161" ht="48.6" customHeight="1" x14ac:dyDescent="0.25">
      <c r="A19" s="36">
        <v>12</v>
      </c>
      <c r="B19" s="61" t="s">
        <v>46</v>
      </c>
      <c r="C19" s="37" t="s">
        <v>116</v>
      </c>
      <c r="D19" s="38">
        <v>480</v>
      </c>
      <c r="E19" s="39"/>
      <c r="F19" s="39"/>
      <c r="G19" s="39"/>
      <c r="H19" s="39"/>
      <c r="I19" s="39"/>
      <c r="J19" s="39"/>
      <c r="K19" s="39"/>
      <c r="L19" s="41"/>
      <c r="M19" s="41"/>
      <c r="N19" s="59"/>
      <c r="O19" s="5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 t="s">
        <v>2</v>
      </c>
      <c r="AH19" s="39"/>
      <c r="AI19" s="39"/>
      <c r="AJ19" s="39"/>
      <c r="AK19" s="39" t="s">
        <v>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ht="80.45" customHeight="1" x14ac:dyDescent="0.25">
      <c r="A20" s="36">
        <v>13</v>
      </c>
      <c r="B20" s="44" t="s">
        <v>118</v>
      </c>
      <c r="C20" s="37" t="s">
        <v>116</v>
      </c>
      <c r="D20" s="45">
        <f>4*60</f>
        <v>240</v>
      </c>
      <c r="E20" s="39"/>
      <c r="F20" s="39"/>
      <c r="G20" s="39"/>
      <c r="H20" s="39"/>
      <c r="I20" s="39"/>
      <c r="J20" s="39"/>
      <c r="K20" s="39">
        <v>1</v>
      </c>
      <c r="L20" s="41"/>
      <c r="M20" s="41"/>
      <c r="N20" s="59"/>
      <c r="O20" s="59"/>
      <c r="P20" s="39"/>
      <c r="Q20" s="39"/>
      <c r="R20" s="39"/>
      <c r="S20" s="39"/>
      <c r="T20" s="39"/>
      <c r="U20" s="39" t="s">
        <v>2</v>
      </c>
      <c r="V20" s="39" t="s">
        <v>2</v>
      </c>
      <c r="W20" s="39" t="s">
        <v>2</v>
      </c>
      <c r="X20" s="39" t="s">
        <v>2</v>
      </c>
      <c r="Y20" s="39"/>
      <c r="Z20" s="39" t="s">
        <v>2</v>
      </c>
      <c r="AA20" s="39" t="s">
        <v>2</v>
      </c>
      <c r="AB20" s="39"/>
      <c r="AC20" s="39" t="s">
        <v>2</v>
      </c>
      <c r="AD20" s="39"/>
      <c r="AE20" s="39" t="s">
        <v>2</v>
      </c>
      <c r="AF20" s="39"/>
      <c r="AG20" s="39"/>
      <c r="AH20" s="39"/>
      <c r="AI20" s="39"/>
      <c r="AJ20" s="39" t="s">
        <v>2</v>
      </c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ht="63.75" customHeight="1" x14ac:dyDescent="0.25">
      <c r="A21" s="36">
        <v>14</v>
      </c>
      <c r="B21" s="37" t="s">
        <v>119</v>
      </c>
      <c r="C21" s="44" t="s">
        <v>116</v>
      </c>
      <c r="D21" s="45">
        <v>150</v>
      </c>
      <c r="E21" s="39"/>
      <c r="F21" s="39"/>
      <c r="G21" s="39"/>
      <c r="H21" s="39"/>
      <c r="I21" s="39"/>
      <c r="J21" s="39"/>
      <c r="K21" s="39">
        <v>1</v>
      </c>
      <c r="L21" s="39">
        <f>(2*3)+(2*3)</f>
        <v>12</v>
      </c>
      <c r="M21" s="41"/>
      <c r="N21" s="59"/>
      <c r="O21" s="59"/>
      <c r="P21" s="39"/>
      <c r="Q21" s="39"/>
      <c r="R21" s="39"/>
      <c r="S21" s="39"/>
      <c r="T21" s="39" t="s">
        <v>2</v>
      </c>
      <c r="U21" s="39" t="s">
        <v>2</v>
      </c>
      <c r="V21" s="39" t="s">
        <v>2</v>
      </c>
      <c r="W21" s="39" t="s">
        <v>2</v>
      </c>
      <c r="X21" s="39" t="s">
        <v>2</v>
      </c>
      <c r="Y21" s="39" t="s">
        <v>2</v>
      </c>
      <c r="Z21" s="39" t="s">
        <v>2</v>
      </c>
      <c r="AA21" s="39" t="s">
        <v>2</v>
      </c>
      <c r="AB21" s="39" t="s">
        <v>2</v>
      </c>
      <c r="AC21" s="39" t="s">
        <v>2</v>
      </c>
      <c r="AD21" s="39" t="s">
        <v>2</v>
      </c>
      <c r="AE21" s="39"/>
      <c r="AF21" s="39"/>
      <c r="AG21" s="39"/>
      <c r="AH21" s="39"/>
      <c r="AI21" s="39" t="s">
        <v>2</v>
      </c>
      <c r="AJ21" s="39"/>
      <c r="AK21" s="3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ht="63" customHeight="1" x14ac:dyDescent="0.25">
      <c r="A22" s="36">
        <v>15</v>
      </c>
      <c r="B22" s="61" t="s">
        <v>46</v>
      </c>
      <c r="C22" s="37" t="s">
        <v>116</v>
      </c>
      <c r="D22" s="45">
        <v>480</v>
      </c>
      <c r="E22" s="39"/>
      <c r="F22" s="39"/>
      <c r="G22" s="39"/>
      <c r="H22" s="39"/>
      <c r="I22" s="39"/>
      <c r="J22" s="39"/>
      <c r="K22" s="39"/>
      <c r="L22" s="40"/>
      <c r="M22" s="41"/>
      <c r="N22" s="59"/>
      <c r="O22" s="5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2</v>
      </c>
      <c r="AH22" s="39"/>
      <c r="AI22" s="39"/>
      <c r="AJ22" s="39"/>
      <c r="AK22" s="39" t="s">
        <v>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ht="57" customHeight="1" x14ac:dyDescent="0.25">
      <c r="A23" s="36">
        <v>16</v>
      </c>
      <c r="B23" s="61" t="s">
        <v>120</v>
      </c>
      <c r="C23" s="37" t="s">
        <v>116</v>
      </c>
      <c r="D23" s="45">
        <v>10</v>
      </c>
      <c r="E23" s="39"/>
      <c r="F23" s="39"/>
      <c r="G23" s="39"/>
      <c r="H23" s="39"/>
      <c r="I23" s="39"/>
      <c r="J23" s="39">
        <v>1</v>
      </c>
      <c r="K23" s="39"/>
      <c r="L23" s="40"/>
      <c r="M23" s="41"/>
      <c r="N23" s="59"/>
      <c r="O23" s="59"/>
      <c r="P23" s="39"/>
      <c r="Q23" s="39"/>
      <c r="R23" s="39"/>
      <c r="S23" s="39"/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/>
      <c r="AE23" s="39" t="s">
        <v>2</v>
      </c>
      <c r="AF23" s="39"/>
      <c r="AG23" s="39"/>
      <c r="AH23" s="39"/>
      <c r="AI23" s="39"/>
      <c r="AJ23" s="39" t="s">
        <v>2</v>
      </c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ht="57" customHeight="1" x14ac:dyDescent="0.25">
      <c r="A24" s="36">
        <v>17</v>
      </c>
      <c r="B24" s="37" t="s">
        <v>121</v>
      </c>
      <c r="C24" s="37" t="s">
        <v>116</v>
      </c>
      <c r="D24" s="45">
        <v>5</v>
      </c>
      <c r="E24" s="39"/>
      <c r="F24" s="39"/>
      <c r="G24" s="39"/>
      <c r="H24" s="39"/>
      <c r="I24" s="39"/>
      <c r="J24" s="39">
        <v>1</v>
      </c>
      <c r="K24" s="39"/>
      <c r="L24" s="40"/>
      <c r="M24" s="41"/>
      <c r="N24" s="59"/>
      <c r="O24" s="59"/>
      <c r="P24" s="39" t="s">
        <v>2</v>
      </c>
      <c r="Q24" s="39" t="s">
        <v>2</v>
      </c>
      <c r="R24" s="39" t="s">
        <v>2</v>
      </c>
      <c r="S24" s="39" t="s">
        <v>2</v>
      </c>
      <c r="T24" s="39"/>
      <c r="U24" s="39"/>
      <c r="V24" s="39"/>
      <c r="W24" s="39" t="s">
        <v>2</v>
      </c>
      <c r="X24" s="39" t="s">
        <v>2</v>
      </c>
      <c r="Y24" s="39"/>
      <c r="Z24" s="39"/>
      <c r="AA24" s="39" t="s">
        <v>2</v>
      </c>
      <c r="AB24" s="39"/>
      <c r="AC24" s="39"/>
      <c r="AD24" s="39" t="s">
        <v>2</v>
      </c>
      <c r="AE24" s="39"/>
      <c r="AF24" s="39"/>
      <c r="AG24" s="39"/>
      <c r="AH24" s="39"/>
      <c r="AI24" s="39" t="s">
        <v>2</v>
      </c>
      <c r="AJ24" s="39"/>
      <c r="AK24" s="3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ht="48.75" customHeight="1" x14ac:dyDescent="0.25">
      <c r="A25" s="36">
        <v>18</v>
      </c>
      <c r="B25" s="61" t="s">
        <v>46</v>
      </c>
      <c r="C25" s="37" t="s">
        <v>116</v>
      </c>
      <c r="D25" s="45">
        <v>480</v>
      </c>
      <c r="E25" s="39"/>
      <c r="F25" s="39"/>
      <c r="G25" s="39"/>
      <c r="H25" s="39"/>
      <c r="I25" s="39"/>
      <c r="J25" s="39"/>
      <c r="K25" s="39"/>
      <c r="L25" s="41"/>
      <c r="M25" s="41"/>
      <c r="N25" s="59"/>
      <c r="O25" s="5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2</v>
      </c>
      <c r="AH25" s="39"/>
      <c r="AI25" s="39"/>
      <c r="AJ25" s="39"/>
      <c r="AK25" s="39" t="s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ht="65.25" customHeight="1" x14ac:dyDescent="0.25">
      <c r="A26" s="36">
        <v>19</v>
      </c>
      <c r="B26" s="61" t="s">
        <v>120</v>
      </c>
      <c r="C26" s="37" t="s">
        <v>116</v>
      </c>
      <c r="D26" s="45">
        <v>10</v>
      </c>
      <c r="E26" s="39"/>
      <c r="F26" s="39"/>
      <c r="G26" s="39"/>
      <c r="H26" s="39"/>
      <c r="I26" s="39">
        <v>1</v>
      </c>
      <c r="J26" s="39"/>
      <c r="K26" s="39"/>
      <c r="L26" s="41"/>
      <c r="M26" s="41"/>
      <c r="N26" s="59"/>
      <c r="O26" s="59"/>
      <c r="P26" s="39"/>
      <c r="Q26" s="39"/>
      <c r="R26" s="39"/>
      <c r="S26" s="39"/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ht="60.75" customHeight="1" x14ac:dyDescent="0.25">
      <c r="A27" s="36">
        <v>20</v>
      </c>
      <c r="B27" s="37" t="s">
        <v>121</v>
      </c>
      <c r="C27" s="37" t="s">
        <v>116</v>
      </c>
      <c r="D27" s="45">
        <v>5</v>
      </c>
      <c r="E27" s="39"/>
      <c r="F27" s="39"/>
      <c r="G27" s="39"/>
      <c r="H27" s="39"/>
      <c r="I27" s="39">
        <v>1</v>
      </c>
      <c r="J27" s="39"/>
      <c r="K27" s="39"/>
      <c r="L27" s="41"/>
      <c r="M27" s="41"/>
      <c r="N27" s="59"/>
      <c r="O27" s="59"/>
      <c r="P27" s="39" t="s">
        <v>2</v>
      </c>
      <c r="Q27" s="39" t="s">
        <v>2</v>
      </c>
      <c r="R27" s="39" t="s">
        <v>2</v>
      </c>
      <c r="S27" s="39" t="s">
        <v>2</v>
      </c>
      <c r="T27" s="39"/>
      <c r="U27" s="39"/>
      <c r="V27" s="39"/>
      <c r="W27" s="39" t="s">
        <v>2</v>
      </c>
      <c r="X27" s="39" t="s">
        <v>2</v>
      </c>
      <c r="Y27" s="39"/>
      <c r="Z27" s="39"/>
      <c r="AA27" s="39" t="s">
        <v>2</v>
      </c>
      <c r="AB27" s="39"/>
      <c r="AC27" s="39"/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ht="65.25" customHeight="1" x14ac:dyDescent="0.25">
      <c r="A28" s="36">
        <v>21</v>
      </c>
      <c r="B28" s="61" t="s">
        <v>46</v>
      </c>
      <c r="C28" s="37" t="s">
        <v>43</v>
      </c>
      <c r="D28" s="38">
        <v>480</v>
      </c>
      <c r="E28" s="39"/>
      <c r="F28" s="39"/>
      <c r="G28" s="39"/>
      <c r="H28" s="39"/>
      <c r="I28" s="39"/>
      <c r="J28" s="39"/>
      <c r="K28" s="39"/>
      <c r="L28" s="41"/>
      <c r="M28" s="41"/>
      <c r="N28" s="59"/>
      <c r="O28" s="5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ht="50.45" customHeight="1" x14ac:dyDescent="0.25">
      <c r="A29" s="36">
        <v>22</v>
      </c>
      <c r="B29" s="37" t="s">
        <v>122</v>
      </c>
      <c r="C29" s="37" t="s">
        <v>43</v>
      </c>
      <c r="D29" s="38">
        <v>10</v>
      </c>
      <c r="E29" s="39"/>
      <c r="F29" s="39"/>
      <c r="G29" s="39"/>
      <c r="H29" s="39">
        <v>1</v>
      </c>
      <c r="I29" s="39"/>
      <c r="J29" s="39"/>
      <c r="K29" s="39"/>
      <c r="L29" s="41"/>
      <c r="M29" s="41"/>
      <c r="N29" s="59"/>
      <c r="O29" s="59"/>
      <c r="P29" s="39"/>
      <c r="Q29" s="39"/>
      <c r="R29" s="39"/>
      <c r="S29" s="39"/>
      <c r="T29" s="39"/>
      <c r="U29" s="39"/>
      <c r="V29" s="39"/>
      <c r="W29" s="39" t="s">
        <v>2</v>
      </c>
      <c r="X29" s="39" t="s">
        <v>2</v>
      </c>
      <c r="Y29" s="39"/>
      <c r="Z29" s="39"/>
      <c r="AA29" s="39" t="s">
        <v>2</v>
      </c>
      <c r="AB29" s="39"/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ht="52.9" customHeight="1" x14ac:dyDescent="0.25">
      <c r="A30" s="36">
        <v>23</v>
      </c>
      <c r="B30" s="37" t="s">
        <v>60</v>
      </c>
      <c r="C30" s="37" t="s">
        <v>43</v>
      </c>
      <c r="D30" s="38">
        <v>5</v>
      </c>
      <c r="E30" s="39"/>
      <c r="F30" s="39"/>
      <c r="G30" s="39"/>
      <c r="H30" s="39">
        <v>1</v>
      </c>
      <c r="I30" s="39"/>
      <c r="J30" s="39"/>
      <c r="K30" s="39"/>
      <c r="L30" s="41"/>
      <c r="M30" s="41"/>
      <c r="N30" s="59"/>
      <c r="O30" s="5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/>
      <c r="V30" s="39"/>
      <c r="W30" s="39" t="s">
        <v>2</v>
      </c>
      <c r="X30" s="39" t="s">
        <v>2</v>
      </c>
      <c r="Y30" s="39"/>
      <c r="Z30" s="39"/>
      <c r="AA30" s="39" t="s">
        <v>2</v>
      </c>
      <c r="AB30" s="39"/>
      <c r="AC30" s="39"/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ht="57.6" customHeight="1" x14ac:dyDescent="0.25">
      <c r="A31" s="36">
        <v>24</v>
      </c>
      <c r="B31" s="37" t="s">
        <v>46</v>
      </c>
      <c r="C31" s="37" t="s">
        <v>116</v>
      </c>
      <c r="D31" s="38">
        <v>480</v>
      </c>
      <c r="E31" s="39"/>
      <c r="F31" s="39"/>
      <c r="G31" s="39"/>
      <c r="H31" s="39"/>
      <c r="I31" s="39"/>
      <c r="J31" s="39"/>
      <c r="K31" s="39"/>
      <c r="L31" s="41"/>
      <c r="M31" s="41"/>
      <c r="N31" s="59"/>
      <c r="O31" s="5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 t="s">
        <v>2</v>
      </c>
      <c r="AH31" s="39"/>
      <c r="AI31" s="39"/>
      <c r="AJ31" s="39"/>
      <c r="AK31" s="39" t="s">
        <v>2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  <row r="32" spans="1:161" ht="51.6" customHeight="1" x14ac:dyDescent="0.25">
      <c r="A32" s="36">
        <v>25</v>
      </c>
      <c r="B32" s="37" t="s">
        <v>87</v>
      </c>
      <c r="C32" s="37" t="s">
        <v>116</v>
      </c>
      <c r="D32" s="38">
        <v>10</v>
      </c>
      <c r="E32" s="39"/>
      <c r="F32" s="39"/>
      <c r="G32" s="39"/>
      <c r="H32" s="39"/>
      <c r="I32" s="39"/>
      <c r="J32" s="39">
        <v>1</v>
      </c>
      <c r="K32" s="39"/>
      <c r="L32" s="41"/>
      <c r="M32" s="41"/>
      <c r="N32" s="59"/>
      <c r="O32" s="59"/>
      <c r="P32" s="39" t="s">
        <v>2</v>
      </c>
      <c r="Q32" s="39" t="s">
        <v>2</v>
      </c>
      <c r="R32" s="39" t="s">
        <v>2</v>
      </c>
      <c r="S32" s="39" t="s">
        <v>2</v>
      </c>
      <c r="T32" s="39"/>
      <c r="U32" s="39"/>
      <c r="V32" s="39"/>
      <c r="W32" s="39" t="s">
        <v>2</v>
      </c>
      <c r="X32" s="39" t="s">
        <v>2</v>
      </c>
      <c r="Y32" s="39"/>
      <c r="Z32" s="39"/>
      <c r="AA32" s="39" t="s">
        <v>2</v>
      </c>
      <c r="AB32" s="39"/>
      <c r="AC32" s="39"/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</row>
    <row r="33" spans="1:161" ht="51.6" customHeight="1" x14ac:dyDescent="0.25">
      <c r="A33" s="36">
        <v>26</v>
      </c>
      <c r="B33" s="37" t="s">
        <v>46</v>
      </c>
      <c r="C33" s="37" t="s">
        <v>116</v>
      </c>
      <c r="D33" s="38">
        <v>480</v>
      </c>
      <c r="E33" s="39"/>
      <c r="F33" s="39"/>
      <c r="G33" s="39"/>
      <c r="H33" s="39"/>
      <c r="I33" s="39"/>
      <c r="J33" s="39"/>
      <c r="K33" s="39"/>
      <c r="L33" s="41"/>
      <c r="M33" s="41"/>
      <c r="N33" s="59"/>
      <c r="O33" s="5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ht="96" customHeight="1" x14ac:dyDescent="0.25">
      <c r="A34" s="36">
        <v>27</v>
      </c>
      <c r="B34" s="37" t="s">
        <v>177</v>
      </c>
      <c r="C34" s="37" t="s">
        <v>116</v>
      </c>
      <c r="D34" s="38">
        <v>30</v>
      </c>
      <c r="E34" s="39"/>
      <c r="F34" s="39"/>
      <c r="G34" s="39"/>
      <c r="H34" s="39"/>
      <c r="I34" s="39"/>
      <c r="J34" s="39"/>
      <c r="K34" s="39">
        <v>1</v>
      </c>
      <c r="L34" s="41">
        <f>(2*1+2)+3*3</f>
        <v>13</v>
      </c>
      <c r="M34" s="41">
        <f>2*1</f>
        <v>2</v>
      </c>
      <c r="N34" s="59"/>
      <c r="O34" s="59"/>
      <c r="P34" s="39"/>
      <c r="Q34" s="39"/>
      <c r="R34" s="39"/>
      <c r="S34" s="39"/>
      <c r="T34" s="39" t="s">
        <v>2</v>
      </c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/>
      <c r="AC34" s="39" t="s">
        <v>2</v>
      </c>
      <c r="AD34" s="39" t="s">
        <v>2</v>
      </c>
      <c r="AE34" s="39"/>
      <c r="AF34" s="39"/>
      <c r="AG34" s="39"/>
      <c r="AH34" s="39"/>
      <c r="AI34" s="39" t="s">
        <v>2</v>
      </c>
      <c r="AJ34" s="39"/>
      <c r="AK34" s="3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</row>
    <row r="35" spans="1:161" ht="47.45" customHeight="1" x14ac:dyDescent="0.25">
      <c r="A35" s="36">
        <v>28</v>
      </c>
      <c r="B35" s="37" t="s">
        <v>46</v>
      </c>
      <c r="C35" s="37" t="s">
        <v>116</v>
      </c>
      <c r="D35" s="38">
        <v>480</v>
      </c>
      <c r="E35" s="39"/>
      <c r="F35" s="39"/>
      <c r="G35" s="39"/>
      <c r="H35" s="39"/>
      <c r="I35" s="39"/>
      <c r="J35" s="39"/>
      <c r="K35" s="39"/>
      <c r="L35" s="41"/>
      <c r="M35" s="41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 t="s">
        <v>2</v>
      </c>
      <c r="AH35" s="39"/>
      <c r="AI35" s="39"/>
      <c r="AJ35" s="39"/>
      <c r="AK35" s="39" t="s">
        <v>2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</row>
    <row r="36" spans="1:161" ht="51.6" customHeight="1" x14ac:dyDescent="0.25">
      <c r="A36" s="36">
        <v>29</v>
      </c>
      <c r="B36" s="37" t="s">
        <v>178</v>
      </c>
      <c r="C36" s="37" t="s">
        <v>116</v>
      </c>
      <c r="D36" s="38">
        <v>10</v>
      </c>
      <c r="E36" s="39"/>
      <c r="F36" s="39"/>
      <c r="G36" s="39"/>
      <c r="H36" s="39"/>
      <c r="I36" s="39"/>
      <c r="J36" s="39">
        <v>1</v>
      </c>
      <c r="K36" s="39"/>
      <c r="L36" s="41"/>
      <c r="M36" s="41"/>
      <c r="N36" s="59"/>
      <c r="O36" s="59"/>
      <c r="P36" s="39"/>
      <c r="Q36" s="39"/>
      <c r="R36" s="39"/>
      <c r="S36" s="39"/>
      <c r="T36" s="39"/>
      <c r="U36" s="39"/>
      <c r="V36" s="39"/>
      <c r="W36" s="39" t="s">
        <v>2</v>
      </c>
      <c r="X36" s="39" t="s">
        <v>2</v>
      </c>
      <c r="Y36" s="39"/>
      <c r="Z36" s="39"/>
      <c r="AA36" s="39" t="s">
        <v>2</v>
      </c>
      <c r="AB36" s="39"/>
      <c r="AC36" s="39"/>
      <c r="AD36" s="39"/>
      <c r="AE36" s="39" t="s">
        <v>2</v>
      </c>
      <c r="AF36" s="39"/>
      <c r="AG36" s="39"/>
      <c r="AH36" s="39"/>
      <c r="AI36" s="39"/>
      <c r="AJ36" s="39" t="s">
        <v>2</v>
      </c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1" ht="52.9" customHeight="1" x14ac:dyDescent="0.25">
      <c r="A37" s="36">
        <v>30</v>
      </c>
      <c r="B37" s="37" t="s">
        <v>46</v>
      </c>
      <c r="C37" s="37" t="s">
        <v>116</v>
      </c>
      <c r="D37" s="38">
        <v>480</v>
      </c>
      <c r="E37" s="39"/>
      <c r="F37" s="39"/>
      <c r="G37" s="39"/>
      <c r="H37" s="39"/>
      <c r="I37" s="39"/>
      <c r="J37" s="39"/>
      <c r="K37" s="39"/>
      <c r="L37" s="41"/>
      <c r="M37" s="41"/>
      <c r="N37" s="59"/>
      <c r="O37" s="5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 t="s">
        <v>2</v>
      </c>
      <c r="AH37" s="39"/>
      <c r="AI37" s="39"/>
      <c r="AJ37" s="39"/>
      <c r="AK37" s="39" t="s">
        <v>2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</row>
    <row r="38" spans="1:161" ht="65.25" customHeight="1" x14ac:dyDescent="0.25">
      <c r="A38" s="36">
        <v>31</v>
      </c>
      <c r="B38" s="37" t="s">
        <v>179</v>
      </c>
      <c r="C38" s="37" t="s">
        <v>116</v>
      </c>
      <c r="D38" s="38">
        <v>10</v>
      </c>
      <c r="E38" s="39"/>
      <c r="F38" s="39"/>
      <c r="G38" s="39"/>
      <c r="H38" s="39"/>
      <c r="I38" s="39">
        <v>1</v>
      </c>
      <c r="J38" s="39"/>
      <c r="K38" s="39"/>
      <c r="L38" s="41"/>
      <c r="M38" s="41"/>
      <c r="N38" s="59"/>
      <c r="O38" s="59"/>
      <c r="P38" s="39"/>
      <c r="Q38" s="39"/>
      <c r="R38" s="39"/>
      <c r="S38" s="39"/>
      <c r="T38" s="39"/>
      <c r="U38" s="39"/>
      <c r="V38" s="39"/>
      <c r="W38" s="39" t="s">
        <v>2</v>
      </c>
      <c r="X38" s="39" t="s">
        <v>2</v>
      </c>
      <c r="Y38" s="39"/>
      <c r="Z38" s="39"/>
      <c r="AA38" s="39" t="s">
        <v>2</v>
      </c>
      <c r="AB38" s="39"/>
      <c r="AC38" s="39"/>
      <c r="AD38" s="39"/>
      <c r="AE38" s="39" t="s">
        <v>2</v>
      </c>
      <c r="AF38" s="39"/>
      <c r="AG38" s="39"/>
      <c r="AH38" s="39"/>
      <c r="AI38" s="39"/>
      <c r="AJ38" s="39" t="s">
        <v>2</v>
      </c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</row>
    <row r="39" spans="1:161" ht="65.25" customHeight="1" x14ac:dyDescent="0.25">
      <c r="A39" s="36">
        <v>32</v>
      </c>
      <c r="B39" s="37" t="s">
        <v>180</v>
      </c>
      <c r="C39" s="37" t="s">
        <v>116</v>
      </c>
      <c r="D39" s="38">
        <v>5</v>
      </c>
      <c r="E39" s="39"/>
      <c r="F39" s="39"/>
      <c r="G39" s="39"/>
      <c r="H39" s="39"/>
      <c r="I39" s="39">
        <v>1</v>
      </c>
      <c r="J39" s="39"/>
      <c r="K39" s="39"/>
      <c r="L39" s="41"/>
      <c r="M39" s="41"/>
      <c r="N39" s="59"/>
      <c r="O39" s="59"/>
      <c r="P39" s="39" t="s">
        <v>2</v>
      </c>
      <c r="Q39" s="39" t="s">
        <v>2</v>
      </c>
      <c r="R39" s="39" t="s">
        <v>2</v>
      </c>
      <c r="S39" s="39" t="s">
        <v>2</v>
      </c>
      <c r="T39" s="39"/>
      <c r="U39" s="39"/>
      <c r="V39" s="39"/>
      <c r="W39" s="39" t="s">
        <v>2</v>
      </c>
      <c r="X39" s="39" t="s">
        <v>2</v>
      </c>
      <c r="Y39" s="39"/>
      <c r="Z39" s="39"/>
      <c r="AA39" s="39" t="s">
        <v>2</v>
      </c>
      <c r="AB39" s="39"/>
      <c r="AC39" s="39"/>
      <c r="AD39" s="39" t="s">
        <v>2</v>
      </c>
      <c r="AE39" s="39"/>
      <c r="AF39" s="39"/>
      <c r="AG39" s="39"/>
      <c r="AH39" s="39"/>
      <c r="AI39" s="39" t="s">
        <v>2</v>
      </c>
      <c r="AJ39" s="39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</row>
    <row r="40" spans="1:161" ht="57.6" customHeight="1" x14ac:dyDescent="0.25">
      <c r="A40" s="36">
        <v>33</v>
      </c>
      <c r="B40" s="37" t="s">
        <v>181</v>
      </c>
      <c r="C40" s="37" t="s">
        <v>116</v>
      </c>
      <c r="D40" s="38">
        <v>5</v>
      </c>
      <c r="E40" s="39"/>
      <c r="F40" s="39"/>
      <c r="G40" s="39">
        <v>1</v>
      </c>
      <c r="H40" s="39"/>
      <c r="I40" s="39"/>
      <c r="J40" s="39"/>
      <c r="K40" s="39"/>
      <c r="L40" s="41">
        <v>1</v>
      </c>
      <c r="M40" s="41"/>
      <c r="N40" s="59"/>
      <c r="O40" s="59"/>
      <c r="P40" s="39" t="s">
        <v>2</v>
      </c>
      <c r="Q40" s="39"/>
      <c r="R40" s="39"/>
      <c r="S40" s="39"/>
      <c r="T40" s="39" t="s">
        <v>2</v>
      </c>
      <c r="U40" s="39" t="s">
        <v>2</v>
      </c>
      <c r="V40" s="39" t="s">
        <v>2</v>
      </c>
      <c r="W40" s="39" t="s">
        <v>2</v>
      </c>
      <c r="X40" s="39" t="s">
        <v>2</v>
      </c>
      <c r="Y40" s="39" t="s">
        <v>2</v>
      </c>
      <c r="Z40" s="39" t="s">
        <v>2</v>
      </c>
      <c r="AA40" s="39" t="s">
        <v>2</v>
      </c>
      <c r="AB40" s="39"/>
      <c r="AC40" s="39" t="s">
        <v>2</v>
      </c>
      <c r="AD40" s="39" t="s">
        <v>2</v>
      </c>
      <c r="AE40" s="39"/>
      <c r="AF40" s="39"/>
      <c r="AG40" s="39"/>
      <c r="AH40" s="39"/>
      <c r="AI40" s="39" t="s">
        <v>2</v>
      </c>
      <c r="AJ40" s="39"/>
      <c r="AK40" s="3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ht="50.45" customHeight="1" x14ac:dyDescent="0.25">
      <c r="A41" s="36">
        <v>34</v>
      </c>
      <c r="B41" s="37" t="s">
        <v>71</v>
      </c>
      <c r="C41" s="37" t="s">
        <v>116</v>
      </c>
      <c r="D41" s="38">
        <v>240</v>
      </c>
      <c r="E41" s="39"/>
      <c r="F41" s="39"/>
      <c r="G41" s="39"/>
      <c r="H41" s="39"/>
      <c r="I41" s="39"/>
      <c r="J41" s="39"/>
      <c r="K41" s="39"/>
      <c r="L41" s="41"/>
      <c r="M41" s="41"/>
      <c r="N41" s="59"/>
      <c r="O41" s="5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 t="s">
        <v>2</v>
      </c>
      <c r="AH41" s="39"/>
      <c r="AI41" s="39"/>
      <c r="AJ41" s="39"/>
      <c r="AK41" s="39" t="s">
        <v>2</v>
      </c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ht="55.15" customHeight="1" x14ac:dyDescent="0.25">
      <c r="A42" s="36">
        <v>35</v>
      </c>
      <c r="B42" s="37" t="s">
        <v>182</v>
      </c>
      <c r="C42" s="37" t="s">
        <v>116</v>
      </c>
      <c r="D42" s="38">
        <v>10</v>
      </c>
      <c r="E42" s="39"/>
      <c r="F42" s="39"/>
      <c r="G42" s="39">
        <v>1</v>
      </c>
      <c r="H42" s="39"/>
      <c r="I42" s="39"/>
      <c r="J42" s="39"/>
      <c r="K42" s="39"/>
      <c r="L42" s="41"/>
      <c r="M42" s="41"/>
      <c r="N42" s="59"/>
      <c r="O42" s="59"/>
      <c r="P42" s="39"/>
      <c r="Q42" s="39"/>
      <c r="R42" s="39"/>
      <c r="S42" s="39"/>
      <c r="T42" s="39"/>
      <c r="U42" s="39"/>
      <c r="V42" s="39"/>
      <c r="W42" s="39" t="s">
        <v>2</v>
      </c>
      <c r="X42" s="39"/>
      <c r="Y42" s="39"/>
      <c r="Z42" s="39"/>
      <c r="AA42" s="39"/>
      <c r="AB42" s="39"/>
      <c r="AC42" s="39"/>
      <c r="AD42" s="39"/>
      <c r="AE42" s="39"/>
      <c r="AF42" s="39" t="s">
        <v>2</v>
      </c>
      <c r="AG42" s="39"/>
      <c r="AH42" s="39"/>
      <c r="AI42" s="39" t="s">
        <v>2</v>
      </c>
      <c r="AJ42" s="39"/>
      <c r="AK42" s="3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</row>
    <row r="43" spans="1:161" ht="51.6" customHeight="1" x14ac:dyDescent="0.25">
      <c r="A43" s="36">
        <v>36</v>
      </c>
      <c r="B43" s="37" t="s">
        <v>189</v>
      </c>
      <c r="C43" s="37" t="s">
        <v>40</v>
      </c>
      <c r="D43" s="38">
        <v>5</v>
      </c>
      <c r="E43" s="39">
        <v>1</v>
      </c>
      <c r="F43" s="39"/>
      <c r="G43" s="39"/>
      <c r="H43" s="39"/>
      <c r="I43" s="39"/>
      <c r="J43" s="39"/>
      <c r="K43" s="39"/>
      <c r="L43" s="41"/>
      <c r="M43" s="41"/>
      <c r="N43" s="59"/>
      <c r="O43" s="59"/>
      <c r="P43" s="39" t="s">
        <v>2</v>
      </c>
      <c r="Q43" s="39" t="s">
        <v>2</v>
      </c>
      <c r="R43" s="39" t="s">
        <v>2</v>
      </c>
      <c r="S43" s="39" t="s">
        <v>2</v>
      </c>
      <c r="T43" s="39"/>
      <c r="U43" s="39" t="s">
        <v>2</v>
      </c>
      <c r="V43" s="39" t="s">
        <v>2</v>
      </c>
      <c r="W43" s="39" t="s">
        <v>2</v>
      </c>
      <c r="X43" s="39" t="s">
        <v>2</v>
      </c>
      <c r="Y43" s="39"/>
      <c r="Z43" s="39" t="s">
        <v>2</v>
      </c>
      <c r="AA43" s="39" t="s">
        <v>2</v>
      </c>
      <c r="AB43" s="39"/>
      <c r="AC43" s="39" t="s">
        <v>2</v>
      </c>
      <c r="AD43" s="39" t="s">
        <v>2</v>
      </c>
      <c r="AE43" s="39"/>
      <c r="AF43" s="39"/>
      <c r="AG43" s="39"/>
      <c r="AH43" s="39"/>
      <c r="AI43" s="39" t="s">
        <v>2</v>
      </c>
      <c r="AJ43" s="39"/>
      <c r="AK43" s="3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</row>
    <row r="44" spans="1:161" ht="64.900000000000006" customHeight="1" x14ac:dyDescent="0.25">
      <c r="A44" s="36">
        <v>37</v>
      </c>
      <c r="B44" s="37" t="s">
        <v>184</v>
      </c>
      <c r="C44" s="37" t="s">
        <v>40</v>
      </c>
      <c r="D44" s="38">
        <v>15</v>
      </c>
      <c r="E44" s="39">
        <v>1</v>
      </c>
      <c r="F44" s="39"/>
      <c r="G44" s="39"/>
      <c r="H44" s="39"/>
      <c r="I44" s="39"/>
      <c r="J44" s="39"/>
      <c r="K44" s="39"/>
      <c r="L44" s="41">
        <v>2</v>
      </c>
      <c r="M44" s="41"/>
      <c r="N44" s="59"/>
      <c r="O44" s="59"/>
      <c r="P44" s="39"/>
      <c r="Q44" s="39"/>
      <c r="R44" s="39"/>
      <c r="S44" s="39"/>
      <c r="T44" s="39" t="s">
        <v>2</v>
      </c>
      <c r="U44" s="39" t="s">
        <v>2</v>
      </c>
      <c r="V44" s="39" t="s">
        <v>2</v>
      </c>
      <c r="W44" s="39" t="s">
        <v>2</v>
      </c>
      <c r="X44" s="39" t="s">
        <v>2</v>
      </c>
      <c r="Y44" s="39" t="s">
        <v>2</v>
      </c>
      <c r="Z44" s="39" t="s">
        <v>2</v>
      </c>
      <c r="AA44" s="39" t="s">
        <v>2</v>
      </c>
      <c r="AB44" s="39"/>
      <c r="AC44" s="39" t="s">
        <v>2</v>
      </c>
      <c r="AD44" s="39" t="s">
        <v>2</v>
      </c>
      <c r="AE44" s="39"/>
      <c r="AF44" s="39"/>
      <c r="AG44" s="39"/>
      <c r="AH44" s="39"/>
      <c r="AI44" s="39" t="s">
        <v>2</v>
      </c>
      <c r="AJ44" s="39"/>
      <c r="AK44" s="3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</row>
    <row r="45" spans="1:161" ht="63.6" customHeight="1" x14ac:dyDescent="0.25">
      <c r="A45" s="36">
        <v>38</v>
      </c>
      <c r="B45" s="37" t="s">
        <v>185</v>
      </c>
      <c r="C45" s="37" t="s">
        <v>40</v>
      </c>
      <c r="D45" s="38">
        <v>5</v>
      </c>
      <c r="E45" s="39">
        <v>1</v>
      </c>
      <c r="F45" s="39"/>
      <c r="G45" s="39"/>
      <c r="H45" s="39"/>
      <c r="I45" s="39"/>
      <c r="J45" s="39"/>
      <c r="K45" s="39"/>
      <c r="L45" s="41">
        <v>1</v>
      </c>
      <c r="M45" s="41"/>
      <c r="N45" s="59">
        <v>1</v>
      </c>
      <c r="O45" s="59">
        <v>1</v>
      </c>
      <c r="P45" s="39" t="s">
        <v>2</v>
      </c>
      <c r="Q45" s="39"/>
      <c r="R45" s="39"/>
      <c r="S45" s="39"/>
      <c r="T45" s="39"/>
      <c r="U45" s="39" t="s">
        <v>2</v>
      </c>
      <c r="V45" s="39" t="s">
        <v>2</v>
      </c>
      <c r="W45" s="39" t="s">
        <v>2</v>
      </c>
      <c r="X45" s="39" t="s">
        <v>2</v>
      </c>
      <c r="Y45" s="39"/>
      <c r="Z45" s="39" t="s">
        <v>2</v>
      </c>
      <c r="AA45" s="39" t="s">
        <v>2</v>
      </c>
      <c r="AB45" s="39" t="s">
        <v>2</v>
      </c>
      <c r="AC45" s="39" t="s">
        <v>2</v>
      </c>
      <c r="AD45" s="39" t="s">
        <v>2</v>
      </c>
      <c r="AE45" s="39"/>
      <c r="AF45" s="39"/>
      <c r="AG45" s="39"/>
      <c r="AH45" s="39"/>
      <c r="AI45" s="39" t="s">
        <v>2</v>
      </c>
      <c r="AJ45" s="39"/>
      <c r="AK45" s="3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</row>
    <row r="46" spans="1:161" ht="56.1" customHeight="1" x14ac:dyDescent="0.25">
      <c r="A46" s="36">
        <v>39</v>
      </c>
      <c r="B46" s="37" t="s">
        <v>186</v>
      </c>
      <c r="C46" s="37" t="s">
        <v>40</v>
      </c>
      <c r="D46" s="38">
        <v>240</v>
      </c>
      <c r="E46" s="39"/>
      <c r="F46" s="39"/>
      <c r="G46" s="39"/>
      <c r="H46" s="39"/>
      <c r="I46" s="39"/>
      <c r="J46" s="39"/>
      <c r="K46" s="39"/>
      <c r="L46" s="41"/>
      <c r="M46" s="41"/>
      <c r="N46" s="59"/>
      <c r="O46" s="5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 t="s">
        <v>2</v>
      </c>
      <c r="AH46" s="39"/>
      <c r="AI46" s="39"/>
      <c r="AJ46" s="39"/>
      <c r="AK46" s="39" t="s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</row>
    <row r="47" spans="1:161" s="51" customFormat="1" x14ac:dyDescent="0.25">
      <c r="A47" s="92" t="s">
        <v>1</v>
      </c>
      <c r="B47" s="92"/>
      <c r="C47" s="92"/>
      <c r="D47" s="49">
        <f t="shared" ref="D47:O47" si="0">SUM(D8:D46)</f>
        <v>6110</v>
      </c>
      <c r="E47" s="49">
        <f t="shared" si="0"/>
        <v>7</v>
      </c>
      <c r="F47" s="49">
        <f t="shared" si="0"/>
        <v>1</v>
      </c>
      <c r="G47" s="49">
        <f t="shared" si="0"/>
        <v>3</v>
      </c>
      <c r="H47" s="49">
        <f t="shared" si="0"/>
        <v>2</v>
      </c>
      <c r="I47" s="49">
        <f t="shared" si="0"/>
        <v>5</v>
      </c>
      <c r="J47" s="49">
        <f t="shared" si="0"/>
        <v>5</v>
      </c>
      <c r="K47" s="49">
        <f t="shared" si="0"/>
        <v>3</v>
      </c>
      <c r="L47" s="49">
        <f t="shared" si="0"/>
        <v>32</v>
      </c>
      <c r="M47" s="49">
        <f t="shared" si="0"/>
        <v>2</v>
      </c>
      <c r="N47" s="49">
        <f t="shared" si="0"/>
        <v>1</v>
      </c>
      <c r="O47" s="49">
        <f t="shared" si="0"/>
        <v>1</v>
      </c>
      <c r="P47" s="50">
        <f t="shared" ref="P47:AK47" si="1">+COUNTA(P8:P46)</f>
        <v>14</v>
      </c>
      <c r="Q47" s="50">
        <f t="shared" si="1"/>
        <v>10</v>
      </c>
      <c r="R47" s="50">
        <f t="shared" si="1"/>
        <v>10</v>
      </c>
      <c r="S47" s="50">
        <f t="shared" si="1"/>
        <v>10</v>
      </c>
      <c r="T47" s="50">
        <f t="shared" si="1"/>
        <v>6</v>
      </c>
      <c r="U47" s="50">
        <f t="shared" si="1"/>
        <v>10</v>
      </c>
      <c r="V47" s="50">
        <f t="shared" si="1"/>
        <v>10</v>
      </c>
      <c r="W47" s="50">
        <f t="shared" si="1"/>
        <v>26</v>
      </c>
      <c r="X47" s="50">
        <f t="shared" si="1"/>
        <v>24</v>
      </c>
      <c r="Y47" s="50">
        <f t="shared" si="1"/>
        <v>6</v>
      </c>
      <c r="Z47" s="50">
        <f t="shared" si="1"/>
        <v>10</v>
      </c>
      <c r="AA47" s="50">
        <f t="shared" si="1"/>
        <v>24</v>
      </c>
      <c r="AB47" s="50">
        <f t="shared" si="1"/>
        <v>2</v>
      </c>
      <c r="AC47" s="50">
        <f t="shared" si="1"/>
        <v>10</v>
      </c>
      <c r="AD47" s="50">
        <f t="shared" si="1"/>
        <v>17</v>
      </c>
      <c r="AE47" s="50">
        <f t="shared" si="1"/>
        <v>7</v>
      </c>
      <c r="AF47" s="50">
        <f t="shared" si="1"/>
        <v>2</v>
      </c>
      <c r="AG47" s="50">
        <f t="shared" si="1"/>
        <v>13</v>
      </c>
      <c r="AH47" s="50">
        <f t="shared" si="1"/>
        <v>0</v>
      </c>
      <c r="AI47" s="50">
        <f t="shared" si="1"/>
        <v>19</v>
      </c>
      <c r="AJ47" s="50">
        <f t="shared" si="1"/>
        <v>7</v>
      </c>
      <c r="AK47" s="50">
        <f t="shared" si="1"/>
        <v>13</v>
      </c>
    </row>
    <row r="48" spans="1:161" x14ac:dyDescent="0.25">
      <c r="AH48" s="53"/>
      <c r="AK48" s="54"/>
    </row>
    <row r="49" spans="2:8" x14ac:dyDescent="0.25">
      <c r="B49" s="55"/>
      <c r="C49" s="56" t="s">
        <v>0</v>
      </c>
      <c r="D49" s="50">
        <f>ROUNDUP((D47/60/8),0)</f>
        <v>13</v>
      </c>
      <c r="G49" s="53"/>
      <c r="H49" s="53"/>
    </row>
    <row r="51" spans="2:8" x14ac:dyDescent="0.25">
      <c r="B51" s="65"/>
      <c r="C51" s="52"/>
    </row>
    <row r="52" spans="2:8" x14ac:dyDescent="0.25">
      <c r="B52" s="65"/>
      <c r="C52" s="65"/>
    </row>
    <row r="53" spans="2:8" x14ac:dyDescent="0.25">
      <c r="B53" s="65"/>
      <c r="C53" s="65"/>
    </row>
  </sheetData>
  <mergeCells count="26">
    <mergeCell ref="AJ5:AJ7"/>
    <mergeCell ref="AG5:AG6"/>
    <mergeCell ref="A47:C47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K6"/>
    <mergeCell ref="L6:N6"/>
    <mergeCell ref="P6:T6"/>
    <mergeCell ref="V6:Z6"/>
    <mergeCell ref="AA6:AC6"/>
  </mergeCells>
  <pageMargins left="0.19685039370078741" right="0.19685039370078741" top="0.19685039370078741" bottom="0.19685039370078741" header="0.31496062992125984" footer="0.31496062992125984"/>
  <pageSetup paperSize="9" scale="37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C37"/>
  <sheetViews>
    <sheetView zoomScale="50" zoomScaleNormal="50" workbookViewId="0">
      <pane xSplit="3" ySplit="7" topLeftCell="D8" activePane="bottomRight" state="frozen"/>
      <selection activeCell="A2" sqref="A2:AI2"/>
      <selection pane="topRight" activeCell="A2" sqref="A2:AI2"/>
      <selection pane="bottomLeft" activeCell="A2" sqref="A2:AI2"/>
      <selection pane="bottomRight" activeCell="D11" sqref="D11"/>
    </sheetView>
  </sheetViews>
  <sheetFormatPr baseColWidth="10" defaultColWidth="11.42578125" defaultRowHeight="15.75" x14ac:dyDescent="0.25"/>
  <cols>
    <col min="1" max="1" width="10.140625" style="8" customWidth="1"/>
    <col min="2" max="2" width="64.85546875" style="8" customWidth="1"/>
    <col min="3" max="3" width="40.140625" style="8" customWidth="1"/>
    <col min="4" max="4" width="8.85546875" style="15" customWidth="1"/>
    <col min="5" max="7" width="6" style="7" customWidth="1"/>
    <col min="8" max="8" width="10" style="7" customWidth="1"/>
    <col min="9" max="9" width="9.140625" style="7" customWidth="1"/>
    <col min="10" max="10" width="6" style="7" customWidth="1"/>
    <col min="11" max="11" width="12" style="7" customWidth="1"/>
    <col min="12" max="12" width="10.85546875" style="7" customWidth="1"/>
    <col min="13" max="13" width="27.5703125" style="7" customWidth="1"/>
    <col min="14" max="18" width="6" style="7" customWidth="1"/>
    <col min="19" max="19" width="29.140625" style="7" customWidth="1"/>
    <col min="20" max="31" width="6" style="7" customWidth="1"/>
    <col min="32" max="32" width="5.5703125" style="7" customWidth="1"/>
    <col min="33" max="35" width="6" style="8" customWidth="1"/>
    <col min="36" max="16384" width="11.42578125" style="8"/>
  </cols>
  <sheetData>
    <row r="1" spans="1:159" ht="21" x14ac:dyDescent="0.25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159" ht="45" customHeight="1" x14ac:dyDescent="0.25">
      <c r="A2" s="110" t="s">
        <v>302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2"/>
    </row>
    <row r="4" spans="1:159" s="7" customFormat="1" ht="39" customHeight="1" x14ac:dyDescent="0.25">
      <c r="A4" s="113" t="s">
        <v>39</v>
      </c>
      <c r="B4" s="113" t="s">
        <v>38</v>
      </c>
      <c r="C4" s="113" t="s">
        <v>37</v>
      </c>
      <c r="D4" s="114" t="s">
        <v>36</v>
      </c>
      <c r="E4" s="113" t="s">
        <v>35</v>
      </c>
      <c r="F4" s="113"/>
      <c r="G4" s="113"/>
      <c r="H4" s="113"/>
      <c r="I4" s="113"/>
      <c r="J4" s="113"/>
      <c r="K4" s="113"/>
      <c r="L4" s="113"/>
      <c r="M4" s="113"/>
      <c r="N4" s="113" t="s">
        <v>34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 t="s">
        <v>33</v>
      </c>
      <c r="AC4" s="113"/>
      <c r="AD4" s="113"/>
      <c r="AE4" s="113"/>
      <c r="AF4" s="113"/>
      <c r="AG4" s="113" t="s">
        <v>32</v>
      </c>
      <c r="AH4" s="113"/>
      <c r="AI4" s="113"/>
    </row>
    <row r="5" spans="1:159" s="7" customFormat="1" ht="26.1" customHeight="1" x14ac:dyDescent="0.25">
      <c r="A5" s="113"/>
      <c r="B5" s="113"/>
      <c r="C5" s="113"/>
      <c r="D5" s="114"/>
      <c r="E5" s="113" t="s">
        <v>31</v>
      </c>
      <c r="F5" s="113"/>
      <c r="G5" s="113"/>
      <c r="H5" s="113"/>
      <c r="I5" s="113"/>
      <c r="J5" s="113"/>
      <c r="K5" s="113"/>
      <c r="L5" s="113"/>
      <c r="M5" s="113"/>
      <c r="N5" s="113" t="s">
        <v>30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8" t="s">
        <v>29</v>
      </c>
      <c r="AC5" s="118" t="s">
        <v>28</v>
      </c>
      <c r="AD5" s="118" t="s">
        <v>27</v>
      </c>
      <c r="AE5" s="118" t="s">
        <v>26</v>
      </c>
      <c r="AF5" s="118" t="s">
        <v>25</v>
      </c>
      <c r="AG5" s="118" t="s">
        <v>24</v>
      </c>
      <c r="AH5" s="118" t="s">
        <v>23</v>
      </c>
      <c r="AI5" s="118" t="s">
        <v>22</v>
      </c>
    </row>
    <row r="6" spans="1:159" s="7" customFormat="1" ht="101.1" customHeight="1" x14ac:dyDescent="0.25">
      <c r="A6" s="113"/>
      <c r="B6" s="113"/>
      <c r="C6" s="113"/>
      <c r="D6" s="114"/>
      <c r="E6" s="119" t="s">
        <v>21</v>
      </c>
      <c r="F6" s="120"/>
      <c r="G6" s="120"/>
      <c r="H6" s="120"/>
      <c r="I6" s="120"/>
      <c r="J6" s="120"/>
      <c r="K6" s="113" t="s">
        <v>20</v>
      </c>
      <c r="L6" s="113"/>
      <c r="M6" s="25" t="s">
        <v>19</v>
      </c>
      <c r="N6" s="113" t="s">
        <v>18</v>
      </c>
      <c r="O6" s="113"/>
      <c r="P6" s="113"/>
      <c r="Q6" s="113"/>
      <c r="R6" s="113"/>
      <c r="S6" s="25" t="s">
        <v>17</v>
      </c>
      <c r="T6" s="113" t="s">
        <v>55</v>
      </c>
      <c r="U6" s="113"/>
      <c r="V6" s="113"/>
      <c r="W6" s="113"/>
      <c r="X6" s="113"/>
      <c r="Y6" s="115" t="s">
        <v>52</v>
      </c>
      <c r="Z6" s="116"/>
      <c r="AA6" s="117"/>
      <c r="AB6" s="118"/>
      <c r="AC6" s="118"/>
      <c r="AD6" s="118"/>
      <c r="AE6" s="118"/>
      <c r="AF6" s="118"/>
      <c r="AG6" s="118"/>
      <c r="AH6" s="118"/>
      <c r="AI6" s="118"/>
    </row>
    <row r="7" spans="1:159" s="7" customFormat="1" ht="233.1" customHeight="1" x14ac:dyDescent="0.25">
      <c r="A7" s="113"/>
      <c r="B7" s="113"/>
      <c r="C7" s="113"/>
      <c r="D7" s="114"/>
      <c r="E7" s="10" t="s">
        <v>16</v>
      </c>
      <c r="F7" s="10" t="s">
        <v>15</v>
      </c>
      <c r="G7" s="10" t="s">
        <v>14</v>
      </c>
      <c r="H7" s="10" t="s">
        <v>42</v>
      </c>
      <c r="I7" s="10" t="s">
        <v>54</v>
      </c>
      <c r="J7" s="10" t="s">
        <v>13</v>
      </c>
      <c r="K7" s="10" t="s">
        <v>67</v>
      </c>
      <c r="L7" s="10" t="s">
        <v>12</v>
      </c>
      <c r="M7" s="10" t="s">
        <v>11</v>
      </c>
      <c r="N7" s="10" t="s">
        <v>10</v>
      </c>
      <c r="O7" s="10" t="s">
        <v>9</v>
      </c>
      <c r="P7" s="10" t="s">
        <v>8</v>
      </c>
      <c r="Q7" s="23" t="s">
        <v>47</v>
      </c>
      <c r="R7" s="10" t="s">
        <v>7</v>
      </c>
      <c r="S7" s="24" t="s">
        <v>48</v>
      </c>
      <c r="T7" s="10" t="s">
        <v>6</v>
      </c>
      <c r="U7" s="10" t="s">
        <v>5</v>
      </c>
      <c r="V7" s="31" t="s">
        <v>280</v>
      </c>
      <c r="W7" s="10" t="s">
        <v>4</v>
      </c>
      <c r="X7" s="10" t="s">
        <v>3</v>
      </c>
      <c r="Y7" s="22" t="s">
        <v>49</v>
      </c>
      <c r="Z7" s="22" t="s">
        <v>50</v>
      </c>
      <c r="AA7" s="22" t="s">
        <v>51</v>
      </c>
      <c r="AB7" s="11"/>
      <c r="AC7" s="11"/>
      <c r="AD7" s="11"/>
      <c r="AE7" s="11"/>
      <c r="AF7" s="11"/>
      <c r="AG7" s="118"/>
      <c r="AH7" s="118"/>
      <c r="AI7" s="118"/>
    </row>
    <row r="8" spans="1:159" ht="65.25" customHeight="1" x14ac:dyDescent="0.25">
      <c r="A8" s="1">
        <v>1</v>
      </c>
      <c r="B8" s="2" t="s">
        <v>63</v>
      </c>
      <c r="C8" s="2" t="s">
        <v>40</v>
      </c>
      <c r="D8" s="3">
        <v>1</v>
      </c>
      <c r="E8" s="4">
        <v>1</v>
      </c>
      <c r="F8" s="4"/>
      <c r="G8" s="4"/>
      <c r="H8" s="4"/>
      <c r="I8" s="4"/>
      <c r="J8" s="4"/>
      <c r="K8" s="5"/>
      <c r="L8" s="6"/>
      <c r="M8" s="6"/>
      <c r="N8" s="4"/>
      <c r="O8" s="4"/>
      <c r="P8" s="4"/>
      <c r="Q8" s="4"/>
      <c r="R8" s="4"/>
      <c r="S8" s="4"/>
      <c r="T8" s="4"/>
      <c r="U8" s="4" t="s">
        <v>2</v>
      </c>
      <c r="V8" s="4" t="s">
        <v>2</v>
      </c>
      <c r="W8" s="4"/>
      <c r="X8" s="4"/>
      <c r="Y8" s="4" t="s">
        <v>2</v>
      </c>
      <c r="Z8" s="4"/>
      <c r="AA8" s="4"/>
      <c r="AB8" s="4" t="s">
        <v>2</v>
      </c>
      <c r="AC8" s="4"/>
      <c r="AD8" s="4"/>
      <c r="AE8" s="4"/>
      <c r="AF8" s="4"/>
      <c r="AG8" s="4" t="s">
        <v>2</v>
      </c>
      <c r="AH8" s="4"/>
      <c r="AI8" s="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</row>
    <row r="9" spans="1:159" ht="47.25" customHeight="1" x14ac:dyDescent="0.25">
      <c r="A9" s="1">
        <v>2</v>
      </c>
      <c r="B9" s="2" t="s">
        <v>78</v>
      </c>
      <c r="C9" s="2" t="s">
        <v>40</v>
      </c>
      <c r="D9" s="3">
        <v>10</v>
      </c>
      <c r="E9" s="4">
        <v>1</v>
      </c>
      <c r="F9" s="4"/>
      <c r="G9" s="4"/>
      <c r="H9" s="4"/>
      <c r="I9" s="4"/>
      <c r="J9" s="4"/>
      <c r="K9" s="5"/>
      <c r="L9" s="6"/>
      <c r="M9" s="6"/>
      <c r="N9" s="21" t="s">
        <v>2</v>
      </c>
      <c r="O9" s="4"/>
      <c r="P9" s="4"/>
      <c r="Q9" s="4"/>
      <c r="R9" s="4"/>
      <c r="S9" s="4"/>
      <c r="T9" s="4"/>
      <c r="U9" s="4" t="s">
        <v>2</v>
      </c>
      <c r="V9" s="4" t="s">
        <v>2</v>
      </c>
      <c r="W9" s="4"/>
      <c r="X9" s="4"/>
      <c r="Y9" s="4" t="s">
        <v>2</v>
      </c>
      <c r="Z9" s="4"/>
      <c r="AA9" s="4"/>
      <c r="AB9" s="4"/>
      <c r="AC9" s="4" t="s">
        <v>2</v>
      </c>
      <c r="AD9" s="4"/>
      <c r="AE9" s="4"/>
      <c r="AF9" s="4"/>
      <c r="AG9" s="4"/>
      <c r="AH9" s="4" t="s">
        <v>2</v>
      </c>
      <c r="AI9" s="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</row>
    <row r="10" spans="1:159" ht="56.1" customHeight="1" x14ac:dyDescent="0.25">
      <c r="A10" s="1">
        <v>3</v>
      </c>
      <c r="B10" s="2" t="s">
        <v>64</v>
      </c>
      <c r="C10" s="2" t="s">
        <v>40</v>
      </c>
      <c r="D10" s="3">
        <v>4</v>
      </c>
      <c r="E10" s="4">
        <v>1</v>
      </c>
      <c r="F10" s="4"/>
      <c r="G10" s="4"/>
      <c r="H10" s="4"/>
      <c r="I10" s="4"/>
      <c r="J10" s="4"/>
      <c r="K10" s="5">
        <v>2</v>
      </c>
      <c r="L10" s="6"/>
      <c r="M10" s="6"/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</v>
      </c>
      <c r="W10" s="4" t="s">
        <v>2</v>
      </c>
      <c r="X10" s="4" t="s">
        <v>2</v>
      </c>
      <c r="Y10" s="4" t="s">
        <v>2</v>
      </c>
      <c r="Z10" s="4"/>
      <c r="AA10" s="4" t="s">
        <v>2</v>
      </c>
      <c r="AB10" s="4" t="s">
        <v>2</v>
      </c>
      <c r="AC10" s="4"/>
      <c r="AD10" s="4"/>
      <c r="AE10" s="4"/>
      <c r="AF10" s="4"/>
      <c r="AG10" s="4" t="s">
        <v>2</v>
      </c>
      <c r="AH10" s="4"/>
      <c r="AI10" s="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</row>
    <row r="11" spans="1:159" ht="56.1" customHeight="1" x14ac:dyDescent="0.25">
      <c r="A11" s="1">
        <v>4</v>
      </c>
      <c r="B11" s="2" t="s">
        <v>68</v>
      </c>
      <c r="C11" s="2" t="s">
        <v>40</v>
      </c>
      <c r="D11" s="3">
        <v>5</v>
      </c>
      <c r="E11" s="4">
        <v>1</v>
      </c>
      <c r="F11" s="4"/>
      <c r="G11" s="4"/>
      <c r="H11" s="4"/>
      <c r="I11" s="4"/>
      <c r="J11" s="4"/>
      <c r="K11" s="5">
        <v>1</v>
      </c>
      <c r="L11" s="6"/>
      <c r="M11" s="6"/>
      <c r="N11" s="4" t="s">
        <v>2</v>
      </c>
      <c r="O11" s="4"/>
      <c r="P11" s="4"/>
      <c r="Q11" s="4"/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/>
      <c r="AA11" s="4" t="s">
        <v>2</v>
      </c>
      <c r="AB11" s="4" t="s">
        <v>2</v>
      </c>
      <c r="AC11" s="4"/>
      <c r="AD11" s="4"/>
      <c r="AE11" s="4"/>
      <c r="AF11" s="4"/>
      <c r="AG11" s="4" t="s">
        <v>2</v>
      </c>
      <c r="AH11" s="4"/>
      <c r="AI11" s="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</row>
    <row r="12" spans="1:159" ht="56.1" customHeight="1" x14ac:dyDescent="0.25">
      <c r="A12" s="1">
        <v>5</v>
      </c>
      <c r="B12" s="2" t="s">
        <v>44</v>
      </c>
      <c r="C12" s="2" t="s">
        <v>40</v>
      </c>
      <c r="D12" s="3">
        <v>240</v>
      </c>
      <c r="E12" s="4"/>
      <c r="F12" s="4"/>
      <c r="G12" s="4"/>
      <c r="H12" s="4"/>
      <c r="I12" s="4"/>
      <c r="J12" s="4"/>
      <c r="K12" s="5"/>
      <c r="L12" s="6"/>
      <c r="M12" s="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2</v>
      </c>
      <c r="AF12" s="4"/>
      <c r="AG12" s="4"/>
      <c r="AH12" s="4"/>
      <c r="AI12" s="4" t="s">
        <v>2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</row>
    <row r="13" spans="1:159" ht="56.1" customHeight="1" x14ac:dyDescent="0.25">
      <c r="A13" s="1">
        <v>6</v>
      </c>
      <c r="B13" s="27" t="s">
        <v>65</v>
      </c>
      <c r="C13" s="2" t="s">
        <v>40</v>
      </c>
      <c r="D13" s="3">
        <v>10</v>
      </c>
      <c r="E13" s="4"/>
      <c r="F13" s="4">
        <v>1</v>
      </c>
      <c r="G13" s="4"/>
      <c r="H13" s="4"/>
      <c r="I13" s="4"/>
      <c r="J13" s="4"/>
      <c r="K13" s="5"/>
      <c r="L13" s="6"/>
      <c r="M13" s="6"/>
      <c r="N13" s="4"/>
      <c r="O13" s="4"/>
      <c r="P13" s="4"/>
      <c r="Q13" s="4"/>
      <c r="R13" s="4"/>
      <c r="S13" s="4"/>
      <c r="T13" s="4"/>
      <c r="U13" s="4" t="s">
        <v>2</v>
      </c>
      <c r="V13" s="4"/>
      <c r="W13" s="4"/>
      <c r="X13" s="4"/>
      <c r="Y13" s="4"/>
      <c r="Z13" s="4"/>
      <c r="AA13" s="4"/>
      <c r="AB13" s="4"/>
      <c r="AC13" s="4"/>
      <c r="AD13" s="4" t="s">
        <v>2</v>
      </c>
      <c r="AE13" s="4"/>
      <c r="AF13" s="4"/>
      <c r="AG13" s="4" t="s">
        <v>2</v>
      </c>
      <c r="AH13" s="4"/>
      <c r="AI13" s="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</row>
    <row r="14" spans="1:159" ht="56.1" customHeight="1" x14ac:dyDescent="0.25">
      <c r="A14" s="1">
        <v>7</v>
      </c>
      <c r="B14" s="2" t="s">
        <v>66</v>
      </c>
      <c r="C14" s="2" t="s">
        <v>53</v>
      </c>
      <c r="D14" s="3">
        <v>5</v>
      </c>
      <c r="E14" s="4"/>
      <c r="F14" s="4"/>
      <c r="G14" s="4">
        <v>1</v>
      </c>
      <c r="H14" s="4"/>
      <c r="I14" s="4"/>
      <c r="J14" s="4"/>
      <c r="K14" s="5"/>
      <c r="L14" s="6"/>
      <c r="M14" s="6"/>
      <c r="N14" s="4" t="s">
        <v>2</v>
      </c>
      <c r="O14" s="4" t="s">
        <v>2</v>
      </c>
      <c r="P14" s="4" t="s">
        <v>2</v>
      </c>
      <c r="Q14" s="4" t="s">
        <v>2</v>
      </c>
      <c r="R14" s="4"/>
      <c r="S14" s="4" t="s">
        <v>2</v>
      </c>
      <c r="T14" s="4" t="s">
        <v>2</v>
      </c>
      <c r="U14" s="4" t="s">
        <v>2</v>
      </c>
      <c r="V14" s="4" t="s">
        <v>2</v>
      </c>
      <c r="W14" s="4"/>
      <c r="X14" s="4" t="s">
        <v>2</v>
      </c>
      <c r="Y14" s="4" t="s">
        <v>2</v>
      </c>
      <c r="Z14" s="4"/>
      <c r="AA14" s="4" t="s">
        <v>2</v>
      </c>
      <c r="AB14" s="4" t="s">
        <v>2</v>
      </c>
      <c r="AC14" s="4"/>
      <c r="AD14" s="4"/>
      <c r="AE14" s="4"/>
      <c r="AF14" s="4"/>
      <c r="AG14" s="4" t="s">
        <v>2</v>
      </c>
      <c r="AH14" s="4"/>
      <c r="AI14" s="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</row>
    <row r="15" spans="1:159" ht="56.1" customHeight="1" x14ac:dyDescent="0.25">
      <c r="A15" s="1">
        <v>8</v>
      </c>
      <c r="B15" s="2" t="s">
        <v>46</v>
      </c>
      <c r="C15" s="2" t="s">
        <v>53</v>
      </c>
      <c r="D15" s="3">
        <v>240</v>
      </c>
      <c r="E15" s="4"/>
      <c r="F15" s="4"/>
      <c r="G15" s="4"/>
      <c r="H15" s="4"/>
      <c r="I15" s="4"/>
      <c r="J15" s="4"/>
      <c r="K15" s="5"/>
      <c r="L15" s="6"/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2</v>
      </c>
      <c r="AF15" s="4"/>
      <c r="AG15" s="4"/>
      <c r="AH15" s="4"/>
      <c r="AI15" s="4" t="s">
        <v>2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</row>
    <row r="16" spans="1:159" ht="56.1" customHeight="1" x14ac:dyDescent="0.25">
      <c r="A16" s="1">
        <v>9</v>
      </c>
      <c r="B16" s="2" t="s">
        <v>45</v>
      </c>
      <c r="C16" s="2" t="s">
        <v>53</v>
      </c>
      <c r="D16" s="3">
        <v>30</v>
      </c>
      <c r="E16" s="4"/>
      <c r="F16" s="4"/>
      <c r="G16" s="4"/>
      <c r="H16" s="4"/>
      <c r="I16" s="4">
        <v>1</v>
      </c>
      <c r="J16" s="4"/>
      <c r="K16" s="5"/>
      <c r="L16" s="6"/>
      <c r="M16" s="6"/>
      <c r="N16" s="4" t="s">
        <v>2</v>
      </c>
      <c r="O16" s="4" t="s">
        <v>2</v>
      </c>
      <c r="P16" s="4" t="s">
        <v>2</v>
      </c>
      <c r="Q16" s="4" t="s">
        <v>2</v>
      </c>
      <c r="R16" s="4"/>
      <c r="S16" s="4"/>
      <c r="T16" s="4"/>
      <c r="U16" s="4" t="s">
        <v>2</v>
      </c>
      <c r="V16" s="4" t="s">
        <v>2</v>
      </c>
      <c r="W16" s="4"/>
      <c r="X16" s="4"/>
      <c r="Y16" s="4" t="s">
        <v>2</v>
      </c>
      <c r="Z16" s="4"/>
      <c r="AA16" s="4"/>
      <c r="AB16" s="4" t="s">
        <v>2</v>
      </c>
      <c r="AC16" s="4"/>
      <c r="AD16" s="4"/>
      <c r="AE16" s="4"/>
      <c r="AF16" s="4"/>
      <c r="AG16" s="4" t="s">
        <v>2</v>
      </c>
      <c r="AH16" s="4"/>
      <c r="AI16" s="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</row>
    <row r="17" spans="1:159" ht="56.1" customHeight="1" x14ac:dyDescent="0.25">
      <c r="A17" s="1">
        <v>10</v>
      </c>
      <c r="B17" s="2" t="s">
        <v>46</v>
      </c>
      <c r="C17" s="2" t="s">
        <v>53</v>
      </c>
      <c r="D17" s="3">
        <v>240</v>
      </c>
      <c r="E17" s="4"/>
      <c r="F17" s="4"/>
      <c r="G17" s="4"/>
      <c r="H17" s="4"/>
      <c r="I17" s="4"/>
      <c r="J17" s="4"/>
      <c r="K17" s="5"/>
      <c r="L17" s="6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2</v>
      </c>
      <c r="AF17" s="4"/>
      <c r="AG17" s="4"/>
      <c r="AH17" s="4"/>
      <c r="AI17" s="4" t="s">
        <v>2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</row>
    <row r="18" spans="1:159" ht="56.1" customHeight="1" x14ac:dyDescent="0.25">
      <c r="A18" s="1">
        <v>11</v>
      </c>
      <c r="B18" s="2" t="s">
        <v>62</v>
      </c>
      <c r="C18" s="2" t="s">
        <v>53</v>
      </c>
      <c r="D18" s="3">
        <v>15</v>
      </c>
      <c r="E18" s="4"/>
      <c r="F18" s="4"/>
      <c r="G18" s="4"/>
      <c r="H18" s="4"/>
      <c r="I18" s="4"/>
      <c r="J18" s="4">
        <v>1</v>
      </c>
      <c r="K18" s="5"/>
      <c r="L18" s="6"/>
      <c r="M18" s="6"/>
      <c r="N18" s="4"/>
      <c r="O18" s="4"/>
      <c r="P18" s="4"/>
      <c r="Q18" s="4"/>
      <c r="R18" s="4"/>
      <c r="S18" s="4" t="s">
        <v>2</v>
      </c>
      <c r="T18" s="4" t="s">
        <v>2</v>
      </c>
      <c r="U18" s="4" t="s">
        <v>2</v>
      </c>
      <c r="V18" s="4" t="s">
        <v>2</v>
      </c>
      <c r="W18" s="4"/>
      <c r="X18" s="4"/>
      <c r="Y18" s="4" t="s">
        <v>2</v>
      </c>
      <c r="Z18" s="4"/>
      <c r="AA18" s="4" t="s">
        <v>2</v>
      </c>
      <c r="AB18" s="4"/>
      <c r="AC18" s="4" t="s">
        <v>2</v>
      </c>
      <c r="AD18" s="4"/>
      <c r="AE18" s="4"/>
      <c r="AF18" s="4"/>
      <c r="AG18" s="4"/>
      <c r="AH18" s="4" t="s">
        <v>2</v>
      </c>
      <c r="AI18" s="4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</row>
    <row r="19" spans="1:159" ht="71.25" customHeight="1" x14ac:dyDescent="0.25">
      <c r="A19" s="1">
        <v>12</v>
      </c>
      <c r="B19" s="20" t="s">
        <v>76</v>
      </c>
      <c r="C19" s="2" t="s">
        <v>53</v>
      </c>
      <c r="D19" s="9">
        <v>120</v>
      </c>
      <c r="E19" s="4"/>
      <c r="F19" s="4"/>
      <c r="G19" s="4"/>
      <c r="H19" s="4"/>
      <c r="I19" s="4"/>
      <c r="J19" s="4">
        <v>1</v>
      </c>
      <c r="K19" s="5"/>
      <c r="L19" s="6"/>
      <c r="M19" s="6"/>
      <c r="N19" s="4"/>
      <c r="O19" s="4"/>
      <c r="P19" s="4"/>
      <c r="Q19" s="4"/>
      <c r="R19" s="4"/>
      <c r="S19" s="4" t="s">
        <v>2</v>
      </c>
      <c r="T19" s="4" t="s">
        <v>2</v>
      </c>
      <c r="U19" s="4" t="s">
        <v>2</v>
      </c>
      <c r="V19" s="4" t="s">
        <v>2</v>
      </c>
      <c r="W19" s="4"/>
      <c r="X19" s="4"/>
      <c r="Y19" s="4" t="s">
        <v>2</v>
      </c>
      <c r="Z19" s="4"/>
      <c r="AA19" s="4" t="s">
        <v>2</v>
      </c>
      <c r="AB19" s="4" t="s">
        <v>2</v>
      </c>
      <c r="AC19" s="4"/>
      <c r="AD19" s="4"/>
      <c r="AE19" s="4"/>
      <c r="AF19" s="4"/>
      <c r="AG19" s="4" t="s">
        <v>2</v>
      </c>
      <c r="AH19" s="4"/>
      <c r="AI19" s="4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</row>
    <row r="20" spans="1:159" ht="73.5" customHeight="1" x14ac:dyDescent="0.25">
      <c r="A20" s="1">
        <v>13</v>
      </c>
      <c r="B20" s="20" t="s">
        <v>56</v>
      </c>
      <c r="C20" s="2" t="s">
        <v>53</v>
      </c>
      <c r="D20" s="9">
        <v>240</v>
      </c>
      <c r="E20" s="4"/>
      <c r="F20" s="4"/>
      <c r="G20" s="4"/>
      <c r="H20" s="4"/>
      <c r="I20" s="4"/>
      <c r="J20" s="4">
        <v>1</v>
      </c>
      <c r="K20" s="5">
        <f>4+(2*3)</f>
        <v>10</v>
      </c>
      <c r="L20" s="6"/>
      <c r="M20" s="6"/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/>
      <c r="AA20" s="4" t="s">
        <v>2</v>
      </c>
      <c r="AB20" s="4" t="s">
        <v>2</v>
      </c>
      <c r="AC20" s="4"/>
      <c r="AD20" s="4"/>
      <c r="AE20" s="4"/>
      <c r="AF20" s="4"/>
      <c r="AG20" s="4" t="s">
        <v>2</v>
      </c>
      <c r="AH20" s="4"/>
      <c r="AI20" s="4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</row>
    <row r="21" spans="1:159" ht="58.5" customHeight="1" x14ac:dyDescent="0.25">
      <c r="A21" s="1">
        <v>14</v>
      </c>
      <c r="B21" s="2" t="s">
        <v>46</v>
      </c>
      <c r="C21" s="2" t="s">
        <v>53</v>
      </c>
      <c r="D21" s="9">
        <v>240</v>
      </c>
      <c r="E21" s="4"/>
      <c r="F21" s="4"/>
      <c r="G21" s="4"/>
      <c r="H21" s="4"/>
      <c r="I21" s="4"/>
      <c r="J21" s="4"/>
      <c r="K21" s="5"/>
      <c r="L21" s="6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 t="s">
        <v>2</v>
      </c>
      <c r="AF21" s="4"/>
      <c r="AG21" s="4"/>
      <c r="AH21" s="4"/>
      <c r="AI21" s="4" t="s">
        <v>2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</row>
    <row r="22" spans="1:159" ht="66.75" customHeight="1" x14ac:dyDescent="0.25">
      <c r="A22" s="1">
        <v>15</v>
      </c>
      <c r="B22" s="20" t="s">
        <v>57</v>
      </c>
      <c r="C22" s="2" t="s">
        <v>53</v>
      </c>
      <c r="D22" s="3">
        <v>30</v>
      </c>
      <c r="E22" s="4"/>
      <c r="F22" s="4"/>
      <c r="G22" s="4"/>
      <c r="H22" s="4"/>
      <c r="I22" s="4">
        <v>1</v>
      </c>
      <c r="J22" s="4"/>
      <c r="K22" s="5"/>
      <c r="L22" s="6"/>
      <c r="M22" s="6"/>
      <c r="N22" s="4"/>
      <c r="O22" s="4"/>
      <c r="P22" s="4"/>
      <c r="Q22" s="4"/>
      <c r="R22" s="4"/>
      <c r="S22" s="4"/>
      <c r="T22" s="4"/>
      <c r="U22" s="4" t="s">
        <v>2</v>
      </c>
      <c r="V22" s="4" t="s">
        <v>2</v>
      </c>
      <c r="W22" s="4"/>
      <c r="X22" s="4"/>
      <c r="Y22" s="4" t="s">
        <v>2</v>
      </c>
      <c r="Z22" s="4"/>
      <c r="AA22" s="4"/>
      <c r="AB22" s="4"/>
      <c r="AC22" s="4" t="s">
        <v>2</v>
      </c>
      <c r="AD22" s="4"/>
      <c r="AE22" s="4"/>
      <c r="AF22" s="4"/>
      <c r="AG22" s="4"/>
      <c r="AH22" s="4" t="s">
        <v>2</v>
      </c>
      <c r="AI22" s="4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</row>
    <row r="23" spans="1:159" ht="56.1" customHeight="1" x14ac:dyDescent="0.25">
      <c r="A23" s="1">
        <v>16</v>
      </c>
      <c r="B23" s="2" t="s">
        <v>58</v>
      </c>
      <c r="C23" s="2" t="s">
        <v>53</v>
      </c>
      <c r="D23" s="3">
        <v>5</v>
      </c>
      <c r="E23" s="4"/>
      <c r="F23" s="4"/>
      <c r="G23" s="4"/>
      <c r="H23" s="4"/>
      <c r="I23" s="4">
        <v>1</v>
      </c>
      <c r="J23" s="4"/>
      <c r="K23" s="5"/>
      <c r="L23" s="6"/>
      <c r="M23" s="6"/>
      <c r="N23" s="4" t="s">
        <v>2</v>
      </c>
      <c r="O23" s="4" t="s">
        <v>2</v>
      </c>
      <c r="P23" s="4" t="s">
        <v>2</v>
      </c>
      <c r="Q23" s="4" t="s">
        <v>2</v>
      </c>
      <c r="R23" s="4"/>
      <c r="S23" s="4"/>
      <c r="T23" s="4"/>
      <c r="U23" s="4" t="s">
        <v>2</v>
      </c>
      <c r="V23" s="4" t="s">
        <v>2</v>
      </c>
      <c r="W23" s="4"/>
      <c r="X23" s="4"/>
      <c r="Y23" s="4" t="s">
        <v>2</v>
      </c>
      <c r="Z23" s="4"/>
      <c r="AA23" s="4"/>
      <c r="AB23" s="4" t="s">
        <v>2</v>
      </c>
      <c r="AC23" s="4"/>
      <c r="AD23" s="4"/>
      <c r="AE23" s="4"/>
      <c r="AF23" s="4"/>
      <c r="AG23" s="4" t="s">
        <v>2</v>
      </c>
      <c r="AH23" s="4"/>
      <c r="AI23" s="4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</row>
    <row r="24" spans="1:159" ht="56.1" customHeight="1" x14ac:dyDescent="0.25">
      <c r="A24" s="1">
        <v>17</v>
      </c>
      <c r="B24" s="2" t="s">
        <v>46</v>
      </c>
      <c r="C24" s="2" t="s">
        <v>43</v>
      </c>
      <c r="D24" s="3">
        <v>240</v>
      </c>
      <c r="E24" s="4"/>
      <c r="F24" s="4"/>
      <c r="G24" s="4"/>
      <c r="H24" s="4"/>
      <c r="I24" s="4"/>
      <c r="J24" s="4"/>
      <c r="K24" s="5"/>
      <c r="L24" s="6"/>
      <c r="M24" s="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 t="s">
        <v>2</v>
      </c>
      <c r="AF24" s="4"/>
      <c r="AG24" s="4"/>
      <c r="AH24" s="4"/>
      <c r="AI24" s="4" t="s">
        <v>2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</row>
    <row r="25" spans="1:159" ht="56.1" customHeight="1" x14ac:dyDescent="0.25">
      <c r="A25" s="1">
        <v>18</v>
      </c>
      <c r="B25" s="2" t="s">
        <v>59</v>
      </c>
      <c r="C25" s="2" t="s">
        <v>43</v>
      </c>
      <c r="D25" s="3">
        <v>10</v>
      </c>
      <c r="E25" s="4"/>
      <c r="F25" s="4"/>
      <c r="G25" s="4"/>
      <c r="H25" s="4">
        <v>1</v>
      </c>
      <c r="I25" s="4"/>
      <c r="J25" s="4"/>
      <c r="K25" s="5"/>
      <c r="L25" s="6"/>
      <c r="M25" s="6"/>
      <c r="N25" s="4"/>
      <c r="O25" s="4"/>
      <c r="P25" s="4"/>
      <c r="Q25" s="4"/>
      <c r="R25" s="4"/>
      <c r="S25" s="4"/>
      <c r="T25" s="4"/>
      <c r="U25" s="4" t="s">
        <v>2</v>
      </c>
      <c r="V25" s="4" t="s">
        <v>2</v>
      </c>
      <c r="W25" s="4"/>
      <c r="X25" s="4"/>
      <c r="Y25" s="4" t="s">
        <v>2</v>
      </c>
      <c r="Z25" s="4"/>
      <c r="AA25" s="4"/>
      <c r="AB25" s="4"/>
      <c r="AC25" s="4" t="s">
        <v>2</v>
      </c>
      <c r="AD25" s="4"/>
      <c r="AE25" s="4"/>
      <c r="AF25" s="4"/>
      <c r="AG25" s="4"/>
      <c r="AH25" s="4" t="s">
        <v>2</v>
      </c>
      <c r="AI25" s="4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</row>
    <row r="26" spans="1:159" ht="64.5" customHeight="1" x14ac:dyDescent="0.25">
      <c r="A26" s="1">
        <v>19</v>
      </c>
      <c r="B26" s="2" t="s">
        <v>60</v>
      </c>
      <c r="C26" s="2" t="s">
        <v>43</v>
      </c>
      <c r="D26" s="3">
        <v>5</v>
      </c>
      <c r="E26" s="4"/>
      <c r="F26" s="4"/>
      <c r="G26" s="4"/>
      <c r="H26" s="4">
        <v>1</v>
      </c>
      <c r="I26" s="4"/>
      <c r="J26" s="4"/>
      <c r="K26" s="5"/>
      <c r="L26" s="6"/>
      <c r="M26" s="6"/>
      <c r="N26" s="4" t="s">
        <v>2</v>
      </c>
      <c r="O26" s="4" t="s">
        <v>2</v>
      </c>
      <c r="P26" s="4" t="s">
        <v>2</v>
      </c>
      <c r="Q26" s="4" t="s">
        <v>2</v>
      </c>
      <c r="R26" s="4"/>
      <c r="S26" s="4"/>
      <c r="T26" s="4"/>
      <c r="U26" s="4" t="s">
        <v>2</v>
      </c>
      <c r="V26" s="4" t="s">
        <v>2</v>
      </c>
      <c r="W26" s="4"/>
      <c r="X26" s="4"/>
      <c r="Y26" s="4" t="s">
        <v>2</v>
      </c>
      <c r="Z26" s="4"/>
      <c r="AA26" s="4"/>
      <c r="AB26" s="4" t="s">
        <v>2</v>
      </c>
      <c r="AC26" s="4"/>
      <c r="AD26" s="4"/>
      <c r="AE26" s="4"/>
      <c r="AF26" s="4"/>
      <c r="AG26" s="4" t="s">
        <v>2</v>
      </c>
      <c r="AH26" s="4"/>
      <c r="AI26" s="4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</row>
    <row r="27" spans="1:159" ht="56.1" customHeight="1" x14ac:dyDescent="0.25">
      <c r="A27" s="1">
        <v>20</v>
      </c>
      <c r="B27" s="2" t="s">
        <v>69</v>
      </c>
      <c r="C27" s="2" t="s">
        <v>43</v>
      </c>
      <c r="D27" s="3">
        <v>5</v>
      </c>
      <c r="E27" s="4"/>
      <c r="F27" s="4"/>
      <c r="G27" s="4">
        <v>1</v>
      </c>
      <c r="H27" s="4"/>
      <c r="I27" s="4"/>
      <c r="J27" s="4"/>
      <c r="K27" s="5">
        <v>1</v>
      </c>
      <c r="L27" s="6"/>
      <c r="M27" s="6"/>
      <c r="N27" s="4" t="s">
        <v>2</v>
      </c>
      <c r="O27" s="4"/>
      <c r="P27" s="4"/>
      <c r="Q27" s="4"/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/>
      <c r="AA27" s="4" t="s">
        <v>2</v>
      </c>
      <c r="AB27" s="4" t="s">
        <v>2</v>
      </c>
      <c r="AC27" s="4"/>
      <c r="AD27" s="4"/>
      <c r="AE27" s="4"/>
      <c r="AF27" s="4"/>
      <c r="AG27" s="4" t="s">
        <v>2</v>
      </c>
      <c r="AH27" s="4"/>
      <c r="AI27" s="4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</row>
    <row r="28" spans="1:159" ht="56.1" customHeight="1" x14ac:dyDescent="0.25">
      <c r="A28" s="1">
        <v>21</v>
      </c>
      <c r="B28" s="2" t="s">
        <v>71</v>
      </c>
      <c r="C28" s="2" t="s">
        <v>43</v>
      </c>
      <c r="D28" s="3">
        <v>240</v>
      </c>
      <c r="E28" s="4"/>
      <c r="F28" s="4"/>
      <c r="G28" s="4"/>
      <c r="H28" s="4"/>
      <c r="I28" s="4"/>
      <c r="J28" s="4"/>
      <c r="K28" s="5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 t="s">
        <v>2</v>
      </c>
      <c r="AF28" s="4"/>
      <c r="AG28" s="4"/>
      <c r="AH28" s="4"/>
      <c r="AI28" s="4" t="s">
        <v>2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</row>
    <row r="29" spans="1:159" ht="56.1" customHeight="1" x14ac:dyDescent="0.25">
      <c r="A29" s="1">
        <v>22</v>
      </c>
      <c r="B29" s="2" t="s">
        <v>72</v>
      </c>
      <c r="C29" s="2" t="s">
        <v>43</v>
      </c>
      <c r="D29" s="3">
        <v>10</v>
      </c>
      <c r="E29" s="4"/>
      <c r="F29" s="4"/>
      <c r="G29" s="4">
        <v>1</v>
      </c>
      <c r="H29" s="4"/>
      <c r="I29" s="4"/>
      <c r="J29" s="4"/>
      <c r="K29" s="5"/>
      <c r="L29" s="6"/>
      <c r="M29" s="6"/>
      <c r="N29" s="4"/>
      <c r="O29" s="4"/>
      <c r="P29" s="4"/>
      <c r="Q29" s="4"/>
      <c r="R29" s="4"/>
      <c r="S29" s="4"/>
      <c r="T29" s="4"/>
      <c r="U29" s="4" t="s">
        <v>2</v>
      </c>
      <c r="V29" s="4"/>
      <c r="W29" s="4"/>
      <c r="X29" s="4"/>
      <c r="Y29" s="4"/>
      <c r="Z29" s="4"/>
      <c r="AA29" s="4"/>
      <c r="AB29" s="4"/>
      <c r="AC29" s="4"/>
      <c r="AD29" s="4" t="s">
        <v>2</v>
      </c>
      <c r="AE29" s="4"/>
      <c r="AF29" s="4"/>
      <c r="AG29" s="4" t="s">
        <v>2</v>
      </c>
      <c r="AH29" s="4"/>
      <c r="AI29" s="4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</row>
    <row r="30" spans="1:159" ht="56.1" customHeight="1" x14ac:dyDescent="0.25">
      <c r="A30" s="1">
        <v>23</v>
      </c>
      <c r="B30" s="2" t="s">
        <v>73</v>
      </c>
      <c r="C30" s="2" t="s">
        <v>40</v>
      </c>
      <c r="D30" s="3">
        <v>5</v>
      </c>
      <c r="E30" s="4">
        <v>1</v>
      </c>
      <c r="F30" s="4"/>
      <c r="G30" s="4"/>
      <c r="H30" s="4"/>
      <c r="I30" s="4"/>
      <c r="J30" s="4"/>
      <c r="K30" s="5"/>
      <c r="L30" s="6"/>
      <c r="M30" s="6"/>
      <c r="N30" s="4" t="s">
        <v>2</v>
      </c>
      <c r="O30" s="4" t="s">
        <v>2</v>
      </c>
      <c r="P30" s="4" t="s">
        <v>2</v>
      </c>
      <c r="Q30" s="4" t="s">
        <v>2</v>
      </c>
      <c r="R30" s="4"/>
      <c r="S30" s="4" t="s">
        <v>2</v>
      </c>
      <c r="T30" s="4" t="s">
        <v>2</v>
      </c>
      <c r="U30" s="4" t="s">
        <v>2</v>
      </c>
      <c r="V30" s="4" t="s">
        <v>2</v>
      </c>
      <c r="W30" s="4"/>
      <c r="X30" s="4" t="s">
        <v>2</v>
      </c>
      <c r="Y30" s="4" t="s">
        <v>2</v>
      </c>
      <c r="Z30" s="4"/>
      <c r="AA30" s="4" t="s">
        <v>2</v>
      </c>
      <c r="AB30" s="4" t="s">
        <v>2</v>
      </c>
      <c r="AC30" s="4"/>
      <c r="AD30" s="4"/>
      <c r="AE30" s="4"/>
      <c r="AF30" s="4"/>
      <c r="AG30" s="4" t="s">
        <v>2</v>
      </c>
      <c r="AH30" s="4"/>
      <c r="AI30" s="4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</row>
    <row r="31" spans="1:159" ht="56.1" customHeight="1" x14ac:dyDescent="0.25">
      <c r="A31" s="1">
        <v>24</v>
      </c>
      <c r="B31" s="2" t="s">
        <v>61</v>
      </c>
      <c r="C31" s="2" t="s">
        <v>40</v>
      </c>
      <c r="D31" s="3">
        <v>15</v>
      </c>
      <c r="E31" s="4">
        <v>1</v>
      </c>
      <c r="F31" s="4"/>
      <c r="G31" s="4"/>
      <c r="H31" s="4"/>
      <c r="I31" s="4"/>
      <c r="J31" s="4"/>
      <c r="K31" s="5">
        <v>2</v>
      </c>
      <c r="L31" s="6"/>
      <c r="M31" s="6"/>
      <c r="N31" s="4"/>
      <c r="O31" s="4"/>
      <c r="P31" s="4"/>
      <c r="Q31" s="4"/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/>
      <c r="AA31" s="4" t="s">
        <v>2</v>
      </c>
      <c r="AB31" s="4" t="s">
        <v>2</v>
      </c>
      <c r="AC31" s="4"/>
      <c r="AD31" s="4"/>
      <c r="AE31" s="4"/>
      <c r="AF31" s="4"/>
      <c r="AG31" s="4" t="s">
        <v>2</v>
      </c>
      <c r="AH31" s="4"/>
      <c r="AI31" s="4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</row>
    <row r="32" spans="1:159" ht="56.1" customHeight="1" x14ac:dyDescent="0.25">
      <c r="A32" s="1">
        <v>25</v>
      </c>
      <c r="B32" s="2" t="s">
        <v>74</v>
      </c>
      <c r="C32" s="2" t="s">
        <v>40</v>
      </c>
      <c r="D32" s="3">
        <v>5</v>
      </c>
      <c r="E32" s="4">
        <v>1</v>
      </c>
      <c r="F32" s="4"/>
      <c r="G32" s="4"/>
      <c r="H32" s="4"/>
      <c r="I32" s="4"/>
      <c r="J32" s="4"/>
      <c r="K32" s="5">
        <v>1</v>
      </c>
      <c r="L32" s="6">
        <v>1</v>
      </c>
      <c r="M32" s="6">
        <v>1</v>
      </c>
      <c r="N32" s="4" t="s">
        <v>2</v>
      </c>
      <c r="O32" s="4"/>
      <c r="P32" s="4"/>
      <c r="Q32" s="4"/>
      <c r="R32" s="4"/>
      <c r="S32" s="4" t="s">
        <v>2</v>
      </c>
      <c r="T32" s="4" t="s">
        <v>2</v>
      </c>
      <c r="U32" s="4" t="s">
        <v>2</v>
      </c>
      <c r="V32" s="4" t="s">
        <v>2</v>
      </c>
      <c r="W32" s="4"/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/>
      <c r="AD32" s="4"/>
      <c r="AE32" s="4"/>
      <c r="AF32" s="4"/>
      <c r="AG32" s="4" t="s">
        <v>2</v>
      </c>
      <c r="AH32" s="4"/>
      <c r="AI32" s="4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</row>
    <row r="33" spans="1:159" ht="56.1" customHeight="1" x14ac:dyDescent="0.25">
      <c r="A33" s="1">
        <v>26</v>
      </c>
      <c r="B33" s="2" t="s">
        <v>75</v>
      </c>
      <c r="C33" s="2" t="s">
        <v>40</v>
      </c>
      <c r="D33" s="3">
        <v>240</v>
      </c>
      <c r="E33" s="4"/>
      <c r="F33" s="4"/>
      <c r="G33" s="4"/>
      <c r="H33" s="4"/>
      <c r="I33" s="4"/>
      <c r="J33" s="4"/>
      <c r="K33" s="5"/>
      <c r="L33" s="6"/>
      <c r="M33" s="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 t="s">
        <v>2</v>
      </c>
      <c r="AF33" s="4"/>
      <c r="AG33" s="4"/>
      <c r="AH33" s="4"/>
      <c r="AI33" s="4" t="s">
        <v>2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</row>
    <row r="34" spans="1:159" s="14" customFormat="1" x14ac:dyDescent="0.25">
      <c r="A34" s="121" t="s">
        <v>1</v>
      </c>
      <c r="B34" s="121"/>
      <c r="C34" s="121"/>
      <c r="D34" s="12">
        <f t="shared" ref="D34:M34" si="0">SUM(D8:D33)</f>
        <v>2210</v>
      </c>
      <c r="E34" s="12">
        <f t="shared" si="0"/>
        <v>7</v>
      </c>
      <c r="F34" s="12">
        <f t="shared" si="0"/>
        <v>1</v>
      </c>
      <c r="G34" s="12">
        <f t="shared" si="0"/>
        <v>3</v>
      </c>
      <c r="H34" s="12">
        <f t="shared" si="0"/>
        <v>2</v>
      </c>
      <c r="I34" s="12">
        <f t="shared" si="0"/>
        <v>3</v>
      </c>
      <c r="J34" s="12">
        <f t="shared" si="0"/>
        <v>3</v>
      </c>
      <c r="K34" s="12">
        <f t="shared" si="0"/>
        <v>17</v>
      </c>
      <c r="L34" s="12">
        <f t="shared" si="0"/>
        <v>1</v>
      </c>
      <c r="M34" s="12">
        <f t="shared" si="0"/>
        <v>1</v>
      </c>
      <c r="N34" s="13">
        <f>+COUNTA(N8:N33)</f>
        <v>11</v>
      </c>
      <c r="O34" s="13">
        <f>+COUNTA(O8:O33)</f>
        <v>7</v>
      </c>
      <c r="P34" s="13">
        <f>+COUNTA(P8:P33)</f>
        <v>7</v>
      </c>
      <c r="Q34" s="13">
        <f t="shared" ref="Q34" si="1">+COUNTA(Q8:Q33)</f>
        <v>7</v>
      </c>
      <c r="R34" s="13">
        <f t="shared" ref="R34:X34" si="2">+COUNTA(R8:R33)</f>
        <v>5</v>
      </c>
      <c r="S34" s="13">
        <f t="shared" si="2"/>
        <v>10</v>
      </c>
      <c r="T34" s="13">
        <f t="shared" si="2"/>
        <v>10</v>
      </c>
      <c r="U34" s="13">
        <f t="shared" si="2"/>
        <v>19</v>
      </c>
      <c r="V34" s="13">
        <f t="shared" si="2"/>
        <v>17</v>
      </c>
      <c r="W34" s="13">
        <f t="shared" si="2"/>
        <v>5</v>
      </c>
      <c r="X34" s="13">
        <f t="shared" si="2"/>
        <v>8</v>
      </c>
      <c r="Y34" s="13">
        <f t="shared" ref="Y34:AA34" si="3">+COUNTA(Y8:Y33)</f>
        <v>17</v>
      </c>
      <c r="Z34" s="13">
        <f t="shared" si="3"/>
        <v>1</v>
      </c>
      <c r="AA34" s="13">
        <f t="shared" si="3"/>
        <v>10</v>
      </c>
      <c r="AB34" s="13">
        <f t="shared" ref="AB34:AI34" si="4">+COUNTA(AB8:AB33)</f>
        <v>13</v>
      </c>
      <c r="AC34" s="13">
        <f t="shared" si="4"/>
        <v>4</v>
      </c>
      <c r="AD34" s="13">
        <f t="shared" si="4"/>
        <v>2</v>
      </c>
      <c r="AE34" s="13">
        <f t="shared" si="4"/>
        <v>7</v>
      </c>
      <c r="AF34" s="13">
        <f t="shared" si="4"/>
        <v>0</v>
      </c>
      <c r="AG34" s="13">
        <f t="shared" si="4"/>
        <v>15</v>
      </c>
      <c r="AH34" s="13">
        <f t="shared" si="4"/>
        <v>4</v>
      </c>
      <c r="AI34" s="13">
        <f t="shared" si="4"/>
        <v>7</v>
      </c>
    </row>
    <row r="35" spans="1:159" x14ac:dyDescent="0.25">
      <c r="AF35" s="16"/>
      <c r="AI35" s="17"/>
    </row>
    <row r="36" spans="1:159" x14ac:dyDescent="0.25">
      <c r="B36" s="18"/>
      <c r="C36" s="26" t="s">
        <v>0</v>
      </c>
      <c r="D36" s="13">
        <f>ROUNDUP((D34/60/8),0)</f>
        <v>5</v>
      </c>
      <c r="G36" s="16"/>
      <c r="H36" s="16"/>
    </row>
    <row r="37" spans="1:159" x14ac:dyDescent="0.25">
      <c r="C37" s="14"/>
      <c r="D37" s="19"/>
      <c r="G37" s="16"/>
      <c r="H37" s="16"/>
    </row>
  </sheetData>
  <mergeCells count="26">
    <mergeCell ref="AH5:AH7"/>
    <mergeCell ref="AD5:AD6"/>
    <mergeCell ref="AE5:AE6"/>
    <mergeCell ref="A34:C34"/>
    <mergeCell ref="AF5:AF6"/>
    <mergeCell ref="N6:R6"/>
    <mergeCell ref="T6:X6"/>
    <mergeCell ref="E5:M5"/>
    <mergeCell ref="AB5:AB6"/>
    <mergeCell ref="AC5:AC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I5:AI7"/>
    <mergeCell ref="E6:J6"/>
    <mergeCell ref="K6:L6"/>
    <mergeCell ref="AG5:AG7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C37"/>
  <sheetViews>
    <sheetView zoomScale="50" zoomScaleNormal="50" workbookViewId="0">
      <pane xSplit="3" ySplit="7" topLeftCell="D8" activePane="bottomRight" state="frozen"/>
      <selection activeCell="A2" sqref="A2:AI2"/>
      <selection pane="topRight" activeCell="A2" sqref="A2:AI2"/>
      <selection pane="bottomLeft" activeCell="A2" sqref="A2:AI2"/>
      <selection pane="bottomRight" activeCell="M12" sqref="M12"/>
    </sheetView>
  </sheetViews>
  <sheetFormatPr baseColWidth="10" defaultColWidth="11.42578125" defaultRowHeight="15.75" x14ac:dyDescent="0.25"/>
  <cols>
    <col min="1" max="1" width="10.140625" style="8" customWidth="1"/>
    <col min="2" max="2" width="64.85546875" style="8" customWidth="1"/>
    <col min="3" max="3" width="40.140625" style="8" customWidth="1"/>
    <col min="4" max="4" width="8.85546875" style="15" customWidth="1"/>
    <col min="5" max="7" width="6" style="7" customWidth="1"/>
    <col min="8" max="8" width="9.42578125" style="7" customWidth="1"/>
    <col min="9" max="9" width="9.140625" style="7" customWidth="1"/>
    <col min="10" max="10" width="6" style="7" customWidth="1"/>
    <col min="11" max="11" width="10" style="7" customWidth="1"/>
    <col min="12" max="12" width="11.140625" style="7" customWidth="1"/>
    <col min="13" max="13" width="27.5703125" style="7" customWidth="1"/>
    <col min="14" max="18" width="6" style="7" customWidth="1"/>
    <col min="19" max="19" width="28.28515625" style="7" customWidth="1"/>
    <col min="20" max="31" width="6" style="7" customWidth="1"/>
    <col min="32" max="32" width="5.5703125" style="7" customWidth="1"/>
    <col min="33" max="35" width="6" style="8" customWidth="1"/>
    <col min="36" max="16384" width="11.42578125" style="8"/>
  </cols>
  <sheetData>
    <row r="1" spans="1:159" ht="21" x14ac:dyDescent="0.25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159" ht="39" customHeight="1" x14ac:dyDescent="0.25">
      <c r="A2" s="110" t="s">
        <v>303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2"/>
    </row>
    <row r="4" spans="1:159" s="7" customFormat="1" ht="45" customHeight="1" x14ac:dyDescent="0.25">
      <c r="A4" s="113" t="s">
        <v>39</v>
      </c>
      <c r="B4" s="113" t="s">
        <v>38</v>
      </c>
      <c r="C4" s="113" t="s">
        <v>37</v>
      </c>
      <c r="D4" s="114" t="s">
        <v>36</v>
      </c>
      <c r="E4" s="113" t="s">
        <v>35</v>
      </c>
      <c r="F4" s="113"/>
      <c r="G4" s="113"/>
      <c r="H4" s="113"/>
      <c r="I4" s="113"/>
      <c r="J4" s="113"/>
      <c r="K4" s="113"/>
      <c r="L4" s="113"/>
      <c r="M4" s="113"/>
      <c r="N4" s="113" t="s">
        <v>34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 t="s">
        <v>33</v>
      </c>
      <c r="AC4" s="113"/>
      <c r="AD4" s="113"/>
      <c r="AE4" s="113"/>
      <c r="AF4" s="113"/>
      <c r="AG4" s="113" t="s">
        <v>32</v>
      </c>
      <c r="AH4" s="113"/>
      <c r="AI4" s="113"/>
    </row>
    <row r="5" spans="1:159" s="7" customFormat="1" ht="26.1" customHeight="1" x14ac:dyDescent="0.25">
      <c r="A5" s="113"/>
      <c r="B5" s="113"/>
      <c r="C5" s="113"/>
      <c r="D5" s="114"/>
      <c r="E5" s="113" t="s">
        <v>31</v>
      </c>
      <c r="F5" s="113"/>
      <c r="G5" s="113"/>
      <c r="H5" s="113"/>
      <c r="I5" s="113"/>
      <c r="J5" s="113"/>
      <c r="K5" s="113"/>
      <c r="L5" s="113"/>
      <c r="M5" s="113"/>
      <c r="N5" s="113" t="s">
        <v>30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8" t="s">
        <v>29</v>
      </c>
      <c r="AC5" s="118" t="s">
        <v>28</v>
      </c>
      <c r="AD5" s="118" t="s">
        <v>27</v>
      </c>
      <c r="AE5" s="118" t="s">
        <v>26</v>
      </c>
      <c r="AF5" s="118" t="s">
        <v>25</v>
      </c>
      <c r="AG5" s="118" t="s">
        <v>24</v>
      </c>
      <c r="AH5" s="118" t="s">
        <v>23</v>
      </c>
      <c r="AI5" s="118" t="s">
        <v>22</v>
      </c>
    </row>
    <row r="6" spans="1:159" s="7" customFormat="1" ht="101.1" customHeight="1" x14ac:dyDescent="0.25">
      <c r="A6" s="113"/>
      <c r="B6" s="113"/>
      <c r="C6" s="113"/>
      <c r="D6" s="114"/>
      <c r="E6" s="119" t="s">
        <v>21</v>
      </c>
      <c r="F6" s="120"/>
      <c r="G6" s="120"/>
      <c r="H6" s="120"/>
      <c r="I6" s="120"/>
      <c r="J6" s="120"/>
      <c r="K6" s="113" t="s">
        <v>20</v>
      </c>
      <c r="L6" s="113"/>
      <c r="M6" s="25" t="s">
        <v>19</v>
      </c>
      <c r="N6" s="113" t="s">
        <v>18</v>
      </c>
      <c r="O6" s="113"/>
      <c r="P6" s="113"/>
      <c r="Q6" s="113"/>
      <c r="R6" s="113"/>
      <c r="S6" s="25" t="s">
        <v>17</v>
      </c>
      <c r="T6" s="113" t="s">
        <v>55</v>
      </c>
      <c r="U6" s="113"/>
      <c r="V6" s="113"/>
      <c r="W6" s="113"/>
      <c r="X6" s="113"/>
      <c r="Y6" s="115" t="s">
        <v>52</v>
      </c>
      <c r="Z6" s="116"/>
      <c r="AA6" s="117"/>
      <c r="AB6" s="118"/>
      <c r="AC6" s="118"/>
      <c r="AD6" s="118"/>
      <c r="AE6" s="118"/>
      <c r="AF6" s="118"/>
      <c r="AG6" s="118"/>
      <c r="AH6" s="118"/>
      <c r="AI6" s="118"/>
    </row>
    <row r="7" spans="1:159" s="7" customFormat="1" ht="233.1" customHeight="1" x14ac:dyDescent="0.25">
      <c r="A7" s="113"/>
      <c r="B7" s="113"/>
      <c r="C7" s="113"/>
      <c r="D7" s="114"/>
      <c r="E7" s="10" t="s">
        <v>16</v>
      </c>
      <c r="F7" s="10" t="s">
        <v>15</v>
      </c>
      <c r="G7" s="10" t="s">
        <v>14</v>
      </c>
      <c r="H7" s="10" t="s">
        <v>42</v>
      </c>
      <c r="I7" s="10" t="s">
        <v>54</v>
      </c>
      <c r="J7" s="10" t="s">
        <v>13</v>
      </c>
      <c r="K7" s="10" t="s">
        <v>67</v>
      </c>
      <c r="L7" s="10" t="s">
        <v>12</v>
      </c>
      <c r="M7" s="10" t="s">
        <v>11</v>
      </c>
      <c r="N7" s="10" t="s">
        <v>10</v>
      </c>
      <c r="O7" s="10" t="s">
        <v>9</v>
      </c>
      <c r="P7" s="10" t="s">
        <v>8</v>
      </c>
      <c r="Q7" s="23" t="s">
        <v>47</v>
      </c>
      <c r="R7" s="10" t="s">
        <v>7</v>
      </c>
      <c r="S7" s="24" t="s">
        <v>48</v>
      </c>
      <c r="T7" s="10" t="s">
        <v>6</v>
      </c>
      <c r="U7" s="10" t="s">
        <v>5</v>
      </c>
      <c r="V7" s="31" t="s">
        <v>280</v>
      </c>
      <c r="W7" s="10" t="s">
        <v>4</v>
      </c>
      <c r="X7" s="10" t="s">
        <v>3</v>
      </c>
      <c r="Y7" s="22" t="s">
        <v>49</v>
      </c>
      <c r="Z7" s="22" t="s">
        <v>50</v>
      </c>
      <c r="AA7" s="22" t="s">
        <v>51</v>
      </c>
      <c r="AB7" s="11"/>
      <c r="AC7" s="11"/>
      <c r="AD7" s="11"/>
      <c r="AE7" s="11"/>
      <c r="AF7" s="11"/>
      <c r="AG7" s="118"/>
      <c r="AH7" s="118"/>
      <c r="AI7" s="118"/>
    </row>
    <row r="8" spans="1:159" ht="56.1" customHeight="1" x14ac:dyDescent="0.25">
      <c r="A8" s="1">
        <v>1</v>
      </c>
      <c r="B8" s="2" t="s">
        <v>63</v>
      </c>
      <c r="C8" s="2" t="s">
        <v>40</v>
      </c>
      <c r="D8" s="3">
        <v>1</v>
      </c>
      <c r="E8" s="4">
        <v>1</v>
      </c>
      <c r="F8" s="4"/>
      <c r="G8" s="4"/>
      <c r="H8" s="4"/>
      <c r="I8" s="4"/>
      <c r="J8" s="4"/>
      <c r="K8" s="5"/>
      <c r="L8" s="6"/>
      <c r="M8" s="6"/>
      <c r="N8" s="4"/>
      <c r="O8" s="4"/>
      <c r="P8" s="4"/>
      <c r="Q8" s="4"/>
      <c r="R8" s="4"/>
      <c r="S8" s="4"/>
      <c r="T8" s="4"/>
      <c r="U8" s="4" t="s">
        <v>2</v>
      </c>
      <c r="V8" s="4" t="s">
        <v>2</v>
      </c>
      <c r="W8" s="4"/>
      <c r="X8" s="4"/>
      <c r="Y8" s="4" t="s">
        <v>2</v>
      </c>
      <c r="Z8" s="4"/>
      <c r="AA8" s="4"/>
      <c r="AB8" s="4" t="s">
        <v>2</v>
      </c>
      <c r="AC8" s="4"/>
      <c r="AD8" s="4"/>
      <c r="AE8" s="4"/>
      <c r="AF8" s="4"/>
      <c r="AG8" s="4" t="s">
        <v>2</v>
      </c>
      <c r="AH8" s="4"/>
      <c r="AI8" s="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</row>
    <row r="9" spans="1:159" ht="56.1" customHeight="1" x14ac:dyDescent="0.25">
      <c r="A9" s="1">
        <v>2</v>
      </c>
      <c r="B9" s="2" t="s">
        <v>78</v>
      </c>
      <c r="C9" s="2" t="s">
        <v>40</v>
      </c>
      <c r="D9" s="3">
        <v>10</v>
      </c>
      <c r="E9" s="4">
        <v>1</v>
      </c>
      <c r="F9" s="4"/>
      <c r="G9" s="4"/>
      <c r="H9" s="4"/>
      <c r="I9" s="4"/>
      <c r="J9" s="4"/>
      <c r="K9" s="5"/>
      <c r="L9" s="6"/>
      <c r="M9" s="6"/>
      <c r="N9" s="21" t="s">
        <v>2</v>
      </c>
      <c r="O9" s="4"/>
      <c r="P9" s="4"/>
      <c r="Q9" s="4"/>
      <c r="R9" s="4"/>
      <c r="S9" s="4"/>
      <c r="T9" s="4"/>
      <c r="U9" s="4" t="s">
        <v>2</v>
      </c>
      <c r="V9" s="4" t="s">
        <v>2</v>
      </c>
      <c r="W9" s="4"/>
      <c r="X9" s="4"/>
      <c r="Y9" s="4" t="s">
        <v>2</v>
      </c>
      <c r="Z9" s="4"/>
      <c r="AA9" s="4"/>
      <c r="AB9" s="4"/>
      <c r="AC9" s="4" t="s">
        <v>2</v>
      </c>
      <c r="AD9" s="4"/>
      <c r="AE9" s="4"/>
      <c r="AF9" s="4"/>
      <c r="AG9" s="4"/>
      <c r="AH9" s="4" t="s">
        <v>2</v>
      </c>
      <c r="AI9" s="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</row>
    <row r="10" spans="1:159" ht="56.1" customHeight="1" x14ac:dyDescent="0.25">
      <c r="A10" s="1">
        <v>3</v>
      </c>
      <c r="B10" s="2" t="s">
        <v>64</v>
      </c>
      <c r="C10" s="2" t="s">
        <v>40</v>
      </c>
      <c r="D10" s="3">
        <v>4</v>
      </c>
      <c r="E10" s="4">
        <v>1</v>
      </c>
      <c r="F10" s="4"/>
      <c r="G10" s="4"/>
      <c r="H10" s="4"/>
      <c r="I10" s="4"/>
      <c r="J10" s="4"/>
      <c r="K10" s="5">
        <v>2</v>
      </c>
      <c r="L10" s="6"/>
      <c r="M10" s="6"/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</v>
      </c>
      <c r="W10" s="4" t="s">
        <v>2</v>
      </c>
      <c r="X10" s="4" t="s">
        <v>2</v>
      </c>
      <c r="Y10" s="4" t="s">
        <v>2</v>
      </c>
      <c r="Z10" s="4"/>
      <c r="AA10" s="4" t="s">
        <v>2</v>
      </c>
      <c r="AB10" s="4" t="s">
        <v>2</v>
      </c>
      <c r="AC10" s="4"/>
      <c r="AD10" s="4"/>
      <c r="AE10" s="4"/>
      <c r="AF10" s="4"/>
      <c r="AG10" s="4" t="s">
        <v>2</v>
      </c>
      <c r="AH10" s="4"/>
      <c r="AI10" s="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</row>
    <row r="11" spans="1:159" ht="56.1" customHeight="1" x14ac:dyDescent="0.25">
      <c r="A11" s="1">
        <v>4</v>
      </c>
      <c r="B11" s="2" t="s">
        <v>68</v>
      </c>
      <c r="C11" s="2" t="s">
        <v>40</v>
      </c>
      <c r="D11" s="3">
        <v>5</v>
      </c>
      <c r="E11" s="4">
        <v>1</v>
      </c>
      <c r="F11" s="4"/>
      <c r="G11" s="4"/>
      <c r="H11" s="4"/>
      <c r="I11" s="4"/>
      <c r="J11" s="4"/>
      <c r="K11" s="5">
        <v>1</v>
      </c>
      <c r="L11" s="6"/>
      <c r="M11" s="6"/>
      <c r="N11" s="4" t="s">
        <v>2</v>
      </c>
      <c r="O11" s="4"/>
      <c r="P11" s="4"/>
      <c r="Q11" s="4"/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/>
      <c r="AA11" s="4" t="s">
        <v>2</v>
      </c>
      <c r="AB11" s="4" t="s">
        <v>2</v>
      </c>
      <c r="AC11" s="4"/>
      <c r="AD11" s="4"/>
      <c r="AE11" s="4"/>
      <c r="AF11" s="4"/>
      <c r="AG11" s="4" t="s">
        <v>2</v>
      </c>
      <c r="AH11" s="4"/>
      <c r="AI11" s="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</row>
    <row r="12" spans="1:159" ht="56.1" customHeight="1" x14ac:dyDescent="0.25">
      <c r="A12" s="1">
        <v>5</v>
      </c>
      <c r="B12" s="2" t="s">
        <v>44</v>
      </c>
      <c r="C12" s="2" t="s">
        <v>40</v>
      </c>
      <c r="D12" s="3">
        <v>240</v>
      </c>
      <c r="E12" s="4"/>
      <c r="F12" s="4"/>
      <c r="G12" s="4"/>
      <c r="H12" s="4"/>
      <c r="I12" s="4"/>
      <c r="J12" s="4"/>
      <c r="K12" s="5"/>
      <c r="L12" s="6"/>
      <c r="M12" s="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2</v>
      </c>
      <c r="AF12" s="4"/>
      <c r="AG12" s="4"/>
      <c r="AH12" s="4"/>
      <c r="AI12" s="4" t="s">
        <v>2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</row>
    <row r="13" spans="1:159" ht="56.1" customHeight="1" x14ac:dyDescent="0.25">
      <c r="A13" s="1">
        <v>6</v>
      </c>
      <c r="B13" s="27" t="s">
        <v>65</v>
      </c>
      <c r="C13" s="2" t="s">
        <v>40</v>
      </c>
      <c r="D13" s="3">
        <v>10</v>
      </c>
      <c r="E13" s="4"/>
      <c r="F13" s="4">
        <v>1</v>
      </c>
      <c r="G13" s="4"/>
      <c r="H13" s="4"/>
      <c r="I13" s="4"/>
      <c r="J13" s="4"/>
      <c r="K13" s="5"/>
      <c r="L13" s="6"/>
      <c r="M13" s="6"/>
      <c r="N13" s="4"/>
      <c r="O13" s="4"/>
      <c r="P13" s="4"/>
      <c r="Q13" s="4"/>
      <c r="R13" s="4"/>
      <c r="S13" s="4"/>
      <c r="T13" s="4"/>
      <c r="U13" s="4" t="s">
        <v>2</v>
      </c>
      <c r="V13" s="4"/>
      <c r="W13" s="4"/>
      <c r="X13" s="4"/>
      <c r="Y13" s="4"/>
      <c r="Z13" s="4"/>
      <c r="AA13" s="4"/>
      <c r="AB13" s="4"/>
      <c r="AC13" s="4"/>
      <c r="AD13" s="4" t="s">
        <v>2</v>
      </c>
      <c r="AE13" s="4"/>
      <c r="AF13" s="4"/>
      <c r="AG13" s="4" t="s">
        <v>2</v>
      </c>
      <c r="AH13" s="4"/>
      <c r="AI13" s="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</row>
    <row r="14" spans="1:159" ht="56.1" customHeight="1" x14ac:dyDescent="0.25">
      <c r="A14" s="1">
        <v>7</v>
      </c>
      <c r="B14" s="2" t="s">
        <v>66</v>
      </c>
      <c r="C14" s="2" t="s">
        <v>53</v>
      </c>
      <c r="D14" s="3">
        <v>5</v>
      </c>
      <c r="E14" s="4"/>
      <c r="F14" s="4"/>
      <c r="G14" s="4">
        <v>1</v>
      </c>
      <c r="H14" s="4"/>
      <c r="I14" s="4"/>
      <c r="J14" s="4"/>
      <c r="K14" s="5"/>
      <c r="L14" s="6"/>
      <c r="M14" s="6"/>
      <c r="N14" s="4" t="s">
        <v>2</v>
      </c>
      <c r="O14" s="4" t="s">
        <v>2</v>
      </c>
      <c r="P14" s="4" t="s">
        <v>2</v>
      </c>
      <c r="Q14" s="4" t="s">
        <v>2</v>
      </c>
      <c r="R14" s="4"/>
      <c r="S14" s="4" t="s">
        <v>2</v>
      </c>
      <c r="T14" s="4" t="s">
        <v>2</v>
      </c>
      <c r="U14" s="4" t="s">
        <v>2</v>
      </c>
      <c r="V14" s="4" t="s">
        <v>2</v>
      </c>
      <c r="W14" s="4"/>
      <c r="X14" s="4" t="s">
        <v>2</v>
      </c>
      <c r="Y14" s="4" t="s">
        <v>2</v>
      </c>
      <c r="Z14" s="4"/>
      <c r="AA14" s="4" t="s">
        <v>2</v>
      </c>
      <c r="AB14" s="4" t="s">
        <v>2</v>
      </c>
      <c r="AC14" s="4"/>
      <c r="AD14" s="4"/>
      <c r="AE14" s="4"/>
      <c r="AF14" s="4"/>
      <c r="AG14" s="4" t="s">
        <v>2</v>
      </c>
      <c r="AH14" s="4"/>
      <c r="AI14" s="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</row>
    <row r="15" spans="1:159" ht="56.1" customHeight="1" x14ac:dyDescent="0.25">
      <c r="A15" s="1">
        <v>8</v>
      </c>
      <c r="B15" s="2" t="s">
        <v>46</v>
      </c>
      <c r="C15" s="2" t="s">
        <v>53</v>
      </c>
      <c r="D15" s="3">
        <v>240</v>
      </c>
      <c r="E15" s="4"/>
      <c r="F15" s="4"/>
      <c r="G15" s="4"/>
      <c r="H15" s="4"/>
      <c r="I15" s="4"/>
      <c r="J15" s="4"/>
      <c r="K15" s="5"/>
      <c r="L15" s="6"/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2</v>
      </c>
      <c r="AF15" s="4"/>
      <c r="AG15" s="4"/>
      <c r="AH15" s="4"/>
      <c r="AI15" s="4" t="s">
        <v>2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</row>
    <row r="16" spans="1:159" ht="56.1" customHeight="1" x14ac:dyDescent="0.25">
      <c r="A16" s="1">
        <v>9</v>
      </c>
      <c r="B16" s="2" t="s">
        <v>45</v>
      </c>
      <c r="C16" s="2" t="s">
        <v>53</v>
      </c>
      <c r="D16" s="3">
        <v>30</v>
      </c>
      <c r="E16" s="4"/>
      <c r="F16" s="4"/>
      <c r="G16" s="4"/>
      <c r="H16" s="4"/>
      <c r="I16" s="4">
        <v>1</v>
      </c>
      <c r="J16" s="4"/>
      <c r="K16" s="5"/>
      <c r="L16" s="6"/>
      <c r="M16" s="6"/>
      <c r="N16" s="4" t="s">
        <v>2</v>
      </c>
      <c r="O16" s="4" t="s">
        <v>2</v>
      </c>
      <c r="P16" s="4" t="s">
        <v>2</v>
      </c>
      <c r="Q16" s="4" t="s">
        <v>2</v>
      </c>
      <c r="R16" s="4"/>
      <c r="S16" s="4"/>
      <c r="T16" s="4"/>
      <c r="U16" s="4" t="s">
        <v>2</v>
      </c>
      <c r="V16" s="4" t="s">
        <v>2</v>
      </c>
      <c r="W16" s="4"/>
      <c r="X16" s="4"/>
      <c r="Y16" s="4" t="s">
        <v>2</v>
      </c>
      <c r="Z16" s="4"/>
      <c r="AA16" s="4"/>
      <c r="AB16" s="4" t="s">
        <v>2</v>
      </c>
      <c r="AC16" s="4"/>
      <c r="AD16" s="4"/>
      <c r="AE16" s="4"/>
      <c r="AF16" s="4"/>
      <c r="AG16" s="4" t="s">
        <v>2</v>
      </c>
      <c r="AH16" s="4"/>
      <c r="AI16" s="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</row>
    <row r="17" spans="1:159" ht="56.1" customHeight="1" x14ac:dyDescent="0.25">
      <c r="A17" s="1">
        <v>10</v>
      </c>
      <c r="B17" s="2" t="s">
        <v>46</v>
      </c>
      <c r="C17" s="2" t="s">
        <v>53</v>
      </c>
      <c r="D17" s="3">
        <v>240</v>
      </c>
      <c r="E17" s="4"/>
      <c r="F17" s="4"/>
      <c r="G17" s="4"/>
      <c r="H17" s="4"/>
      <c r="I17" s="4"/>
      <c r="J17" s="4"/>
      <c r="K17" s="5"/>
      <c r="L17" s="6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2</v>
      </c>
      <c r="AF17" s="4"/>
      <c r="AG17" s="4"/>
      <c r="AH17" s="4"/>
      <c r="AI17" s="4" t="s">
        <v>2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</row>
    <row r="18" spans="1:159" ht="56.1" customHeight="1" x14ac:dyDescent="0.25">
      <c r="A18" s="1">
        <v>11</v>
      </c>
      <c r="B18" s="2" t="s">
        <v>62</v>
      </c>
      <c r="C18" s="2" t="s">
        <v>53</v>
      </c>
      <c r="D18" s="3">
        <v>15</v>
      </c>
      <c r="E18" s="4"/>
      <c r="F18" s="4"/>
      <c r="G18" s="4"/>
      <c r="H18" s="4"/>
      <c r="I18" s="4"/>
      <c r="J18" s="4">
        <v>1</v>
      </c>
      <c r="K18" s="5"/>
      <c r="L18" s="6"/>
      <c r="M18" s="6"/>
      <c r="N18" s="4"/>
      <c r="O18" s="4"/>
      <c r="P18" s="4"/>
      <c r="Q18" s="4"/>
      <c r="R18" s="4"/>
      <c r="S18" s="4" t="s">
        <v>2</v>
      </c>
      <c r="T18" s="4" t="s">
        <v>2</v>
      </c>
      <c r="U18" s="4" t="s">
        <v>2</v>
      </c>
      <c r="V18" s="4" t="s">
        <v>2</v>
      </c>
      <c r="W18" s="4"/>
      <c r="X18" s="4"/>
      <c r="Y18" s="4" t="s">
        <v>2</v>
      </c>
      <c r="Z18" s="4"/>
      <c r="AA18" s="4" t="s">
        <v>2</v>
      </c>
      <c r="AB18" s="4"/>
      <c r="AC18" s="4" t="s">
        <v>2</v>
      </c>
      <c r="AD18" s="4"/>
      <c r="AE18" s="4"/>
      <c r="AF18" s="4"/>
      <c r="AG18" s="4"/>
      <c r="AH18" s="4" t="s">
        <v>2</v>
      </c>
      <c r="AI18" s="4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</row>
    <row r="19" spans="1:159" ht="69" customHeight="1" x14ac:dyDescent="0.25">
      <c r="A19" s="1">
        <v>12</v>
      </c>
      <c r="B19" s="20" t="s">
        <v>77</v>
      </c>
      <c r="C19" s="2" t="s">
        <v>53</v>
      </c>
      <c r="D19" s="9">
        <v>120</v>
      </c>
      <c r="E19" s="4"/>
      <c r="F19" s="4"/>
      <c r="G19" s="4"/>
      <c r="H19" s="4"/>
      <c r="I19" s="4"/>
      <c r="J19" s="4">
        <v>1</v>
      </c>
      <c r="K19" s="5"/>
      <c r="L19" s="6"/>
      <c r="M19" s="6"/>
      <c r="N19" s="4"/>
      <c r="O19" s="4"/>
      <c r="P19" s="4"/>
      <c r="Q19" s="4"/>
      <c r="R19" s="4"/>
      <c r="S19" s="4" t="s">
        <v>2</v>
      </c>
      <c r="T19" s="4" t="s">
        <v>2</v>
      </c>
      <c r="U19" s="4" t="s">
        <v>2</v>
      </c>
      <c r="V19" s="4" t="s">
        <v>2</v>
      </c>
      <c r="W19" s="4"/>
      <c r="X19" s="4"/>
      <c r="Y19" s="4" t="s">
        <v>2</v>
      </c>
      <c r="Z19" s="4"/>
      <c r="AA19" s="4" t="s">
        <v>2</v>
      </c>
      <c r="AB19" s="4" t="s">
        <v>2</v>
      </c>
      <c r="AC19" s="4"/>
      <c r="AD19" s="4"/>
      <c r="AE19" s="4"/>
      <c r="AF19" s="4"/>
      <c r="AG19" s="4" t="s">
        <v>2</v>
      </c>
      <c r="AH19" s="4"/>
      <c r="AI19" s="4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</row>
    <row r="20" spans="1:159" ht="63" customHeight="1" x14ac:dyDescent="0.25">
      <c r="A20" s="1">
        <v>13</v>
      </c>
      <c r="B20" s="20" t="s">
        <v>56</v>
      </c>
      <c r="C20" s="2" t="s">
        <v>53</v>
      </c>
      <c r="D20" s="9">
        <v>240</v>
      </c>
      <c r="E20" s="4"/>
      <c r="F20" s="4"/>
      <c r="G20" s="4"/>
      <c r="H20" s="4"/>
      <c r="I20" s="4"/>
      <c r="J20" s="4">
        <v>1</v>
      </c>
      <c r="K20" s="5">
        <f>4+(2*3)</f>
        <v>10</v>
      </c>
      <c r="L20" s="6"/>
      <c r="M20" s="6"/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/>
      <c r="AA20" s="4" t="s">
        <v>2</v>
      </c>
      <c r="AB20" s="4" t="s">
        <v>2</v>
      </c>
      <c r="AC20" s="4"/>
      <c r="AD20" s="4"/>
      <c r="AE20" s="4"/>
      <c r="AF20" s="4"/>
      <c r="AG20" s="4" t="s">
        <v>2</v>
      </c>
      <c r="AH20" s="4"/>
      <c r="AI20" s="4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</row>
    <row r="21" spans="1:159" ht="54.75" customHeight="1" x14ac:dyDescent="0.25">
      <c r="A21" s="1">
        <v>14</v>
      </c>
      <c r="B21" s="2" t="s">
        <v>46</v>
      </c>
      <c r="C21" s="2" t="s">
        <v>53</v>
      </c>
      <c r="D21" s="9">
        <v>240</v>
      </c>
      <c r="E21" s="4"/>
      <c r="F21" s="4"/>
      <c r="G21" s="4"/>
      <c r="H21" s="4"/>
      <c r="I21" s="4"/>
      <c r="J21" s="4"/>
      <c r="K21" s="5"/>
      <c r="L21" s="6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 t="s">
        <v>2</v>
      </c>
      <c r="AF21" s="4"/>
      <c r="AG21" s="4"/>
      <c r="AH21" s="4"/>
      <c r="AI21" s="4" t="s">
        <v>2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</row>
    <row r="22" spans="1:159" ht="78" customHeight="1" x14ac:dyDescent="0.25">
      <c r="A22" s="1">
        <v>15</v>
      </c>
      <c r="B22" s="20" t="s">
        <v>57</v>
      </c>
      <c r="C22" s="2" t="s">
        <v>53</v>
      </c>
      <c r="D22" s="3">
        <v>30</v>
      </c>
      <c r="E22" s="4"/>
      <c r="F22" s="4"/>
      <c r="G22" s="4"/>
      <c r="H22" s="4"/>
      <c r="I22" s="4">
        <v>1</v>
      </c>
      <c r="J22" s="4"/>
      <c r="K22" s="5"/>
      <c r="L22" s="6"/>
      <c r="M22" s="6"/>
      <c r="N22" s="4"/>
      <c r="O22" s="4"/>
      <c r="P22" s="4"/>
      <c r="Q22" s="4"/>
      <c r="R22" s="4"/>
      <c r="S22" s="4"/>
      <c r="T22" s="4"/>
      <c r="U22" s="4" t="s">
        <v>2</v>
      </c>
      <c r="V22" s="4" t="s">
        <v>2</v>
      </c>
      <c r="W22" s="4"/>
      <c r="X22" s="4"/>
      <c r="Y22" s="4" t="s">
        <v>2</v>
      </c>
      <c r="Z22" s="4"/>
      <c r="AA22" s="4"/>
      <c r="AB22" s="4"/>
      <c r="AC22" s="4" t="s">
        <v>2</v>
      </c>
      <c r="AD22" s="4"/>
      <c r="AE22" s="4"/>
      <c r="AF22" s="4"/>
      <c r="AG22" s="4"/>
      <c r="AH22" s="4" t="s">
        <v>2</v>
      </c>
      <c r="AI22" s="4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</row>
    <row r="23" spans="1:159" ht="66" customHeight="1" x14ac:dyDescent="0.25">
      <c r="A23" s="1">
        <v>16</v>
      </c>
      <c r="B23" s="2" t="s">
        <v>58</v>
      </c>
      <c r="C23" s="2" t="s">
        <v>53</v>
      </c>
      <c r="D23" s="3">
        <v>5</v>
      </c>
      <c r="E23" s="4"/>
      <c r="F23" s="4"/>
      <c r="G23" s="4"/>
      <c r="H23" s="4"/>
      <c r="I23" s="4">
        <v>1</v>
      </c>
      <c r="J23" s="4"/>
      <c r="K23" s="5"/>
      <c r="L23" s="6"/>
      <c r="M23" s="6"/>
      <c r="N23" s="4" t="s">
        <v>2</v>
      </c>
      <c r="O23" s="4" t="s">
        <v>2</v>
      </c>
      <c r="P23" s="4" t="s">
        <v>2</v>
      </c>
      <c r="Q23" s="4" t="s">
        <v>2</v>
      </c>
      <c r="R23" s="4"/>
      <c r="S23" s="4"/>
      <c r="T23" s="4"/>
      <c r="U23" s="4" t="s">
        <v>2</v>
      </c>
      <c r="V23" s="4" t="s">
        <v>2</v>
      </c>
      <c r="W23" s="4"/>
      <c r="X23" s="4"/>
      <c r="Y23" s="4" t="s">
        <v>2</v>
      </c>
      <c r="Z23" s="4"/>
      <c r="AA23" s="4"/>
      <c r="AB23" s="4" t="s">
        <v>2</v>
      </c>
      <c r="AC23" s="4"/>
      <c r="AD23" s="4"/>
      <c r="AE23" s="4"/>
      <c r="AF23" s="4"/>
      <c r="AG23" s="4" t="s">
        <v>2</v>
      </c>
      <c r="AH23" s="4"/>
      <c r="AI23" s="4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</row>
    <row r="24" spans="1:159" ht="56.1" customHeight="1" x14ac:dyDescent="0.25">
      <c r="A24" s="1">
        <v>17</v>
      </c>
      <c r="B24" s="2" t="s">
        <v>46</v>
      </c>
      <c r="C24" s="2" t="s">
        <v>43</v>
      </c>
      <c r="D24" s="3">
        <v>240</v>
      </c>
      <c r="E24" s="4"/>
      <c r="F24" s="4"/>
      <c r="G24" s="4"/>
      <c r="H24" s="4"/>
      <c r="I24" s="4"/>
      <c r="J24" s="4"/>
      <c r="K24" s="5"/>
      <c r="L24" s="6"/>
      <c r="M24" s="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 t="s">
        <v>2</v>
      </c>
      <c r="AF24" s="4"/>
      <c r="AG24" s="4"/>
      <c r="AH24" s="4"/>
      <c r="AI24" s="4" t="s">
        <v>2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</row>
    <row r="25" spans="1:159" ht="56.1" customHeight="1" x14ac:dyDescent="0.25">
      <c r="A25" s="1">
        <v>18</v>
      </c>
      <c r="B25" s="2" t="s">
        <v>59</v>
      </c>
      <c r="C25" s="2" t="s">
        <v>43</v>
      </c>
      <c r="D25" s="3">
        <v>10</v>
      </c>
      <c r="E25" s="4"/>
      <c r="F25" s="4"/>
      <c r="G25" s="4"/>
      <c r="H25" s="4">
        <v>1</v>
      </c>
      <c r="I25" s="4"/>
      <c r="J25" s="4"/>
      <c r="K25" s="5"/>
      <c r="L25" s="6"/>
      <c r="M25" s="6"/>
      <c r="N25" s="4"/>
      <c r="O25" s="4"/>
      <c r="P25" s="4"/>
      <c r="Q25" s="4"/>
      <c r="R25" s="4"/>
      <c r="S25" s="4"/>
      <c r="T25" s="4"/>
      <c r="U25" s="4" t="s">
        <v>2</v>
      </c>
      <c r="V25" s="4" t="s">
        <v>2</v>
      </c>
      <c r="W25" s="4"/>
      <c r="X25" s="4"/>
      <c r="Y25" s="4" t="s">
        <v>2</v>
      </c>
      <c r="Z25" s="4"/>
      <c r="AA25" s="4"/>
      <c r="AB25" s="4"/>
      <c r="AC25" s="4" t="s">
        <v>2</v>
      </c>
      <c r="AD25" s="4"/>
      <c r="AE25" s="4"/>
      <c r="AF25" s="4"/>
      <c r="AG25" s="4"/>
      <c r="AH25" s="4" t="s">
        <v>2</v>
      </c>
      <c r="AI25" s="4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</row>
    <row r="26" spans="1:159" ht="54" customHeight="1" x14ac:dyDescent="0.25">
      <c r="A26" s="1">
        <v>19</v>
      </c>
      <c r="B26" s="2" t="s">
        <v>60</v>
      </c>
      <c r="C26" s="2" t="s">
        <v>43</v>
      </c>
      <c r="D26" s="3">
        <v>5</v>
      </c>
      <c r="E26" s="4"/>
      <c r="F26" s="4"/>
      <c r="G26" s="4"/>
      <c r="H26" s="4">
        <v>1</v>
      </c>
      <c r="I26" s="4"/>
      <c r="J26" s="4"/>
      <c r="K26" s="5"/>
      <c r="L26" s="6"/>
      <c r="M26" s="6"/>
      <c r="N26" s="4" t="s">
        <v>2</v>
      </c>
      <c r="O26" s="4" t="s">
        <v>2</v>
      </c>
      <c r="P26" s="4" t="s">
        <v>2</v>
      </c>
      <c r="Q26" s="4" t="s">
        <v>2</v>
      </c>
      <c r="R26" s="4"/>
      <c r="S26" s="4"/>
      <c r="T26" s="4"/>
      <c r="U26" s="4" t="s">
        <v>2</v>
      </c>
      <c r="V26" s="4" t="s">
        <v>2</v>
      </c>
      <c r="W26" s="4"/>
      <c r="X26" s="4"/>
      <c r="Y26" s="4" t="s">
        <v>2</v>
      </c>
      <c r="Z26" s="4"/>
      <c r="AA26" s="4"/>
      <c r="AB26" s="4" t="s">
        <v>2</v>
      </c>
      <c r="AC26" s="4"/>
      <c r="AD26" s="4"/>
      <c r="AE26" s="4"/>
      <c r="AF26" s="4"/>
      <c r="AG26" s="4" t="s">
        <v>2</v>
      </c>
      <c r="AH26" s="4"/>
      <c r="AI26" s="4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</row>
    <row r="27" spans="1:159" ht="56.1" customHeight="1" x14ac:dyDescent="0.25">
      <c r="A27" s="1">
        <v>20</v>
      </c>
      <c r="B27" s="2" t="s">
        <v>69</v>
      </c>
      <c r="C27" s="2" t="s">
        <v>43</v>
      </c>
      <c r="D27" s="3">
        <v>5</v>
      </c>
      <c r="E27" s="4"/>
      <c r="F27" s="4"/>
      <c r="G27" s="4">
        <v>1</v>
      </c>
      <c r="H27" s="4"/>
      <c r="I27" s="4"/>
      <c r="J27" s="4"/>
      <c r="K27" s="5">
        <v>1</v>
      </c>
      <c r="L27" s="6"/>
      <c r="M27" s="6"/>
      <c r="N27" s="4" t="s">
        <v>2</v>
      </c>
      <c r="O27" s="4"/>
      <c r="P27" s="4"/>
      <c r="Q27" s="4"/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/>
      <c r="AA27" s="4" t="s">
        <v>2</v>
      </c>
      <c r="AB27" s="4" t="s">
        <v>2</v>
      </c>
      <c r="AC27" s="4"/>
      <c r="AD27" s="4"/>
      <c r="AE27" s="4"/>
      <c r="AF27" s="4"/>
      <c r="AG27" s="4" t="s">
        <v>2</v>
      </c>
      <c r="AH27" s="4"/>
      <c r="AI27" s="4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</row>
    <row r="28" spans="1:159" ht="56.1" customHeight="1" x14ac:dyDescent="0.25">
      <c r="A28" s="1">
        <v>21</v>
      </c>
      <c r="B28" s="2" t="s">
        <v>71</v>
      </c>
      <c r="C28" s="2" t="s">
        <v>43</v>
      </c>
      <c r="D28" s="3">
        <v>240</v>
      </c>
      <c r="E28" s="4"/>
      <c r="F28" s="4"/>
      <c r="G28" s="4"/>
      <c r="H28" s="4"/>
      <c r="I28" s="4"/>
      <c r="J28" s="4"/>
      <c r="K28" s="5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 t="s">
        <v>2</v>
      </c>
      <c r="AF28" s="4"/>
      <c r="AG28" s="4"/>
      <c r="AH28" s="4"/>
      <c r="AI28" s="4" t="s">
        <v>2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</row>
    <row r="29" spans="1:159" ht="56.1" customHeight="1" x14ac:dyDescent="0.25">
      <c r="A29" s="1">
        <v>22</v>
      </c>
      <c r="B29" s="2" t="s">
        <v>72</v>
      </c>
      <c r="C29" s="2" t="s">
        <v>43</v>
      </c>
      <c r="D29" s="3">
        <v>10</v>
      </c>
      <c r="E29" s="4"/>
      <c r="F29" s="4"/>
      <c r="G29" s="4">
        <v>1</v>
      </c>
      <c r="H29" s="4"/>
      <c r="I29" s="4"/>
      <c r="J29" s="4"/>
      <c r="K29" s="5"/>
      <c r="L29" s="6"/>
      <c r="M29" s="6"/>
      <c r="N29" s="4"/>
      <c r="O29" s="4"/>
      <c r="P29" s="4"/>
      <c r="Q29" s="4"/>
      <c r="R29" s="4"/>
      <c r="S29" s="4"/>
      <c r="T29" s="4"/>
      <c r="U29" s="4" t="s">
        <v>2</v>
      </c>
      <c r="V29" s="4"/>
      <c r="W29" s="4"/>
      <c r="X29" s="4"/>
      <c r="Y29" s="4"/>
      <c r="Z29" s="4"/>
      <c r="AA29" s="4"/>
      <c r="AB29" s="4"/>
      <c r="AC29" s="4"/>
      <c r="AD29" s="4" t="s">
        <v>2</v>
      </c>
      <c r="AE29" s="4"/>
      <c r="AF29" s="4"/>
      <c r="AG29" s="4" t="s">
        <v>2</v>
      </c>
      <c r="AH29" s="4"/>
      <c r="AI29" s="4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</row>
    <row r="30" spans="1:159" ht="56.1" customHeight="1" x14ac:dyDescent="0.25">
      <c r="A30" s="1">
        <v>23</v>
      </c>
      <c r="B30" s="2" t="s">
        <v>73</v>
      </c>
      <c r="C30" s="2" t="s">
        <v>40</v>
      </c>
      <c r="D30" s="3">
        <v>5</v>
      </c>
      <c r="E30" s="4">
        <v>1</v>
      </c>
      <c r="F30" s="4"/>
      <c r="G30" s="4"/>
      <c r="H30" s="4"/>
      <c r="I30" s="4"/>
      <c r="J30" s="4"/>
      <c r="K30" s="5"/>
      <c r="L30" s="6"/>
      <c r="M30" s="6"/>
      <c r="N30" s="4" t="s">
        <v>2</v>
      </c>
      <c r="O30" s="4" t="s">
        <v>2</v>
      </c>
      <c r="P30" s="4" t="s">
        <v>2</v>
      </c>
      <c r="Q30" s="4" t="s">
        <v>2</v>
      </c>
      <c r="R30" s="4"/>
      <c r="S30" s="4" t="s">
        <v>2</v>
      </c>
      <c r="T30" s="4" t="s">
        <v>2</v>
      </c>
      <c r="U30" s="4" t="s">
        <v>2</v>
      </c>
      <c r="V30" s="4" t="s">
        <v>2</v>
      </c>
      <c r="W30" s="4"/>
      <c r="X30" s="4" t="s">
        <v>2</v>
      </c>
      <c r="Y30" s="4" t="s">
        <v>2</v>
      </c>
      <c r="Z30" s="4"/>
      <c r="AA30" s="4" t="s">
        <v>2</v>
      </c>
      <c r="AB30" s="4" t="s">
        <v>2</v>
      </c>
      <c r="AC30" s="4"/>
      <c r="AD30" s="4"/>
      <c r="AE30" s="4"/>
      <c r="AF30" s="4"/>
      <c r="AG30" s="4" t="s">
        <v>2</v>
      </c>
      <c r="AH30" s="4"/>
      <c r="AI30" s="4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</row>
    <row r="31" spans="1:159" ht="56.1" customHeight="1" x14ac:dyDescent="0.25">
      <c r="A31" s="1">
        <v>24</v>
      </c>
      <c r="B31" s="2" t="s">
        <v>61</v>
      </c>
      <c r="C31" s="2" t="s">
        <v>40</v>
      </c>
      <c r="D31" s="3">
        <v>15</v>
      </c>
      <c r="E31" s="4">
        <v>1</v>
      </c>
      <c r="F31" s="4"/>
      <c r="G31" s="4"/>
      <c r="H31" s="4"/>
      <c r="I31" s="4"/>
      <c r="J31" s="4"/>
      <c r="K31" s="5">
        <v>2</v>
      </c>
      <c r="L31" s="6"/>
      <c r="M31" s="6"/>
      <c r="N31" s="4"/>
      <c r="O31" s="4"/>
      <c r="P31" s="4"/>
      <c r="Q31" s="4"/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/>
      <c r="AA31" s="4" t="s">
        <v>2</v>
      </c>
      <c r="AB31" s="4" t="s">
        <v>2</v>
      </c>
      <c r="AC31" s="4"/>
      <c r="AD31" s="4"/>
      <c r="AE31" s="4"/>
      <c r="AF31" s="4"/>
      <c r="AG31" s="4" t="s">
        <v>2</v>
      </c>
      <c r="AH31" s="4"/>
      <c r="AI31" s="4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</row>
    <row r="32" spans="1:159" ht="56.1" customHeight="1" x14ac:dyDescent="0.25">
      <c r="A32" s="1">
        <v>25</v>
      </c>
      <c r="B32" s="2" t="s">
        <v>74</v>
      </c>
      <c r="C32" s="2" t="s">
        <v>40</v>
      </c>
      <c r="D32" s="3">
        <v>5</v>
      </c>
      <c r="E32" s="4">
        <v>1</v>
      </c>
      <c r="F32" s="4"/>
      <c r="G32" s="4"/>
      <c r="H32" s="4"/>
      <c r="I32" s="4"/>
      <c r="J32" s="4"/>
      <c r="K32" s="5">
        <v>1</v>
      </c>
      <c r="L32" s="6">
        <v>1</v>
      </c>
      <c r="M32" s="6">
        <v>1</v>
      </c>
      <c r="N32" s="4" t="s">
        <v>2</v>
      </c>
      <c r="O32" s="4"/>
      <c r="P32" s="4"/>
      <c r="Q32" s="4"/>
      <c r="R32" s="4"/>
      <c r="S32" s="4" t="s">
        <v>2</v>
      </c>
      <c r="T32" s="4" t="s">
        <v>2</v>
      </c>
      <c r="U32" s="4" t="s">
        <v>2</v>
      </c>
      <c r="V32" s="4" t="s">
        <v>2</v>
      </c>
      <c r="W32" s="4"/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/>
      <c r="AD32" s="4"/>
      <c r="AE32" s="4"/>
      <c r="AF32" s="4"/>
      <c r="AG32" s="4" t="s">
        <v>2</v>
      </c>
      <c r="AH32" s="4"/>
      <c r="AI32" s="4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</row>
    <row r="33" spans="1:159" ht="56.1" customHeight="1" x14ac:dyDescent="0.25">
      <c r="A33" s="1">
        <v>26</v>
      </c>
      <c r="B33" s="2" t="s">
        <v>75</v>
      </c>
      <c r="C33" s="2" t="s">
        <v>40</v>
      </c>
      <c r="D33" s="3">
        <v>240</v>
      </c>
      <c r="E33" s="4"/>
      <c r="F33" s="4"/>
      <c r="G33" s="4"/>
      <c r="H33" s="4"/>
      <c r="I33" s="4"/>
      <c r="J33" s="4"/>
      <c r="K33" s="5"/>
      <c r="L33" s="6"/>
      <c r="M33" s="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 t="s">
        <v>2</v>
      </c>
      <c r="AF33" s="4"/>
      <c r="AG33" s="4"/>
      <c r="AH33" s="4"/>
      <c r="AI33" s="4" t="s">
        <v>2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</row>
    <row r="34" spans="1:159" s="14" customFormat="1" x14ac:dyDescent="0.25">
      <c r="A34" s="121" t="s">
        <v>1</v>
      </c>
      <c r="B34" s="121"/>
      <c r="C34" s="121"/>
      <c r="D34" s="12">
        <f t="shared" ref="D34:M34" si="0">SUM(D8:D33)</f>
        <v>2210</v>
      </c>
      <c r="E34" s="12">
        <f t="shared" si="0"/>
        <v>7</v>
      </c>
      <c r="F34" s="12">
        <f t="shared" si="0"/>
        <v>1</v>
      </c>
      <c r="G34" s="12">
        <f t="shared" si="0"/>
        <v>3</v>
      </c>
      <c r="H34" s="12">
        <f t="shared" si="0"/>
        <v>2</v>
      </c>
      <c r="I34" s="12">
        <f t="shared" si="0"/>
        <v>3</v>
      </c>
      <c r="J34" s="12">
        <f t="shared" si="0"/>
        <v>3</v>
      </c>
      <c r="K34" s="12">
        <f t="shared" si="0"/>
        <v>17</v>
      </c>
      <c r="L34" s="12">
        <f t="shared" si="0"/>
        <v>1</v>
      </c>
      <c r="M34" s="12">
        <f t="shared" si="0"/>
        <v>1</v>
      </c>
      <c r="N34" s="13">
        <f t="shared" ref="N34" si="1">+COUNTA(N8:N33)</f>
        <v>11</v>
      </c>
      <c r="O34" s="13">
        <f t="shared" ref="O34:AI34" si="2">+COUNTA(O8:O33)</f>
        <v>7</v>
      </c>
      <c r="P34" s="13">
        <f t="shared" si="2"/>
        <v>7</v>
      </c>
      <c r="Q34" s="13">
        <f t="shared" si="2"/>
        <v>7</v>
      </c>
      <c r="R34" s="13">
        <f t="shared" si="2"/>
        <v>5</v>
      </c>
      <c r="S34" s="13">
        <f t="shared" si="2"/>
        <v>10</v>
      </c>
      <c r="T34" s="13">
        <f t="shared" si="2"/>
        <v>10</v>
      </c>
      <c r="U34" s="13">
        <f t="shared" si="2"/>
        <v>19</v>
      </c>
      <c r="V34" s="13">
        <f t="shared" si="2"/>
        <v>17</v>
      </c>
      <c r="W34" s="13">
        <f t="shared" si="2"/>
        <v>5</v>
      </c>
      <c r="X34" s="13">
        <f t="shared" si="2"/>
        <v>8</v>
      </c>
      <c r="Y34" s="13">
        <f t="shared" si="2"/>
        <v>17</v>
      </c>
      <c r="Z34" s="13">
        <f t="shared" si="2"/>
        <v>1</v>
      </c>
      <c r="AA34" s="13">
        <f t="shared" si="2"/>
        <v>10</v>
      </c>
      <c r="AB34" s="13">
        <f t="shared" si="2"/>
        <v>13</v>
      </c>
      <c r="AC34" s="13">
        <f t="shared" si="2"/>
        <v>4</v>
      </c>
      <c r="AD34" s="13">
        <f t="shared" si="2"/>
        <v>2</v>
      </c>
      <c r="AE34" s="13">
        <f t="shared" si="2"/>
        <v>7</v>
      </c>
      <c r="AF34" s="13">
        <f t="shared" si="2"/>
        <v>0</v>
      </c>
      <c r="AG34" s="13">
        <f t="shared" si="2"/>
        <v>15</v>
      </c>
      <c r="AH34" s="13">
        <f t="shared" si="2"/>
        <v>4</v>
      </c>
      <c r="AI34" s="13">
        <f t="shared" si="2"/>
        <v>7</v>
      </c>
    </row>
    <row r="35" spans="1:159" x14ac:dyDescent="0.25">
      <c r="AF35" s="16"/>
      <c r="AI35" s="17"/>
    </row>
    <row r="36" spans="1:159" x14ac:dyDescent="0.25">
      <c r="B36" s="18"/>
      <c r="C36" s="26" t="s">
        <v>0</v>
      </c>
      <c r="D36" s="13">
        <f>ROUNDUP((D34/60/8),0)</f>
        <v>5</v>
      </c>
      <c r="G36" s="16"/>
      <c r="H36" s="16"/>
    </row>
    <row r="37" spans="1:159" x14ac:dyDescent="0.25">
      <c r="C37" s="14"/>
      <c r="D37" s="19"/>
      <c r="G37" s="16"/>
      <c r="H37" s="16"/>
    </row>
  </sheetData>
  <mergeCells count="26">
    <mergeCell ref="AH5:AH7"/>
    <mergeCell ref="AD5:AD6"/>
    <mergeCell ref="AE5:AE6"/>
    <mergeCell ref="A34:C34"/>
    <mergeCell ref="AF5:AF6"/>
    <mergeCell ref="N6:R6"/>
    <mergeCell ref="T6:X6"/>
    <mergeCell ref="E5:M5"/>
    <mergeCell ref="AB5:AB6"/>
    <mergeCell ref="AC5:AC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I5:AI7"/>
    <mergeCell ref="E6:J6"/>
    <mergeCell ref="K6:L6"/>
    <mergeCell ref="AG5:AG7"/>
  </mergeCells>
  <pageMargins left="0.19685039370078741" right="0.19685039370078741" top="0.19685039370078741" bottom="0.19685039370078741" header="0.31496062992125984" footer="0.31496062992125984"/>
  <pageSetup paperSize="9" scale="39" fitToHeight="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C37"/>
  <sheetViews>
    <sheetView zoomScale="50" zoomScaleNormal="50" workbookViewId="0">
      <pane xSplit="3" ySplit="7" topLeftCell="D8" activePane="bottomRight" state="frozen"/>
      <selection activeCell="A2" sqref="A2:AI2"/>
      <selection pane="topRight" activeCell="A2" sqref="A2:AI2"/>
      <selection pane="bottomLeft" activeCell="A2" sqref="A2:AI2"/>
      <selection pane="bottomRight" activeCell="R7" sqref="R7"/>
    </sheetView>
  </sheetViews>
  <sheetFormatPr baseColWidth="10" defaultColWidth="11.42578125" defaultRowHeight="15.75" x14ac:dyDescent="0.25"/>
  <cols>
    <col min="1" max="1" width="10.140625" style="8" customWidth="1"/>
    <col min="2" max="2" width="64.85546875" style="8" customWidth="1"/>
    <col min="3" max="3" width="40.140625" style="8" customWidth="1"/>
    <col min="4" max="4" width="8.85546875" style="15" customWidth="1"/>
    <col min="5" max="7" width="6" style="7" customWidth="1"/>
    <col min="8" max="8" width="10.28515625" style="7" customWidth="1"/>
    <col min="9" max="9" width="9.140625" style="7" customWidth="1"/>
    <col min="10" max="10" width="6" style="7" customWidth="1"/>
    <col min="11" max="11" width="11.140625" style="7" customWidth="1"/>
    <col min="12" max="12" width="12.5703125" style="7" customWidth="1"/>
    <col min="13" max="13" width="27.28515625" style="7" customWidth="1"/>
    <col min="14" max="18" width="6" style="7" customWidth="1"/>
    <col min="19" max="19" width="28" style="7" customWidth="1"/>
    <col min="20" max="31" width="6" style="7" customWidth="1"/>
    <col min="32" max="32" width="5.5703125" style="7" customWidth="1"/>
    <col min="33" max="35" width="6" style="8" customWidth="1"/>
    <col min="36" max="16384" width="11.42578125" style="8"/>
  </cols>
  <sheetData>
    <row r="1" spans="1:159" ht="21" x14ac:dyDescent="0.25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159" ht="39.75" customHeight="1" x14ac:dyDescent="0.25">
      <c r="A2" s="110" t="s">
        <v>304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2"/>
    </row>
    <row r="4" spans="1:159" s="7" customFormat="1" ht="26.1" customHeight="1" x14ac:dyDescent="0.25">
      <c r="A4" s="113" t="s">
        <v>39</v>
      </c>
      <c r="B4" s="113" t="s">
        <v>38</v>
      </c>
      <c r="C4" s="113" t="s">
        <v>37</v>
      </c>
      <c r="D4" s="114" t="s">
        <v>36</v>
      </c>
      <c r="E4" s="113" t="s">
        <v>35</v>
      </c>
      <c r="F4" s="113"/>
      <c r="G4" s="113"/>
      <c r="H4" s="113"/>
      <c r="I4" s="113"/>
      <c r="J4" s="113"/>
      <c r="K4" s="113"/>
      <c r="L4" s="113"/>
      <c r="M4" s="113"/>
      <c r="N4" s="113" t="s">
        <v>34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 t="s">
        <v>33</v>
      </c>
      <c r="AC4" s="113"/>
      <c r="AD4" s="113"/>
      <c r="AE4" s="113"/>
      <c r="AF4" s="113"/>
      <c r="AG4" s="113" t="s">
        <v>32</v>
      </c>
      <c r="AH4" s="113"/>
      <c r="AI4" s="113"/>
    </row>
    <row r="5" spans="1:159" s="7" customFormat="1" ht="26.1" customHeight="1" x14ac:dyDescent="0.25">
      <c r="A5" s="113"/>
      <c r="B5" s="113"/>
      <c r="C5" s="113"/>
      <c r="D5" s="114"/>
      <c r="E5" s="113" t="s">
        <v>31</v>
      </c>
      <c r="F5" s="113"/>
      <c r="G5" s="113"/>
      <c r="H5" s="113"/>
      <c r="I5" s="113"/>
      <c r="J5" s="113"/>
      <c r="K5" s="113"/>
      <c r="L5" s="113"/>
      <c r="M5" s="113"/>
      <c r="N5" s="113" t="s">
        <v>30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8" t="s">
        <v>29</v>
      </c>
      <c r="AC5" s="118" t="s">
        <v>28</v>
      </c>
      <c r="AD5" s="118" t="s">
        <v>27</v>
      </c>
      <c r="AE5" s="118" t="s">
        <v>26</v>
      </c>
      <c r="AF5" s="118" t="s">
        <v>25</v>
      </c>
      <c r="AG5" s="118" t="s">
        <v>24</v>
      </c>
      <c r="AH5" s="118" t="s">
        <v>23</v>
      </c>
      <c r="AI5" s="118" t="s">
        <v>22</v>
      </c>
    </row>
    <row r="6" spans="1:159" s="7" customFormat="1" ht="101.1" customHeight="1" x14ac:dyDescent="0.25">
      <c r="A6" s="113"/>
      <c r="B6" s="113"/>
      <c r="C6" s="113"/>
      <c r="D6" s="114"/>
      <c r="E6" s="119" t="s">
        <v>21</v>
      </c>
      <c r="F6" s="120"/>
      <c r="G6" s="120"/>
      <c r="H6" s="120"/>
      <c r="I6" s="120"/>
      <c r="J6" s="120"/>
      <c r="K6" s="113" t="s">
        <v>20</v>
      </c>
      <c r="L6" s="113"/>
      <c r="M6" s="25" t="s">
        <v>19</v>
      </c>
      <c r="N6" s="113" t="s">
        <v>18</v>
      </c>
      <c r="O6" s="113"/>
      <c r="P6" s="113"/>
      <c r="Q6" s="113"/>
      <c r="R6" s="113"/>
      <c r="S6" s="25" t="s">
        <v>17</v>
      </c>
      <c r="T6" s="113" t="s">
        <v>55</v>
      </c>
      <c r="U6" s="113"/>
      <c r="V6" s="113"/>
      <c r="W6" s="113"/>
      <c r="X6" s="113"/>
      <c r="Y6" s="115" t="s">
        <v>52</v>
      </c>
      <c r="Z6" s="116"/>
      <c r="AA6" s="117"/>
      <c r="AB6" s="118"/>
      <c r="AC6" s="118"/>
      <c r="AD6" s="118"/>
      <c r="AE6" s="118"/>
      <c r="AF6" s="118"/>
      <c r="AG6" s="118"/>
      <c r="AH6" s="118"/>
      <c r="AI6" s="118"/>
    </row>
    <row r="7" spans="1:159" s="7" customFormat="1" ht="233.1" customHeight="1" x14ac:dyDescent="0.25">
      <c r="A7" s="113"/>
      <c r="B7" s="113"/>
      <c r="C7" s="113"/>
      <c r="D7" s="114"/>
      <c r="E7" s="10" t="s">
        <v>16</v>
      </c>
      <c r="F7" s="10" t="s">
        <v>15</v>
      </c>
      <c r="G7" s="10" t="s">
        <v>14</v>
      </c>
      <c r="H7" s="10" t="s">
        <v>42</v>
      </c>
      <c r="I7" s="10" t="s">
        <v>54</v>
      </c>
      <c r="J7" s="10" t="s">
        <v>13</v>
      </c>
      <c r="K7" s="10" t="s">
        <v>67</v>
      </c>
      <c r="L7" s="10" t="s">
        <v>12</v>
      </c>
      <c r="M7" s="10" t="s">
        <v>11</v>
      </c>
      <c r="N7" s="10" t="s">
        <v>10</v>
      </c>
      <c r="O7" s="10" t="s">
        <v>9</v>
      </c>
      <c r="P7" s="10" t="s">
        <v>8</v>
      </c>
      <c r="Q7" s="23" t="s">
        <v>47</v>
      </c>
      <c r="R7" s="10" t="s">
        <v>7</v>
      </c>
      <c r="S7" s="24" t="s">
        <v>48</v>
      </c>
      <c r="T7" s="10" t="s">
        <v>6</v>
      </c>
      <c r="U7" s="10" t="s">
        <v>5</v>
      </c>
      <c r="V7" s="31" t="s">
        <v>280</v>
      </c>
      <c r="W7" s="10" t="s">
        <v>4</v>
      </c>
      <c r="X7" s="10" t="s">
        <v>3</v>
      </c>
      <c r="Y7" s="22" t="s">
        <v>49</v>
      </c>
      <c r="Z7" s="22" t="s">
        <v>50</v>
      </c>
      <c r="AA7" s="22" t="s">
        <v>51</v>
      </c>
      <c r="AB7" s="11"/>
      <c r="AC7" s="11"/>
      <c r="AD7" s="11"/>
      <c r="AE7" s="11"/>
      <c r="AF7" s="11"/>
      <c r="AG7" s="118"/>
      <c r="AH7" s="118"/>
      <c r="AI7" s="118"/>
    </row>
    <row r="8" spans="1:159" ht="56.1" customHeight="1" x14ac:dyDescent="0.25">
      <c r="A8" s="1">
        <v>1</v>
      </c>
      <c r="B8" s="2" t="s">
        <v>63</v>
      </c>
      <c r="C8" s="2" t="s">
        <v>40</v>
      </c>
      <c r="D8" s="3">
        <v>1</v>
      </c>
      <c r="E8" s="4">
        <v>1</v>
      </c>
      <c r="F8" s="4"/>
      <c r="G8" s="4"/>
      <c r="H8" s="4"/>
      <c r="I8" s="4"/>
      <c r="J8" s="4"/>
      <c r="K8" s="5"/>
      <c r="L8" s="6"/>
      <c r="M8" s="6"/>
      <c r="N8" s="4"/>
      <c r="O8" s="4"/>
      <c r="P8" s="4"/>
      <c r="Q8" s="4"/>
      <c r="R8" s="4"/>
      <c r="S8" s="4"/>
      <c r="T8" s="4"/>
      <c r="U8" s="4" t="s">
        <v>2</v>
      </c>
      <c r="V8" s="4" t="s">
        <v>2</v>
      </c>
      <c r="W8" s="4"/>
      <c r="X8" s="4"/>
      <c r="Y8" s="4" t="s">
        <v>2</v>
      </c>
      <c r="Z8" s="4"/>
      <c r="AA8" s="4"/>
      <c r="AB8" s="4" t="s">
        <v>2</v>
      </c>
      <c r="AC8" s="4"/>
      <c r="AD8" s="4"/>
      <c r="AE8" s="4"/>
      <c r="AF8" s="4"/>
      <c r="AG8" s="4" t="s">
        <v>2</v>
      </c>
      <c r="AH8" s="4"/>
      <c r="AI8" s="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</row>
    <row r="9" spans="1:159" ht="56.1" customHeight="1" x14ac:dyDescent="0.25">
      <c r="A9" s="1">
        <v>2</v>
      </c>
      <c r="B9" s="2" t="s">
        <v>78</v>
      </c>
      <c r="C9" s="2" t="s">
        <v>40</v>
      </c>
      <c r="D9" s="3">
        <v>10</v>
      </c>
      <c r="E9" s="4">
        <v>1</v>
      </c>
      <c r="F9" s="4"/>
      <c r="G9" s="4"/>
      <c r="H9" s="4"/>
      <c r="I9" s="4"/>
      <c r="J9" s="4"/>
      <c r="K9" s="5"/>
      <c r="L9" s="6"/>
      <c r="M9" s="6"/>
      <c r="N9" s="21" t="s">
        <v>2</v>
      </c>
      <c r="O9" s="4"/>
      <c r="P9" s="4"/>
      <c r="Q9" s="4"/>
      <c r="R9" s="4"/>
      <c r="S9" s="4"/>
      <c r="T9" s="4"/>
      <c r="U9" s="4" t="s">
        <v>2</v>
      </c>
      <c r="V9" s="4" t="s">
        <v>2</v>
      </c>
      <c r="W9" s="4"/>
      <c r="X9" s="4"/>
      <c r="Y9" s="4" t="s">
        <v>2</v>
      </c>
      <c r="Z9" s="4"/>
      <c r="AA9" s="4"/>
      <c r="AB9" s="4"/>
      <c r="AC9" s="4" t="s">
        <v>2</v>
      </c>
      <c r="AD9" s="4"/>
      <c r="AE9" s="4"/>
      <c r="AF9" s="4"/>
      <c r="AG9" s="4"/>
      <c r="AH9" s="4" t="s">
        <v>2</v>
      </c>
      <c r="AI9" s="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</row>
    <row r="10" spans="1:159" ht="56.1" customHeight="1" x14ac:dyDescent="0.25">
      <c r="A10" s="1">
        <v>3</v>
      </c>
      <c r="B10" s="2" t="s">
        <v>64</v>
      </c>
      <c r="C10" s="2" t="s">
        <v>40</v>
      </c>
      <c r="D10" s="3">
        <v>4</v>
      </c>
      <c r="E10" s="4">
        <v>1</v>
      </c>
      <c r="F10" s="4"/>
      <c r="G10" s="4"/>
      <c r="H10" s="4"/>
      <c r="I10" s="4"/>
      <c r="J10" s="4"/>
      <c r="K10" s="5">
        <v>2</v>
      </c>
      <c r="L10" s="6"/>
      <c r="M10" s="6"/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</v>
      </c>
      <c r="W10" s="4" t="s">
        <v>2</v>
      </c>
      <c r="X10" s="4" t="s">
        <v>2</v>
      </c>
      <c r="Y10" s="4" t="s">
        <v>2</v>
      </c>
      <c r="Z10" s="4"/>
      <c r="AA10" s="4" t="s">
        <v>2</v>
      </c>
      <c r="AB10" s="4" t="s">
        <v>2</v>
      </c>
      <c r="AC10" s="4"/>
      <c r="AD10" s="4"/>
      <c r="AE10" s="4"/>
      <c r="AF10" s="4"/>
      <c r="AG10" s="4" t="s">
        <v>2</v>
      </c>
      <c r="AH10" s="4"/>
      <c r="AI10" s="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</row>
    <row r="11" spans="1:159" ht="56.1" customHeight="1" x14ac:dyDescent="0.25">
      <c r="A11" s="1">
        <v>4</v>
      </c>
      <c r="B11" s="2" t="s">
        <v>68</v>
      </c>
      <c r="C11" s="2" t="s">
        <v>40</v>
      </c>
      <c r="D11" s="3">
        <v>5</v>
      </c>
      <c r="E11" s="4">
        <v>1</v>
      </c>
      <c r="F11" s="4"/>
      <c r="G11" s="4"/>
      <c r="H11" s="4"/>
      <c r="I11" s="4"/>
      <c r="J11" s="4"/>
      <c r="K11" s="5">
        <v>1</v>
      </c>
      <c r="L11" s="6"/>
      <c r="M11" s="6"/>
      <c r="N11" s="4" t="s">
        <v>2</v>
      </c>
      <c r="O11" s="4"/>
      <c r="P11" s="4"/>
      <c r="Q11" s="4"/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/>
      <c r="AA11" s="4" t="s">
        <v>2</v>
      </c>
      <c r="AB11" s="4" t="s">
        <v>2</v>
      </c>
      <c r="AC11" s="4"/>
      <c r="AD11" s="4"/>
      <c r="AE11" s="4"/>
      <c r="AF11" s="4"/>
      <c r="AG11" s="4" t="s">
        <v>2</v>
      </c>
      <c r="AH11" s="4"/>
      <c r="AI11" s="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</row>
    <row r="12" spans="1:159" ht="56.1" customHeight="1" x14ac:dyDescent="0.25">
      <c r="A12" s="1">
        <v>5</v>
      </c>
      <c r="B12" s="2" t="s">
        <v>44</v>
      </c>
      <c r="C12" s="2" t="s">
        <v>40</v>
      </c>
      <c r="D12" s="3">
        <v>240</v>
      </c>
      <c r="E12" s="4"/>
      <c r="F12" s="4"/>
      <c r="G12" s="4"/>
      <c r="H12" s="4"/>
      <c r="I12" s="4"/>
      <c r="J12" s="4"/>
      <c r="K12" s="5"/>
      <c r="L12" s="6"/>
      <c r="M12" s="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2</v>
      </c>
      <c r="AF12" s="4"/>
      <c r="AG12" s="4"/>
      <c r="AH12" s="4"/>
      <c r="AI12" s="4" t="s">
        <v>2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</row>
    <row r="13" spans="1:159" ht="56.1" customHeight="1" x14ac:dyDescent="0.25">
      <c r="A13" s="1">
        <v>6</v>
      </c>
      <c r="B13" s="27" t="s">
        <v>65</v>
      </c>
      <c r="C13" s="2" t="s">
        <v>40</v>
      </c>
      <c r="D13" s="3">
        <v>10</v>
      </c>
      <c r="E13" s="4"/>
      <c r="F13" s="4">
        <v>1</v>
      </c>
      <c r="G13" s="4"/>
      <c r="H13" s="4"/>
      <c r="I13" s="4"/>
      <c r="J13" s="4"/>
      <c r="K13" s="5"/>
      <c r="L13" s="6"/>
      <c r="M13" s="6"/>
      <c r="N13" s="4"/>
      <c r="O13" s="4"/>
      <c r="P13" s="4"/>
      <c r="Q13" s="4"/>
      <c r="R13" s="4"/>
      <c r="S13" s="4"/>
      <c r="T13" s="4"/>
      <c r="U13" s="4" t="s">
        <v>2</v>
      </c>
      <c r="V13" s="4"/>
      <c r="W13" s="4"/>
      <c r="X13" s="4"/>
      <c r="Y13" s="4"/>
      <c r="Z13" s="4"/>
      <c r="AA13" s="4"/>
      <c r="AB13" s="4"/>
      <c r="AC13" s="4"/>
      <c r="AD13" s="4" t="s">
        <v>2</v>
      </c>
      <c r="AE13" s="4"/>
      <c r="AF13" s="4"/>
      <c r="AG13" s="4" t="s">
        <v>2</v>
      </c>
      <c r="AH13" s="4"/>
      <c r="AI13" s="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</row>
    <row r="14" spans="1:159" ht="56.1" customHeight="1" x14ac:dyDescent="0.25">
      <c r="A14" s="1">
        <v>7</v>
      </c>
      <c r="B14" s="2" t="s">
        <v>66</v>
      </c>
      <c r="C14" s="2" t="s">
        <v>53</v>
      </c>
      <c r="D14" s="3">
        <v>5</v>
      </c>
      <c r="E14" s="4"/>
      <c r="F14" s="4"/>
      <c r="G14" s="4">
        <v>1</v>
      </c>
      <c r="H14" s="4"/>
      <c r="I14" s="4"/>
      <c r="J14" s="4"/>
      <c r="K14" s="5"/>
      <c r="L14" s="6"/>
      <c r="M14" s="6"/>
      <c r="N14" s="4" t="s">
        <v>2</v>
      </c>
      <c r="O14" s="4" t="s">
        <v>2</v>
      </c>
      <c r="P14" s="4" t="s">
        <v>2</v>
      </c>
      <c r="Q14" s="4" t="s">
        <v>2</v>
      </c>
      <c r="R14" s="4"/>
      <c r="S14" s="4" t="s">
        <v>2</v>
      </c>
      <c r="T14" s="4" t="s">
        <v>2</v>
      </c>
      <c r="U14" s="4" t="s">
        <v>2</v>
      </c>
      <c r="V14" s="4" t="s">
        <v>2</v>
      </c>
      <c r="W14" s="4"/>
      <c r="X14" s="4" t="s">
        <v>2</v>
      </c>
      <c r="Y14" s="4" t="s">
        <v>2</v>
      </c>
      <c r="Z14" s="4"/>
      <c r="AA14" s="4" t="s">
        <v>2</v>
      </c>
      <c r="AB14" s="4" t="s">
        <v>2</v>
      </c>
      <c r="AC14" s="4"/>
      <c r="AD14" s="4"/>
      <c r="AE14" s="4"/>
      <c r="AF14" s="4"/>
      <c r="AG14" s="4" t="s">
        <v>2</v>
      </c>
      <c r="AH14" s="4"/>
      <c r="AI14" s="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</row>
    <row r="15" spans="1:159" ht="56.1" customHeight="1" x14ac:dyDescent="0.25">
      <c r="A15" s="1">
        <v>8</v>
      </c>
      <c r="B15" s="2" t="s">
        <v>46</v>
      </c>
      <c r="C15" s="2" t="s">
        <v>53</v>
      </c>
      <c r="D15" s="3">
        <v>240</v>
      </c>
      <c r="E15" s="4"/>
      <c r="F15" s="4"/>
      <c r="G15" s="4"/>
      <c r="H15" s="4"/>
      <c r="I15" s="4"/>
      <c r="J15" s="4"/>
      <c r="K15" s="5"/>
      <c r="L15" s="6"/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2</v>
      </c>
      <c r="AF15" s="4"/>
      <c r="AG15" s="4"/>
      <c r="AH15" s="4"/>
      <c r="AI15" s="4" t="s">
        <v>2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</row>
    <row r="16" spans="1:159" ht="56.1" customHeight="1" x14ac:dyDescent="0.25">
      <c r="A16" s="1">
        <v>9</v>
      </c>
      <c r="B16" s="2" t="s">
        <v>45</v>
      </c>
      <c r="C16" s="2" t="s">
        <v>53</v>
      </c>
      <c r="D16" s="3">
        <v>30</v>
      </c>
      <c r="E16" s="4"/>
      <c r="F16" s="4"/>
      <c r="G16" s="4"/>
      <c r="H16" s="4"/>
      <c r="I16" s="4">
        <v>1</v>
      </c>
      <c r="J16" s="4"/>
      <c r="K16" s="5"/>
      <c r="L16" s="6"/>
      <c r="M16" s="6"/>
      <c r="N16" s="4" t="s">
        <v>2</v>
      </c>
      <c r="O16" s="4" t="s">
        <v>2</v>
      </c>
      <c r="P16" s="4" t="s">
        <v>2</v>
      </c>
      <c r="Q16" s="4" t="s">
        <v>2</v>
      </c>
      <c r="R16" s="4"/>
      <c r="S16" s="4"/>
      <c r="T16" s="4"/>
      <c r="U16" s="4" t="s">
        <v>2</v>
      </c>
      <c r="V16" s="4" t="s">
        <v>2</v>
      </c>
      <c r="W16" s="4"/>
      <c r="X16" s="4"/>
      <c r="Y16" s="4" t="s">
        <v>2</v>
      </c>
      <c r="Z16" s="4"/>
      <c r="AA16" s="4"/>
      <c r="AB16" s="4" t="s">
        <v>2</v>
      </c>
      <c r="AC16" s="4"/>
      <c r="AD16" s="4"/>
      <c r="AE16" s="4"/>
      <c r="AF16" s="4"/>
      <c r="AG16" s="4" t="s">
        <v>2</v>
      </c>
      <c r="AH16" s="4"/>
      <c r="AI16" s="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</row>
    <row r="17" spans="1:159" ht="58.5" customHeight="1" x14ac:dyDescent="0.25">
      <c r="A17" s="1">
        <v>10</v>
      </c>
      <c r="B17" s="2" t="s">
        <v>46</v>
      </c>
      <c r="C17" s="2" t="s">
        <v>53</v>
      </c>
      <c r="D17" s="3">
        <v>240</v>
      </c>
      <c r="E17" s="4"/>
      <c r="F17" s="4"/>
      <c r="G17" s="4"/>
      <c r="H17" s="4"/>
      <c r="I17" s="4"/>
      <c r="J17" s="4"/>
      <c r="K17" s="5"/>
      <c r="L17" s="6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2</v>
      </c>
      <c r="AF17" s="4"/>
      <c r="AG17" s="4"/>
      <c r="AH17" s="4"/>
      <c r="AI17" s="4" t="s">
        <v>2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</row>
    <row r="18" spans="1:159" ht="58.5" customHeight="1" x14ac:dyDescent="0.25">
      <c r="A18" s="1">
        <v>11</v>
      </c>
      <c r="B18" s="2" t="s">
        <v>62</v>
      </c>
      <c r="C18" s="2" t="s">
        <v>53</v>
      </c>
      <c r="D18" s="3">
        <v>15</v>
      </c>
      <c r="E18" s="4"/>
      <c r="F18" s="4"/>
      <c r="G18" s="4"/>
      <c r="H18" s="4"/>
      <c r="I18" s="4"/>
      <c r="J18" s="4">
        <v>1</v>
      </c>
      <c r="K18" s="5"/>
      <c r="L18" s="6"/>
      <c r="M18" s="6"/>
      <c r="N18" s="4"/>
      <c r="O18" s="4"/>
      <c r="P18" s="4"/>
      <c r="Q18" s="4"/>
      <c r="R18" s="4"/>
      <c r="S18" s="4" t="s">
        <v>2</v>
      </c>
      <c r="T18" s="4" t="s">
        <v>2</v>
      </c>
      <c r="U18" s="4" t="s">
        <v>2</v>
      </c>
      <c r="V18" s="4" t="s">
        <v>2</v>
      </c>
      <c r="W18" s="4"/>
      <c r="X18" s="4"/>
      <c r="Y18" s="4" t="s">
        <v>2</v>
      </c>
      <c r="Z18" s="4"/>
      <c r="AA18" s="4" t="s">
        <v>2</v>
      </c>
      <c r="AB18" s="4"/>
      <c r="AC18" s="4" t="s">
        <v>2</v>
      </c>
      <c r="AD18" s="4"/>
      <c r="AE18" s="4"/>
      <c r="AF18" s="4"/>
      <c r="AG18" s="4"/>
      <c r="AH18" s="4" t="s">
        <v>2</v>
      </c>
      <c r="AI18" s="4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</row>
    <row r="19" spans="1:159" ht="70.5" customHeight="1" x14ac:dyDescent="0.25">
      <c r="A19" s="1">
        <v>12</v>
      </c>
      <c r="B19" s="20" t="s">
        <v>77</v>
      </c>
      <c r="C19" s="2" t="s">
        <v>53</v>
      </c>
      <c r="D19" s="9">
        <v>120</v>
      </c>
      <c r="E19" s="4"/>
      <c r="F19" s="4"/>
      <c r="G19" s="4"/>
      <c r="H19" s="4"/>
      <c r="I19" s="4"/>
      <c r="J19" s="4">
        <v>1</v>
      </c>
      <c r="K19" s="5"/>
      <c r="L19" s="6"/>
      <c r="M19" s="6"/>
      <c r="N19" s="4"/>
      <c r="O19" s="4"/>
      <c r="P19" s="4"/>
      <c r="Q19" s="4"/>
      <c r="R19" s="4"/>
      <c r="S19" s="4" t="s">
        <v>2</v>
      </c>
      <c r="T19" s="4" t="s">
        <v>2</v>
      </c>
      <c r="U19" s="4" t="s">
        <v>2</v>
      </c>
      <c r="V19" s="4" t="s">
        <v>2</v>
      </c>
      <c r="W19" s="4"/>
      <c r="X19" s="4"/>
      <c r="Y19" s="4" t="s">
        <v>2</v>
      </c>
      <c r="Z19" s="4"/>
      <c r="AA19" s="4" t="s">
        <v>2</v>
      </c>
      <c r="AB19" s="4" t="s">
        <v>2</v>
      </c>
      <c r="AC19" s="4"/>
      <c r="AD19" s="4"/>
      <c r="AE19" s="4"/>
      <c r="AF19" s="4"/>
      <c r="AG19" s="4" t="s">
        <v>2</v>
      </c>
      <c r="AH19" s="4"/>
      <c r="AI19" s="4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</row>
    <row r="20" spans="1:159" ht="72.75" customHeight="1" x14ac:dyDescent="0.25">
      <c r="A20" s="1">
        <v>13</v>
      </c>
      <c r="B20" s="20" t="s">
        <v>56</v>
      </c>
      <c r="C20" s="2" t="s">
        <v>53</v>
      </c>
      <c r="D20" s="9">
        <v>240</v>
      </c>
      <c r="E20" s="4"/>
      <c r="F20" s="4"/>
      <c r="G20" s="4"/>
      <c r="H20" s="4"/>
      <c r="I20" s="4"/>
      <c r="J20" s="4">
        <v>1</v>
      </c>
      <c r="K20" s="5">
        <f>4+(2*3)</f>
        <v>10</v>
      </c>
      <c r="L20" s="6"/>
      <c r="M20" s="6"/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/>
      <c r="AA20" s="4" t="s">
        <v>2</v>
      </c>
      <c r="AB20" s="4" t="s">
        <v>2</v>
      </c>
      <c r="AC20" s="4"/>
      <c r="AD20" s="4"/>
      <c r="AE20" s="4"/>
      <c r="AF20" s="4"/>
      <c r="AG20" s="4" t="s">
        <v>2</v>
      </c>
      <c r="AH20" s="4"/>
      <c r="AI20" s="4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</row>
    <row r="21" spans="1:159" ht="72" customHeight="1" x14ac:dyDescent="0.25">
      <c r="A21" s="1">
        <v>14</v>
      </c>
      <c r="B21" s="2" t="s">
        <v>46</v>
      </c>
      <c r="C21" s="2" t="s">
        <v>53</v>
      </c>
      <c r="D21" s="9">
        <v>240</v>
      </c>
      <c r="E21" s="4"/>
      <c r="F21" s="4"/>
      <c r="G21" s="4"/>
      <c r="H21" s="4"/>
      <c r="I21" s="4"/>
      <c r="J21" s="4"/>
      <c r="K21" s="5"/>
      <c r="L21" s="6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 t="s">
        <v>2</v>
      </c>
      <c r="AF21" s="4"/>
      <c r="AG21" s="4"/>
      <c r="AH21" s="4"/>
      <c r="AI21" s="4" t="s">
        <v>2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</row>
    <row r="22" spans="1:159" ht="70.5" customHeight="1" x14ac:dyDescent="0.25">
      <c r="A22" s="1">
        <v>15</v>
      </c>
      <c r="B22" s="20" t="s">
        <v>57</v>
      </c>
      <c r="C22" s="2" t="s">
        <v>53</v>
      </c>
      <c r="D22" s="3">
        <v>30</v>
      </c>
      <c r="E22" s="4"/>
      <c r="F22" s="4"/>
      <c r="G22" s="4"/>
      <c r="H22" s="4"/>
      <c r="I22" s="4">
        <v>1</v>
      </c>
      <c r="J22" s="4"/>
      <c r="K22" s="5"/>
      <c r="L22" s="6"/>
      <c r="M22" s="6"/>
      <c r="N22" s="4"/>
      <c r="O22" s="4"/>
      <c r="P22" s="4"/>
      <c r="Q22" s="4"/>
      <c r="R22" s="4"/>
      <c r="S22" s="4"/>
      <c r="T22" s="4"/>
      <c r="U22" s="4" t="s">
        <v>2</v>
      </c>
      <c r="V22" s="4" t="s">
        <v>2</v>
      </c>
      <c r="W22" s="4"/>
      <c r="X22" s="4"/>
      <c r="Y22" s="4" t="s">
        <v>2</v>
      </c>
      <c r="Z22" s="4"/>
      <c r="AA22" s="4"/>
      <c r="AB22" s="4"/>
      <c r="AC22" s="4" t="s">
        <v>2</v>
      </c>
      <c r="AD22" s="4"/>
      <c r="AE22" s="4"/>
      <c r="AF22" s="4"/>
      <c r="AG22" s="4"/>
      <c r="AH22" s="4" t="s">
        <v>2</v>
      </c>
      <c r="AI22" s="4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</row>
    <row r="23" spans="1:159" ht="56.1" customHeight="1" x14ac:dyDescent="0.25">
      <c r="A23" s="1">
        <v>16</v>
      </c>
      <c r="B23" s="2" t="s">
        <v>58</v>
      </c>
      <c r="C23" s="2" t="s">
        <v>53</v>
      </c>
      <c r="D23" s="3">
        <v>5</v>
      </c>
      <c r="E23" s="4"/>
      <c r="F23" s="4"/>
      <c r="G23" s="4"/>
      <c r="H23" s="4"/>
      <c r="I23" s="4">
        <v>1</v>
      </c>
      <c r="J23" s="4"/>
      <c r="K23" s="5"/>
      <c r="L23" s="6"/>
      <c r="M23" s="6"/>
      <c r="N23" s="4" t="s">
        <v>2</v>
      </c>
      <c r="O23" s="4" t="s">
        <v>2</v>
      </c>
      <c r="P23" s="4" t="s">
        <v>2</v>
      </c>
      <c r="Q23" s="4" t="s">
        <v>2</v>
      </c>
      <c r="R23" s="4"/>
      <c r="S23" s="4"/>
      <c r="T23" s="4"/>
      <c r="U23" s="4" t="s">
        <v>2</v>
      </c>
      <c r="V23" s="4" t="s">
        <v>2</v>
      </c>
      <c r="W23" s="4"/>
      <c r="X23" s="4"/>
      <c r="Y23" s="4" t="s">
        <v>2</v>
      </c>
      <c r="Z23" s="4"/>
      <c r="AA23" s="4"/>
      <c r="AB23" s="4" t="s">
        <v>2</v>
      </c>
      <c r="AC23" s="4"/>
      <c r="AD23" s="4"/>
      <c r="AE23" s="4"/>
      <c r="AF23" s="4"/>
      <c r="AG23" s="4" t="s">
        <v>2</v>
      </c>
      <c r="AH23" s="4"/>
      <c r="AI23" s="4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</row>
    <row r="24" spans="1:159" ht="56.1" customHeight="1" x14ac:dyDescent="0.25">
      <c r="A24" s="1">
        <v>17</v>
      </c>
      <c r="B24" s="2" t="s">
        <v>46</v>
      </c>
      <c r="C24" s="2" t="s">
        <v>43</v>
      </c>
      <c r="D24" s="3">
        <v>240</v>
      </c>
      <c r="E24" s="4"/>
      <c r="F24" s="4"/>
      <c r="G24" s="4"/>
      <c r="H24" s="4"/>
      <c r="I24" s="4"/>
      <c r="J24" s="4"/>
      <c r="K24" s="5"/>
      <c r="L24" s="6"/>
      <c r="M24" s="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 t="s">
        <v>2</v>
      </c>
      <c r="AF24" s="4"/>
      <c r="AG24" s="4"/>
      <c r="AH24" s="4"/>
      <c r="AI24" s="4" t="s">
        <v>2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</row>
    <row r="25" spans="1:159" ht="56.1" customHeight="1" x14ac:dyDescent="0.25">
      <c r="A25" s="1">
        <v>18</v>
      </c>
      <c r="B25" s="2" t="s">
        <v>59</v>
      </c>
      <c r="C25" s="2" t="s">
        <v>43</v>
      </c>
      <c r="D25" s="3">
        <v>10</v>
      </c>
      <c r="E25" s="4"/>
      <c r="F25" s="4"/>
      <c r="G25" s="4"/>
      <c r="H25" s="4">
        <v>1</v>
      </c>
      <c r="I25" s="4"/>
      <c r="J25" s="4"/>
      <c r="K25" s="5"/>
      <c r="L25" s="6"/>
      <c r="M25" s="6"/>
      <c r="N25" s="4"/>
      <c r="O25" s="4"/>
      <c r="P25" s="4"/>
      <c r="Q25" s="4"/>
      <c r="R25" s="4"/>
      <c r="S25" s="4"/>
      <c r="T25" s="4"/>
      <c r="U25" s="4" t="s">
        <v>2</v>
      </c>
      <c r="V25" s="4" t="s">
        <v>2</v>
      </c>
      <c r="W25" s="4"/>
      <c r="X25" s="4"/>
      <c r="Y25" s="4" t="s">
        <v>2</v>
      </c>
      <c r="Z25" s="4"/>
      <c r="AA25" s="4"/>
      <c r="AB25" s="4"/>
      <c r="AC25" s="4" t="s">
        <v>2</v>
      </c>
      <c r="AD25" s="4"/>
      <c r="AE25" s="4"/>
      <c r="AF25" s="4"/>
      <c r="AG25" s="4"/>
      <c r="AH25" s="4" t="s">
        <v>2</v>
      </c>
      <c r="AI25" s="4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</row>
    <row r="26" spans="1:159" ht="66" customHeight="1" x14ac:dyDescent="0.25">
      <c r="A26" s="1">
        <v>19</v>
      </c>
      <c r="B26" s="2" t="s">
        <v>60</v>
      </c>
      <c r="C26" s="2" t="s">
        <v>43</v>
      </c>
      <c r="D26" s="3">
        <v>5</v>
      </c>
      <c r="E26" s="4"/>
      <c r="F26" s="4"/>
      <c r="G26" s="4"/>
      <c r="H26" s="4">
        <v>1</v>
      </c>
      <c r="I26" s="4"/>
      <c r="J26" s="4"/>
      <c r="K26" s="5"/>
      <c r="L26" s="6"/>
      <c r="M26" s="6"/>
      <c r="N26" s="4" t="s">
        <v>2</v>
      </c>
      <c r="O26" s="4" t="s">
        <v>2</v>
      </c>
      <c r="P26" s="4" t="s">
        <v>2</v>
      </c>
      <c r="Q26" s="4" t="s">
        <v>2</v>
      </c>
      <c r="R26" s="4"/>
      <c r="S26" s="4"/>
      <c r="T26" s="4"/>
      <c r="U26" s="4" t="s">
        <v>2</v>
      </c>
      <c r="V26" s="4" t="s">
        <v>2</v>
      </c>
      <c r="W26" s="4"/>
      <c r="X26" s="4"/>
      <c r="Y26" s="4" t="s">
        <v>2</v>
      </c>
      <c r="Z26" s="4"/>
      <c r="AA26" s="4"/>
      <c r="AB26" s="4" t="s">
        <v>2</v>
      </c>
      <c r="AC26" s="4"/>
      <c r="AD26" s="4"/>
      <c r="AE26" s="4"/>
      <c r="AF26" s="4"/>
      <c r="AG26" s="4" t="s">
        <v>2</v>
      </c>
      <c r="AH26" s="4"/>
      <c r="AI26" s="4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</row>
    <row r="27" spans="1:159" ht="82.5" customHeight="1" x14ac:dyDescent="0.25">
      <c r="A27" s="1">
        <v>20</v>
      </c>
      <c r="B27" s="2" t="s">
        <v>69</v>
      </c>
      <c r="C27" s="2" t="s">
        <v>43</v>
      </c>
      <c r="D27" s="3">
        <v>5</v>
      </c>
      <c r="E27" s="4"/>
      <c r="F27" s="4"/>
      <c r="G27" s="4">
        <v>1</v>
      </c>
      <c r="H27" s="4"/>
      <c r="I27" s="4"/>
      <c r="J27" s="4"/>
      <c r="K27" s="5">
        <v>1</v>
      </c>
      <c r="L27" s="6"/>
      <c r="M27" s="6"/>
      <c r="N27" s="4" t="s">
        <v>2</v>
      </c>
      <c r="O27" s="4"/>
      <c r="P27" s="4"/>
      <c r="Q27" s="4"/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/>
      <c r="AA27" s="4" t="s">
        <v>2</v>
      </c>
      <c r="AB27" s="4" t="s">
        <v>2</v>
      </c>
      <c r="AC27" s="4"/>
      <c r="AD27" s="4"/>
      <c r="AE27" s="4"/>
      <c r="AF27" s="4"/>
      <c r="AG27" s="4" t="s">
        <v>2</v>
      </c>
      <c r="AH27" s="4"/>
      <c r="AI27" s="4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</row>
    <row r="28" spans="1:159" ht="79.5" customHeight="1" x14ac:dyDescent="0.25">
      <c r="A28" s="1">
        <v>21</v>
      </c>
      <c r="B28" s="2" t="s">
        <v>71</v>
      </c>
      <c r="C28" s="2" t="s">
        <v>43</v>
      </c>
      <c r="D28" s="3">
        <v>240</v>
      </c>
      <c r="E28" s="4"/>
      <c r="F28" s="4"/>
      <c r="G28" s="4"/>
      <c r="H28" s="4"/>
      <c r="I28" s="4"/>
      <c r="J28" s="4"/>
      <c r="K28" s="5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 t="s">
        <v>2</v>
      </c>
      <c r="AF28" s="4"/>
      <c r="AG28" s="4"/>
      <c r="AH28" s="4"/>
      <c r="AI28" s="4" t="s">
        <v>2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</row>
    <row r="29" spans="1:159" ht="56.1" customHeight="1" x14ac:dyDescent="0.25">
      <c r="A29" s="1">
        <v>22</v>
      </c>
      <c r="B29" s="2" t="s">
        <v>72</v>
      </c>
      <c r="C29" s="2" t="s">
        <v>43</v>
      </c>
      <c r="D29" s="3">
        <v>10</v>
      </c>
      <c r="E29" s="4"/>
      <c r="F29" s="4"/>
      <c r="G29" s="4">
        <v>1</v>
      </c>
      <c r="H29" s="4"/>
      <c r="I29" s="4"/>
      <c r="J29" s="4"/>
      <c r="K29" s="5"/>
      <c r="L29" s="6"/>
      <c r="M29" s="6"/>
      <c r="N29" s="4"/>
      <c r="O29" s="4"/>
      <c r="P29" s="4"/>
      <c r="Q29" s="4"/>
      <c r="R29" s="4"/>
      <c r="S29" s="4"/>
      <c r="T29" s="4"/>
      <c r="U29" s="4" t="s">
        <v>2</v>
      </c>
      <c r="V29" s="4"/>
      <c r="W29" s="4"/>
      <c r="X29" s="4"/>
      <c r="Y29" s="4"/>
      <c r="Z29" s="4"/>
      <c r="AA29" s="4"/>
      <c r="AB29" s="4"/>
      <c r="AC29" s="4"/>
      <c r="AD29" s="4" t="s">
        <v>2</v>
      </c>
      <c r="AE29" s="4"/>
      <c r="AF29" s="4"/>
      <c r="AG29" s="4" t="s">
        <v>2</v>
      </c>
      <c r="AH29" s="4"/>
      <c r="AI29" s="4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</row>
    <row r="30" spans="1:159" ht="56.1" customHeight="1" x14ac:dyDescent="0.25">
      <c r="A30" s="1">
        <v>23</v>
      </c>
      <c r="B30" s="2" t="s">
        <v>73</v>
      </c>
      <c r="C30" s="2" t="s">
        <v>40</v>
      </c>
      <c r="D30" s="3">
        <v>5</v>
      </c>
      <c r="E30" s="4">
        <v>1</v>
      </c>
      <c r="F30" s="4"/>
      <c r="G30" s="4"/>
      <c r="H30" s="4"/>
      <c r="I30" s="4"/>
      <c r="J30" s="4"/>
      <c r="K30" s="5"/>
      <c r="L30" s="6"/>
      <c r="M30" s="6"/>
      <c r="N30" s="4" t="s">
        <v>2</v>
      </c>
      <c r="O30" s="4" t="s">
        <v>2</v>
      </c>
      <c r="P30" s="4" t="s">
        <v>2</v>
      </c>
      <c r="Q30" s="4" t="s">
        <v>2</v>
      </c>
      <c r="R30" s="4"/>
      <c r="S30" s="4" t="s">
        <v>2</v>
      </c>
      <c r="T30" s="4" t="s">
        <v>2</v>
      </c>
      <c r="U30" s="4" t="s">
        <v>2</v>
      </c>
      <c r="V30" s="4" t="s">
        <v>2</v>
      </c>
      <c r="W30" s="4"/>
      <c r="X30" s="4" t="s">
        <v>2</v>
      </c>
      <c r="Y30" s="4" t="s">
        <v>2</v>
      </c>
      <c r="Z30" s="4"/>
      <c r="AA30" s="4" t="s">
        <v>2</v>
      </c>
      <c r="AB30" s="4" t="s">
        <v>2</v>
      </c>
      <c r="AC30" s="4"/>
      <c r="AD30" s="4"/>
      <c r="AE30" s="4"/>
      <c r="AF30" s="4"/>
      <c r="AG30" s="4" t="s">
        <v>2</v>
      </c>
      <c r="AH30" s="4"/>
      <c r="AI30" s="4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</row>
    <row r="31" spans="1:159" ht="56.1" customHeight="1" x14ac:dyDescent="0.25">
      <c r="A31" s="1">
        <v>24</v>
      </c>
      <c r="B31" s="2" t="s">
        <v>61</v>
      </c>
      <c r="C31" s="2" t="s">
        <v>40</v>
      </c>
      <c r="D31" s="3">
        <v>15</v>
      </c>
      <c r="E31" s="4">
        <v>1</v>
      </c>
      <c r="F31" s="4"/>
      <c r="G31" s="4"/>
      <c r="H31" s="4"/>
      <c r="I31" s="4"/>
      <c r="J31" s="4"/>
      <c r="K31" s="5">
        <v>2</v>
      </c>
      <c r="L31" s="6"/>
      <c r="M31" s="6"/>
      <c r="N31" s="4"/>
      <c r="O31" s="4"/>
      <c r="P31" s="4"/>
      <c r="Q31" s="4"/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/>
      <c r="AA31" s="4" t="s">
        <v>2</v>
      </c>
      <c r="AB31" s="4" t="s">
        <v>2</v>
      </c>
      <c r="AC31" s="4"/>
      <c r="AD31" s="4"/>
      <c r="AE31" s="4"/>
      <c r="AF31" s="4"/>
      <c r="AG31" s="4" t="s">
        <v>2</v>
      </c>
      <c r="AH31" s="4"/>
      <c r="AI31" s="4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</row>
    <row r="32" spans="1:159" ht="56.1" customHeight="1" x14ac:dyDescent="0.25">
      <c r="A32" s="1">
        <v>25</v>
      </c>
      <c r="B32" s="2" t="s">
        <v>74</v>
      </c>
      <c r="C32" s="2" t="s">
        <v>40</v>
      </c>
      <c r="D32" s="3">
        <v>5</v>
      </c>
      <c r="E32" s="4">
        <v>1</v>
      </c>
      <c r="F32" s="4"/>
      <c r="G32" s="4"/>
      <c r="H32" s="4"/>
      <c r="I32" s="4"/>
      <c r="J32" s="4"/>
      <c r="K32" s="5">
        <v>1</v>
      </c>
      <c r="L32" s="6">
        <v>1</v>
      </c>
      <c r="M32" s="6">
        <v>1</v>
      </c>
      <c r="N32" s="4" t="s">
        <v>2</v>
      </c>
      <c r="O32" s="4"/>
      <c r="P32" s="4"/>
      <c r="Q32" s="4"/>
      <c r="R32" s="4"/>
      <c r="S32" s="4" t="s">
        <v>2</v>
      </c>
      <c r="T32" s="4" t="s">
        <v>2</v>
      </c>
      <c r="U32" s="4" t="s">
        <v>2</v>
      </c>
      <c r="V32" s="4" t="s">
        <v>2</v>
      </c>
      <c r="W32" s="4"/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/>
      <c r="AD32" s="4"/>
      <c r="AE32" s="4"/>
      <c r="AF32" s="4"/>
      <c r="AG32" s="4" t="s">
        <v>2</v>
      </c>
      <c r="AH32" s="4"/>
      <c r="AI32" s="4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</row>
    <row r="33" spans="1:159" ht="56.1" customHeight="1" x14ac:dyDescent="0.25">
      <c r="A33" s="1">
        <v>26</v>
      </c>
      <c r="B33" s="2" t="s">
        <v>75</v>
      </c>
      <c r="C33" s="2" t="s">
        <v>40</v>
      </c>
      <c r="D33" s="3">
        <v>240</v>
      </c>
      <c r="E33" s="4"/>
      <c r="F33" s="4"/>
      <c r="G33" s="4"/>
      <c r="H33" s="4"/>
      <c r="I33" s="4"/>
      <c r="J33" s="4"/>
      <c r="K33" s="5"/>
      <c r="L33" s="6"/>
      <c r="M33" s="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 t="s">
        <v>2</v>
      </c>
      <c r="AF33" s="4"/>
      <c r="AG33" s="4"/>
      <c r="AH33" s="4"/>
      <c r="AI33" s="4" t="s">
        <v>2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</row>
    <row r="34" spans="1:159" s="14" customFormat="1" x14ac:dyDescent="0.25">
      <c r="A34" s="121" t="s">
        <v>1</v>
      </c>
      <c r="B34" s="121"/>
      <c r="C34" s="121"/>
      <c r="D34" s="12">
        <f t="shared" ref="D34:M34" si="0">SUM(D8:D33)</f>
        <v>2210</v>
      </c>
      <c r="E34" s="12">
        <f t="shared" si="0"/>
        <v>7</v>
      </c>
      <c r="F34" s="12">
        <f t="shared" si="0"/>
        <v>1</v>
      </c>
      <c r="G34" s="12">
        <f t="shared" si="0"/>
        <v>3</v>
      </c>
      <c r="H34" s="12">
        <f t="shared" si="0"/>
        <v>2</v>
      </c>
      <c r="I34" s="12">
        <f t="shared" si="0"/>
        <v>3</v>
      </c>
      <c r="J34" s="12">
        <f t="shared" si="0"/>
        <v>3</v>
      </c>
      <c r="K34" s="12">
        <f t="shared" si="0"/>
        <v>17</v>
      </c>
      <c r="L34" s="12">
        <f t="shared" si="0"/>
        <v>1</v>
      </c>
      <c r="M34" s="12">
        <f t="shared" si="0"/>
        <v>1</v>
      </c>
      <c r="N34" s="13">
        <f t="shared" ref="N34" si="1">+COUNTA(N8:N33)</f>
        <v>11</v>
      </c>
      <c r="O34" s="13">
        <f t="shared" ref="O34:AI34" si="2">+COUNTA(O8:O33)</f>
        <v>7</v>
      </c>
      <c r="P34" s="13">
        <f t="shared" si="2"/>
        <v>7</v>
      </c>
      <c r="Q34" s="13">
        <f t="shared" si="2"/>
        <v>7</v>
      </c>
      <c r="R34" s="13">
        <f t="shared" si="2"/>
        <v>5</v>
      </c>
      <c r="S34" s="13">
        <f t="shared" si="2"/>
        <v>10</v>
      </c>
      <c r="T34" s="13">
        <f t="shared" si="2"/>
        <v>10</v>
      </c>
      <c r="U34" s="13">
        <f t="shared" si="2"/>
        <v>19</v>
      </c>
      <c r="V34" s="13">
        <f t="shared" si="2"/>
        <v>17</v>
      </c>
      <c r="W34" s="13">
        <f t="shared" si="2"/>
        <v>5</v>
      </c>
      <c r="X34" s="13">
        <f t="shared" si="2"/>
        <v>8</v>
      </c>
      <c r="Y34" s="13">
        <f t="shared" si="2"/>
        <v>17</v>
      </c>
      <c r="Z34" s="13">
        <f t="shared" si="2"/>
        <v>1</v>
      </c>
      <c r="AA34" s="13">
        <f t="shared" si="2"/>
        <v>10</v>
      </c>
      <c r="AB34" s="13">
        <f t="shared" si="2"/>
        <v>13</v>
      </c>
      <c r="AC34" s="13">
        <f t="shared" si="2"/>
        <v>4</v>
      </c>
      <c r="AD34" s="13">
        <f t="shared" si="2"/>
        <v>2</v>
      </c>
      <c r="AE34" s="13">
        <f t="shared" si="2"/>
        <v>7</v>
      </c>
      <c r="AF34" s="13">
        <f t="shared" si="2"/>
        <v>0</v>
      </c>
      <c r="AG34" s="13">
        <f t="shared" si="2"/>
        <v>15</v>
      </c>
      <c r="AH34" s="13">
        <f t="shared" si="2"/>
        <v>4</v>
      </c>
      <c r="AI34" s="13">
        <f t="shared" si="2"/>
        <v>7</v>
      </c>
    </row>
    <row r="35" spans="1:159" x14ac:dyDescent="0.25">
      <c r="AF35" s="16"/>
      <c r="AI35" s="17"/>
    </row>
    <row r="36" spans="1:159" x14ac:dyDescent="0.25">
      <c r="B36" s="18"/>
      <c r="C36" s="26" t="s">
        <v>0</v>
      </c>
      <c r="D36" s="13">
        <f>ROUNDUP((D34/60/8),0)</f>
        <v>5</v>
      </c>
      <c r="G36" s="16"/>
      <c r="H36" s="16"/>
    </row>
    <row r="37" spans="1:159" x14ac:dyDescent="0.25">
      <c r="C37" s="14"/>
      <c r="D37" s="19"/>
      <c r="G37" s="16"/>
      <c r="H37" s="16"/>
    </row>
  </sheetData>
  <mergeCells count="26">
    <mergeCell ref="AH5:AH7"/>
    <mergeCell ref="AD5:AD6"/>
    <mergeCell ref="AE5:AE6"/>
    <mergeCell ref="A34:C34"/>
    <mergeCell ref="AF5:AF6"/>
    <mergeCell ref="N6:R6"/>
    <mergeCell ref="T6:X6"/>
    <mergeCell ref="E5:M5"/>
    <mergeCell ref="AB5:AB6"/>
    <mergeCell ref="AC5:AC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I5:AI7"/>
    <mergeCell ref="E6:J6"/>
    <mergeCell ref="K6:L6"/>
    <mergeCell ref="AG5:AG7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FC37"/>
  <sheetViews>
    <sheetView zoomScale="50" zoomScaleNormal="50" workbookViewId="0">
      <pane xSplit="3" ySplit="7" topLeftCell="D8" activePane="bottomRight" state="frozen"/>
      <selection activeCell="A2" sqref="A2:AI2"/>
      <selection pane="topRight" activeCell="A2" sqref="A2:AI2"/>
      <selection pane="bottomLeft" activeCell="A2" sqref="A2:AI2"/>
      <selection pane="bottomRight" activeCell="L11" sqref="L11"/>
    </sheetView>
  </sheetViews>
  <sheetFormatPr baseColWidth="10" defaultColWidth="11.42578125" defaultRowHeight="15.75" x14ac:dyDescent="0.25"/>
  <cols>
    <col min="1" max="1" width="10.140625" style="8" customWidth="1"/>
    <col min="2" max="2" width="64.85546875" style="8" customWidth="1"/>
    <col min="3" max="3" width="40.140625" style="8" customWidth="1"/>
    <col min="4" max="4" width="8.85546875" style="15" customWidth="1"/>
    <col min="5" max="7" width="6" style="7" customWidth="1"/>
    <col min="8" max="8" width="10.28515625" style="7" customWidth="1"/>
    <col min="9" max="9" width="9.140625" style="7" customWidth="1"/>
    <col min="10" max="10" width="6" style="7" customWidth="1"/>
    <col min="11" max="11" width="10.28515625" style="7" customWidth="1"/>
    <col min="12" max="12" width="15.42578125" style="7" customWidth="1"/>
    <col min="13" max="13" width="26.42578125" style="7" customWidth="1"/>
    <col min="14" max="18" width="6" style="7" customWidth="1"/>
    <col min="19" max="19" width="26.28515625" style="7" customWidth="1"/>
    <col min="20" max="31" width="6" style="7" customWidth="1"/>
    <col min="32" max="32" width="5.5703125" style="7" customWidth="1"/>
    <col min="33" max="35" width="6" style="8" customWidth="1"/>
    <col min="36" max="16384" width="11.42578125" style="8"/>
  </cols>
  <sheetData>
    <row r="1" spans="1:159" ht="21" x14ac:dyDescent="0.25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159" ht="39" customHeight="1" x14ac:dyDescent="0.25">
      <c r="A2" s="110" t="s">
        <v>305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2"/>
    </row>
    <row r="4" spans="1:159" s="7" customFormat="1" ht="36" customHeight="1" x14ac:dyDescent="0.25">
      <c r="A4" s="113" t="s">
        <v>39</v>
      </c>
      <c r="B4" s="113" t="s">
        <v>38</v>
      </c>
      <c r="C4" s="113" t="s">
        <v>37</v>
      </c>
      <c r="D4" s="114" t="s">
        <v>36</v>
      </c>
      <c r="E4" s="113" t="s">
        <v>35</v>
      </c>
      <c r="F4" s="113"/>
      <c r="G4" s="113"/>
      <c r="H4" s="113"/>
      <c r="I4" s="113"/>
      <c r="J4" s="113"/>
      <c r="K4" s="113"/>
      <c r="L4" s="113"/>
      <c r="M4" s="113"/>
      <c r="N4" s="113" t="s">
        <v>34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 t="s">
        <v>33</v>
      </c>
      <c r="AC4" s="113"/>
      <c r="AD4" s="113"/>
      <c r="AE4" s="113"/>
      <c r="AF4" s="113"/>
      <c r="AG4" s="113" t="s">
        <v>32</v>
      </c>
      <c r="AH4" s="113"/>
      <c r="AI4" s="113"/>
    </row>
    <row r="5" spans="1:159" s="7" customFormat="1" ht="26.1" customHeight="1" x14ac:dyDescent="0.25">
      <c r="A5" s="113"/>
      <c r="B5" s="113"/>
      <c r="C5" s="113"/>
      <c r="D5" s="114"/>
      <c r="E5" s="113" t="s">
        <v>31</v>
      </c>
      <c r="F5" s="113"/>
      <c r="G5" s="113"/>
      <c r="H5" s="113"/>
      <c r="I5" s="113"/>
      <c r="J5" s="113"/>
      <c r="K5" s="113"/>
      <c r="L5" s="113"/>
      <c r="M5" s="113"/>
      <c r="N5" s="113" t="s">
        <v>30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8" t="s">
        <v>29</v>
      </c>
      <c r="AC5" s="118" t="s">
        <v>28</v>
      </c>
      <c r="AD5" s="118" t="s">
        <v>27</v>
      </c>
      <c r="AE5" s="118" t="s">
        <v>26</v>
      </c>
      <c r="AF5" s="118" t="s">
        <v>25</v>
      </c>
      <c r="AG5" s="118" t="s">
        <v>24</v>
      </c>
      <c r="AH5" s="118" t="s">
        <v>23</v>
      </c>
      <c r="AI5" s="118" t="s">
        <v>22</v>
      </c>
    </row>
    <row r="6" spans="1:159" s="7" customFormat="1" ht="101.1" customHeight="1" x14ac:dyDescent="0.25">
      <c r="A6" s="113"/>
      <c r="B6" s="113"/>
      <c r="C6" s="113"/>
      <c r="D6" s="114"/>
      <c r="E6" s="119" t="s">
        <v>21</v>
      </c>
      <c r="F6" s="120"/>
      <c r="G6" s="120"/>
      <c r="H6" s="120"/>
      <c r="I6" s="120"/>
      <c r="J6" s="120"/>
      <c r="K6" s="113" t="s">
        <v>20</v>
      </c>
      <c r="L6" s="113"/>
      <c r="M6" s="25" t="s">
        <v>19</v>
      </c>
      <c r="N6" s="113" t="s">
        <v>18</v>
      </c>
      <c r="O6" s="113"/>
      <c r="P6" s="113"/>
      <c r="Q6" s="113"/>
      <c r="R6" s="113"/>
      <c r="S6" s="25" t="s">
        <v>17</v>
      </c>
      <c r="T6" s="113" t="s">
        <v>55</v>
      </c>
      <c r="U6" s="113"/>
      <c r="V6" s="113"/>
      <c r="W6" s="113"/>
      <c r="X6" s="113"/>
      <c r="Y6" s="115" t="s">
        <v>52</v>
      </c>
      <c r="Z6" s="116"/>
      <c r="AA6" s="117"/>
      <c r="AB6" s="118"/>
      <c r="AC6" s="118"/>
      <c r="AD6" s="118"/>
      <c r="AE6" s="118"/>
      <c r="AF6" s="118"/>
      <c r="AG6" s="118"/>
      <c r="AH6" s="118"/>
      <c r="AI6" s="118"/>
    </row>
    <row r="7" spans="1:159" s="7" customFormat="1" ht="233.1" customHeight="1" x14ac:dyDescent="0.25">
      <c r="A7" s="113"/>
      <c r="B7" s="113"/>
      <c r="C7" s="113"/>
      <c r="D7" s="114"/>
      <c r="E7" s="10" t="s">
        <v>16</v>
      </c>
      <c r="F7" s="10" t="s">
        <v>15</v>
      </c>
      <c r="G7" s="10" t="s">
        <v>14</v>
      </c>
      <c r="H7" s="10" t="s">
        <v>42</v>
      </c>
      <c r="I7" s="10" t="s">
        <v>54</v>
      </c>
      <c r="J7" s="10" t="s">
        <v>13</v>
      </c>
      <c r="K7" s="10" t="s">
        <v>67</v>
      </c>
      <c r="L7" s="10" t="s">
        <v>12</v>
      </c>
      <c r="M7" s="10" t="s">
        <v>11</v>
      </c>
      <c r="N7" s="10" t="s">
        <v>10</v>
      </c>
      <c r="O7" s="10" t="s">
        <v>9</v>
      </c>
      <c r="P7" s="10" t="s">
        <v>8</v>
      </c>
      <c r="Q7" s="23" t="s">
        <v>47</v>
      </c>
      <c r="R7" s="10" t="s">
        <v>7</v>
      </c>
      <c r="S7" s="24" t="s">
        <v>48</v>
      </c>
      <c r="T7" s="10" t="s">
        <v>6</v>
      </c>
      <c r="U7" s="10" t="s">
        <v>5</v>
      </c>
      <c r="V7" s="31" t="s">
        <v>280</v>
      </c>
      <c r="W7" s="10" t="s">
        <v>4</v>
      </c>
      <c r="X7" s="10" t="s">
        <v>3</v>
      </c>
      <c r="Y7" s="22" t="s">
        <v>49</v>
      </c>
      <c r="Z7" s="22" t="s">
        <v>50</v>
      </c>
      <c r="AA7" s="22" t="s">
        <v>51</v>
      </c>
      <c r="AB7" s="11"/>
      <c r="AC7" s="11"/>
      <c r="AD7" s="11"/>
      <c r="AE7" s="11"/>
      <c r="AF7" s="11"/>
      <c r="AG7" s="118"/>
      <c r="AH7" s="118"/>
      <c r="AI7" s="118"/>
    </row>
    <row r="8" spans="1:159" ht="56.1" customHeight="1" x14ac:dyDescent="0.25">
      <c r="A8" s="1">
        <v>1</v>
      </c>
      <c r="B8" s="2" t="s">
        <v>63</v>
      </c>
      <c r="C8" s="2" t="s">
        <v>40</v>
      </c>
      <c r="D8" s="3">
        <v>1</v>
      </c>
      <c r="E8" s="4">
        <v>1</v>
      </c>
      <c r="F8" s="4"/>
      <c r="G8" s="4"/>
      <c r="H8" s="4"/>
      <c r="I8" s="4"/>
      <c r="J8" s="4"/>
      <c r="K8" s="5"/>
      <c r="L8" s="6"/>
      <c r="M8" s="6"/>
      <c r="N8" s="4"/>
      <c r="O8" s="4"/>
      <c r="P8" s="4"/>
      <c r="Q8" s="4"/>
      <c r="R8" s="4"/>
      <c r="S8" s="4"/>
      <c r="T8" s="4"/>
      <c r="U8" s="4" t="s">
        <v>2</v>
      </c>
      <c r="V8" s="4" t="s">
        <v>2</v>
      </c>
      <c r="W8" s="4"/>
      <c r="X8" s="4"/>
      <c r="Y8" s="4" t="s">
        <v>2</v>
      </c>
      <c r="Z8" s="4"/>
      <c r="AA8" s="4"/>
      <c r="AB8" s="4" t="s">
        <v>2</v>
      </c>
      <c r="AC8" s="4"/>
      <c r="AD8" s="4"/>
      <c r="AE8" s="4"/>
      <c r="AF8" s="4"/>
      <c r="AG8" s="4" t="s">
        <v>2</v>
      </c>
      <c r="AH8" s="4"/>
      <c r="AI8" s="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</row>
    <row r="9" spans="1:159" ht="56.1" customHeight="1" x14ac:dyDescent="0.25">
      <c r="A9" s="1">
        <v>2</v>
      </c>
      <c r="B9" s="2" t="s">
        <v>78</v>
      </c>
      <c r="C9" s="2" t="s">
        <v>40</v>
      </c>
      <c r="D9" s="3">
        <v>10</v>
      </c>
      <c r="E9" s="4">
        <v>1</v>
      </c>
      <c r="F9" s="4"/>
      <c r="G9" s="4"/>
      <c r="H9" s="4"/>
      <c r="I9" s="4"/>
      <c r="J9" s="4"/>
      <c r="K9" s="5"/>
      <c r="L9" s="6"/>
      <c r="M9" s="6"/>
      <c r="N9" s="21" t="s">
        <v>2</v>
      </c>
      <c r="O9" s="4"/>
      <c r="P9" s="4"/>
      <c r="Q9" s="4"/>
      <c r="R9" s="4"/>
      <c r="S9" s="4"/>
      <c r="T9" s="4"/>
      <c r="U9" s="4" t="s">
        <v>2</v>
      </c>
      <c r="V9" s="4" t="s">
        <v>2</v>
      </c>
      <c r="W9" s="4"/>
      <c r="X9" s="4"/>
      <c r="Y9" s="4" t="s">
        <v>2</v>
      </c>
      <c r="Z9" s="4"/>
      <c r="AA9" s="4"/>
      <c r="AB9" s="4"/>
      <c r="AC9" s="4" t="s">
        <v>2</v>
      </c>
      <c r="AD9" s="4"/>
      <c r="AE9" s="4"/>
      <c r="AF9" s="4"/>
      <c r="AG9" s="4"/>
      <c r="AH9" s="4" t="s">
        <v>2</v>
      </c>
      <c r="AI9" s="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</row>
    <row r="10" spans="1:159" ht="56.1" customHeight="1" x14ac:dyDescent="0.25">
      <c r="A10" s="1">
        <v>3</v>
      </c>
      <c r="B10" s="2" t="s">
        <v>64</v>
      </c>
      <c r="C10" s="2" t="s">
        <v>40</v>
      </c>
      <c r="D10" s="3">
        <v>4</v>
      </c>
      <c r="E10" s="4">
        <v>1</v>
      </c>
      <c r="F10" s="4"/>
      <c r="G10" s="4"/>
      <c r="H10" s="4"/>
      <c r="I10" s="4"/>
      <c r="J10" s="4"/>
      <c r="K10" s="5">
        <v>2</v>
      </c>
      <c r="L10" s="6"/>
      <c r="M10" s="6"/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</v>
      </c>
      <c r="W10" s="4" t="s">
        <v>2</v>
      </c>
      <c r="X10" s="4" t="s">
        <v>2</v>
      </c>
      <c r="Y10" s="4" t="s">
        <v>2</v>
      </c>
      <c r="Z10" s="4"/>
      <c r="AA10" s="4" t="s">
        <v>2</v>
      </c>
      <c r="AB10" s="4" t="s">
        <v>2</v>
      </c>
      <c r="AC10" s="4"/>
      <c r="AD10" s="4"/>
      <c r="AE10" s="4"/>
      <c r="AF10" s="4"/>
      <c r="AG10" s="4" t="s">
        <v>2</v>
      </c>
      <c r="AH10" s="4"/>
      <c r="AI10" s="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</row>
    <row r="11" spans="1:159" ht="56.1" customHeight="1" x14ac:dyDescent="0.25">
      <c r="A11" s="1">
        <v>4</v>
      </c>
      <c r="B11" s="2" t="s">
        <v>68</v>
      </c>
      <c r="C11" s="2" t="s">
        <v>40</v>
      </c>
      <c r="D11" s="3">
        <v>5</v>
      </c>
      <c r="E11" s="4">
        <v>1</v>
      </c>
      <c r="F11" s="4"/>
      <c r="G11" s="4"/>
      <c r="H11" s="4"/>
      <c r="I11" s="4"/>
      <c r="J11" s="4"/>
      <c r="K11" s="5">
        <v>1</v>
      </c>
      <c r="L11" s="6"/>
      <c r="M11" s="6"/>
      <c r="N11" s="4" t="s">
        <v>2</v>
      </c>
      <c r="O11" s="4"/>
      <c r="P11" s="4"/>
      <c r="Q11" s="4"/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/>
      <c r="AA11" s="4" t="s">
        <v>2</v>
      </c>
      <c r="AB11" s="4" t="s">
        <v>2</v>
      </c>
      <c r="AC11" s="4"/>
      <c r="AD11" s="4"/>
      <c r="AE11" s="4"/>
      <c r="AF11" s="4"/>
      <c r="AG11" s="4" t="s">
        <v>2</v>
      </c>
      <c r="AH11" s="4"/>
      <c r="AI11" s="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</row>
    <row r="12" spans="1:159" ht="56.1" customHeight="1" x14ac:dyDescent="0.25">
      <c r="A12" s="1">
        <v>5</v>
      </c>
      <c r="B12" s="2" t="s">
        <v>44</v>
      </c>
      <c r="C12" s="2" t="s">
        <v>40</v>
      </c>
      <c r="D12" s="3">
        <v>240</v>
      </c>
      <c r="E12" s="4"/>
      <c r="F12" s="4"/>
      <c r="G12" s="4"/>
      <c r="H12" s="4"/>
      <c r="I12" s="4"/>
      <c r="J12" s="4"/>
      <c r="K12" s="5"/>
      <c r="L12" s="6"/>
      <c r="M12" s="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2</v>
      </c>
      <c r="AF12" s="4"/>
      <c r="AG12" s="4"/>
      <c r="AH12" s="4"/>
      <c r="AI12" s="4" t="s">
        <v>2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</row>
    <row r="13" spans="1:159" ht="56.1" customHeight="1" x14ac:dyDescent="0.25">
      <c r="A13" s="1">
        <v>6</v>
      </c>
      <c r="B13" s="27" t="s">
        <v>65</v>
      </c>
      <c r="C13" s="2" t="s">
        <v>40</v>
      </c>
      <c r="D13" s="3">
        <v>10</v>
      </c>
      <c r="E13" s="4"/>
      <c r="F13" s="4">
        <v>1</v>
      </c>
      <c r="G13" s="4"/>
      <c r="H13" s="4"/>
      <c r="I13" s="4"/>
      <c r="J13" s="4"/>
      <c r="K13" s="5"/>
      <c r="L13" s="6"/>
      <c r="M13" s="6"/>
      <c r="N13" s="4"/>
      <c r="O13" s="4"/>
      <c r="P13" s="4"/>
      <c r="Q13" s="4"/>
      <c r="R13" s="4"/>
      <c r="S13" s="4"/>
      <c r="T13" s="4"/>
      <c r="U13" s="4" t="s">
        <v>2</v>
      </c>
      <c r="V13" s="4"/>
      <c r="W13" s="4"/>
      <c r="X13" s="4"/>
      <c r="Y13" s="4"/>
      <c r="Z13" s="4"/>
      <c r="AA13" s="4"/>
      <c r="AB13" s="4"/>
      <c r="AC13" s="4"/>
      <c r="AD13" s="4" t="s">
        <v>2</v>
      </c>
      <c r="AE13" s="4"/>
      <c r="AF13" s="4"/>
      <c r="AG13" s="4" t="s">
        <v>2</v>
      </c>
      <c r="AH13" s="4"/>
      <c r="AI13" s="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</row>
    <row r="14" spans="1:159" ht="56.1" customHeight="1" x14ac:dyDescent="0.25">
      <c r="A14" s="1">
        <v>7</v>
      </c>
      <c r="B14" s="2" t="s">
        <v>66</v>
      </c>
      <c r="C14" s="2" t="s">
        <v>53</v>
      </c>
      <c r="D14" s="3">
        <v>5</v>
      </c>
      <c r="E14" s="4"/>
      <c r="F14" s="4"/>
      <c r="G14" s="4">
        <v>1</v>
      </c>
      <c r="H14" s="4"/>
      <c r="I14" s="4"/>
      <c r="J14" s="4"/>
      <c r="K14" s="5"/>
      <c r="L14" s="6"/>
      <c r="M14" s="6"/>
      <c r="N14" s="4" t="s">
        <v>2</v>
      </c>
      <c r="O14" s="4" t="s">
        <v>2</v>
      </c>
      <c r="P14" s="4" t="s">
        <v>2</v>
      </c>
      <c r="Q14" s="4" t="s">
        <v>2</v>
      </c>
      <c r="R14" s="4"/>
      <c r="S14" s="4" t="s">
        <v>2</v>
      </c>
      <c r="T14" s="4" t="s">
        <v>2</v>
      </c>
      <c r="U14" s="4" t="s">
        <v>2</v>
      </c>
      <c r="V14" s="4" t="s">
        <v>2</v>
      </c>
      <c r="W14" s="4"/>
      <c r="X14" s="4" t="s">
        <v>2</v>
      </c>
      <c r="Y14" s="4" t="s">
        <v>2</v>
      </c>
      <c r="Z14" s="4"/>
      <c r="AA14" s="4" t="s">
        <v>2</v>
      </c>
      <c r="AB14" s="4" t="s">
        <v>2</v>
      </c>
      <c r="AC14" s="4"/>
      <c r="AD14" s="4"/>
      <c r="AE14" s="4"/>
      <c r="AF14" s="4"/>
      <c r="AG14" s="4" t="s">
        <v>2</v>
      </c>
      <c r="AH14" s="4"/>
      <c r="AI14" s="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</row>
    <row r="15" spans="1:159" ht="56.1" customHeight="1" x14ac:dyDescent="0.25">
      <c r="A15" s="1">
        <v>8</v>
      </c>
      <c r="B15" s="2" t="s">
        <v>46</v>
      </c>
      <c r="C15" s="2" t="s">
        <v>53</v>
      </c>
      <c r="D15" s="3">
        <v>240</v>
      </c>
      <c r="E15" s="4"/>
      <c r="F15" s="4"/>
      <c r="G15" s="4"/>
      <c r="H15" s="4"/>
      <c r="I15" s="4"/>
      <c r="J15" s="4"/>
      <c r="K15" s="5"/>
      <c r="L15" s="6"/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2</v>
      </c>
      <c r="AF15" s="4"/>
      <c r="AG15" s="4"/>
      <c r="AH15" s="4"/>
      <c r="AI15" s="4" t="s">
        <v>2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</row>
    <row r="16" spans="1:159" ht="56.1" customHeight="1" x14ac:dyDescent="0.25">
      <c r="A16" s="1">
        <v>9</v>
      </c>
      <c r="B16" s="2" t="s">
        <v>45</v>
      </c>
      <c r="C16" s="2" t="s">
        <v>53</v>
      </c>
      <c r="D16" s="3">
        <v>30</v>
      </c>
      <c r="E16" s="4"/>
      <c r="F16" s="4"/>
      <c r="G16" s="4"/>
      <c r="H16" s="4"/>
      <c r="I16" s="4">
        <v>1</v>
      </c>
      <c r="J16" s="4"/>
      <c r="K16" s="5"/>
      <c r="L16" s="6"/>
      <c r="M16" s="6"/>
      <c r="N16" s="4" t="s">
        <v>2</v>
      </c>
      <c r="O16" s="4" t="s">
        <v>2</v>
      </c>
      <c r="P16" s="4" t="s">
        <v>2</v>
      </c>
      <c r="Q16" s="4" t="s">
        <v>2</v>
      </c>
      <c r="R16" s="4"/>
      <c r="S16" s="4"/>
      <c r="T16" s="4"/>
      <c r="U16" s="4" t="s">
        <v>2</v>
      </c>
      <c r="V16" s="4" t="s">
        <v>2</v>
      </c>
      <c r="W16" s="4"/>
      <c r="X16" s="4"/>
      <c r="Y16" s="4" t="s">
        <v>2</v>
      </c>
      <c r="Z16" s="4"/>
      <c r="AA16" s="4"/>
      <c r="AB16" s="4" t="s">
        <v>2</v>
      </c>
      <c r="AC16" s="4"/>
      <c r="AD16" s="4"/>
      <c r="AE16" s="4"/>
      <c r="AF16" s="4"/>
      <c r="AG16" s="4" t="s">
        <v>2</v>
      </c>
      <c r="AH16" s="4"/>
      <c r="AI16" s="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</row>
    <row r="17" spans="1:159" ht="56.1" customHeight="1" x14ac:dyDescent="0.25">
      <c r="A17" s="1">
        <v>10</v>
      </c>
      <c r="B17" s="2" t="s">
        <v>46</v>
      </c>
      <c r="C17" s="2" t="s">
        <v>53</v>
      </c>
      <c r="D17" s="3">
        <v>240</v>
      </c>
      <c r="E17" s="4"/>
      <c r="F17" s="4"/>
      <c r="G17" s="4"/>
      <c r="H17" s="4"/>
      <c r="I17" s="4"/>
      <c r="J17" s="4"/>
      <c r="K17" s="5"/>
      <c r="L17" s="6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2</v>
      </c>
      <c r="AF17" s="4"/>
      <c r="AG17" s="4"/>
      <c r="AH17" s="4"/>
      <c r="AI17" s="4" t="s">
        <v>2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</row>
    <row r="18" spans="1:159" ht="56.1" customHeight="1" x14ac:dyDescent="0.25">
      <c r="A18" s="1">
        <v>11</v>
      </c>
      <c r="B18" s="2" t="s">
        <v>62</v>
      </c>
      <c r="C18" s="2" t="s">
        <v>53</v>
      </c>
      <c r="D18" s="3">
        <v>15</v>
      </c>
      <c r="E18" s="4"/>
      <c r="F18" s="4"/>
      <c r="G18" s="4"/>
      <c r="H18" s="4"/>
      <c r="I18" s="4"/>
      <c r="J18" s="4">
        <v>1</v>
      </c>
      <c r="K18" s="5"/>
      <c r="L18" s="6"/>
      <c r="M18" s="6"/>
      <c r="N18" s="4"/>
      <c r="O18" s="4"/>
      <c r="P18" s="4"/>
      <c r="Q18" s="4"/>
      <c r="R18" s="4"/>
      <c r="S18" s="4" t="s">
        <v>2</v>
      </c>
      <c r="T18" s="4" t="s">
        <v>2</v>
      </c>
      <c r="U18" s="4" t="s">
        <v>2</v>
      </c>
      <c r="V18" s="4" t="s">
        <v>2</v>
      </c>
      <c r="W18" s="4"/>
      <c r="X18" s="4"/>
      <c r="Y18" s="4" t="s">
        <v>2</v>
      </c>
      <c r="Z18" s="4"/>
      <c r="AA18" s="4" t="s">
        <v>2</v>
      </c>
      <c r="AB18" s="4"/>
      <c r="AC18" s="4" t="s">
        <v>2</v>
      </c>
      <c r="AD18" s="4"/>
      <c r="AE18" s="4"/>
      <c r="AF18" s="4"/>
      <c r="AG18" s="4"/>
      <c r="AH18" s="4" t="s">
        <v>2</v>
      </c>
      <c r="AI18" s="4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</row>
    <row r="19" spans="1:159" ht="81" customHeight="1" x14ac:dyDescent="0.25">
      <c r="A19" s="1">
        <v>12</v>
      </c>
      <c r="B19" s="20" t="s">
        <v>76</v>
      </c>
      <c r="C19" s="2" t="s">
        <v>53</v>
      </c>
      <c r="D19" s="9">
        <v>120</v>
      </c>
      <c r="E19" s="4"/>
      <c r="F19" s="4"/>
      <c r="G19" s="4"/>
      <c r="H19" s="4"/>
      <c r="I19" s="4"/>
      <c r="J19" s="4">
        <v>1</v>
      </c>
      <c r="K19" s="5"/>
      <c r="L19" s="6"/>
      <c r="M19" s="6"/>
      <c r="N19" s="4"/>
      <c r="O19" s="4"/>
      <c r="P19" s="4"/>
      <c r="Q19" s="4"/>
      <c r="R19" s="4"/>
      <c r="S19" s="4" t="s">
        <v>2</v>
      </c>
      <c r="T19" s="4" t="s">
        <v>2</v>
      </c>
      <c r="U19" s="4" t="s">
        <v>2</v>
      </c>
      <c r="V19" s="4" t="s">
        <v>2</v>
      </c>
      <c r="W19" s="4"/>
      <c r="X19" s="4"/>
      <c r="Y19" s="4" t="s">
        <v>2</v>
      </c>
      <c r="Z19" s="4"/>
      <c r="AA19" s="4" t="s">
        <v>2</v>
      </c>
      <c r="AB19" s="4" t="s">
        <v>2</v>
      </c>
      <c r="AC19" s="4"/>
      <c r="AD19" s="4"/>
      <c r="AE19" s="4"/>
      <c r="AF19" s="4"/>
      <c r="AG19" s="4" t="s">
        <v>2</v>
      </c>
      <c r="AH19" s="4"/>
      <c r="AI19" s="4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</row>
    <row r="20" spans="1:159" ht="87" customHeight="1" x14ac:dyDescent="0.25">
      <c r="A20" s="1">
        <v>13</v>
      </c>
      <c r="B20" s="20" t="s">
        <v>56</v>
      </c>
      <c r="C20" s="2" t="s">
        <v>53</v>
      </c>
      <c r="D20" s="9">
        <v>240</v>
      </c>
      <c r="E20" s="4"/>
      <c r="F20" s="4"/>
      <c r="G20" s="4"/>
      <c r="H20" s="4"/>
      <c r="I20" s="4"/>
      <c r="J20" s="4">
        <v>1</v>
      </c>
      <c r="K20" s="5">
        <f>4+(2*3)</f>
        <v>10</v>
      </c>
      <c r="L20" s="6"/>
      <c r="M20" s="6"/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/>
      <c r="AA20" s="4" t="s">
        <v>2</v>
      </c>
      <c r="AB20" s="4" t="s">
        <v>2</v>
      </c>
      <c r="AC20" s="4"/>
      <c r="AD20" s="4"/>
      <c r="AE20" s="4"/>
      <c r="AF20" s="4"/>
      <c r="AG20" s="4" t="s">
        <v>2</v>
      </c>
      <c r="AH20" s="4"/>
      <c r="AI20" s="4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</row>
    <row r="21" spans="1:159" ht="82.5" customHeight="1" x14ac:dyDescent="0.25">
      <c r="A21" s="1">
        <v>14</v>
      </c>
      <c r="B21" s="2" t="s">
        <v>46</v>
      </c>
      <c r="C21" s="2" t="s">
        <v>53</v>
      </c>
      <c r="D21" s="9">
        <v>240</v>
      </c>
      <c r="E21" s="4"/>
      <c r="F21" s="4"/>
      <c r="G21" s="4"/>
      <c r="H21" s="4"/>
      <c r="I21" s="4"/>
      <c r="J21" s="4"/>
      <c r="K21" s="5"/>
      <c r="L21" s="6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 t="s">
        <v>2</v>
      </c>
      <c r="AF21" s="4"/>
      <c r="AG21" s="4"/>
      <c r="AH21" s="4"/>
      <c r="AI21" s="4" t="s">
        <v>2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</row>
    <row r="22" spans="1:159" ht="66" customHeight="1" x14ac:dyDescent="0.25">
      <c r="A22" s="1">
        <v>15</v>
      </c>
      <c r="B22" s="20" t="s">
        <v>57</v>
      </c>
      <c r="C22" s="2" t="s">
        <v>53</v>
      </c>
      <c r="D22" s="3">
        <v>30</v>
      </c>
      <c r="E22" s="4"/>
      <c r="F22" s="4"/>
      <c r="G22" s="4"/>
      <c r="H22" s="4"/>
      <c r="I22" s="4">
        <v>1</v>
      </c>
      <c r="J22" s="4"/>
      <c r="K22" s="5"/>
      <c r="L22" s="6"/>
      <c r="M22" s="6"/>
      <c r="N22" s="4"/>
      <c r="O22" s="4"/>
      <c r="P22" s="4"/>
      <c r="Q22" s="4"/>
      <c r="R22" s="4"/>
      <c r="S22" s="4"/>
      <c r="T22" s="4"/>
      <c r="U22" s="4" t="s">
        <v>2</v>
      </c>
      <c r="V22" s="4" t="s">
        <v>2</v>
      </c>
      <c r="W22" s="4"/>
      <c r="X22" s="4"/>
      <c r="Y22" s="4" t="s">
        <v>2</v>
      </c>
      <c r="Z22" s="4"/>
      <c r="AA22" s="4"/>
      <c r="AB22" s="4"/>
      <c r="AC22" s="4" t="s">
        <v>2</v>
      </c>
      <c r="AD22" s="4"/>
      <c r="AE22" s="4"/>
      <c r="AF22" s="4"/>
      <c r="AG22" s="4"/>
      <c r="AH22" s="4" t="s">
        <v>2</v>
      </c>
      <c r="AI22" s="4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</row>
    <row r="23" spans="1:159" ht="69" customHeight="1" x14ac:dyDescent="0.25">
      <c r="A23" s="1">
        <v>16</v>
      </c>
      <c r="B23" s="2" t="s">
        <v>58</v>
      </c>
      <c r="C23" s="2" t="s">
        <v>53</v>
      </c>
      <c r="D23" s="3">
        <v>5</v>
      </c>
      <c r="E23" s="4"/>
      <c r="F23" s="4"/>
      <c r="G23" s="4"/>
      <c r="H23" s="4"/>
      <c r="I23" s="4">
        <v>1</v>
      </c>
      <c r="J23" s="4"/>
      <c r="K23" s="5"/>
      <c r="L23" s="6"/>
      <c r="M23" s="6"/>
      <c r="N23" s="4" t="s">
        <v>2</v>
      </c>
      <c r="O23" s="4" t="s">
        <v>2</v>
      </c>
      <c r="P23" s="4" t="s">
        <v>2</v>
      </c>
      <c r="Q23" s="4" t="s">
        <v>2</v>
      </c>
      <c r="R23" s="4"/>
      <c r="S23" s="4"/>
      <c r="T23" s="4"/>
      <c r="U23" s="4" t="s">
        <v>2</v>
      </c>
      <c r="V23" s="4" t="s">
        <v>2</v>
      </c>
      <c r="W23" s="4"/>
      <c r="X23" s="4"/>
      <c r="Y23" s="4" t="s">
        <v>2</v>
      </c>
      <c r="Z23" s="4"/>
      <c r="AA23" s="4"/>
      <c r="AB23" s="4" t="s">
        <v>2</v>
      </c>
      <c r="AC23" s="4"/>
      <c r="AD23" s="4"/>
      <c r="AE23" s="4"/>
      <c r="AF23" s="4"/>
      <c r="AG23" s="4" t="s">
        <v>2</v>
      </c>
      <c r="AH23" s="4"/>
      <c r="AI23" s="4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</row>
    <row r="24" spans="1:159" ht="56.1" customHeight="1" x14ac:dyDescent="0.25">
      <c r="A24" s="1">
        <v>17</v>
      </c>
      <c r="B24" s="2" t="s">
        <v>46</v>
      </c>
      <c r="C24" s="2" t="s">
        <v>43</v>
      </c>
      <c r="D24" s="3">
        <v>240</v>
      </c>
      <c r="E24" s="4"/>
      <c r="F24" s="4"/>
      <c r="G24" s="4"/>
      <c r="H24" s="4"/>
      <c r="I24" s="4"/>
      <c r="J24" s="4"/>
      <c r="K24" s="5"/>
      <c r="L24" s="6"/>
      <c r="M24" s="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 t="s">
        <v>2</v>
      </c>
      <c r="AF24" s="4"/>
      <c r="AG24" s="4"/>
      <c r="AH24" s="4"/>
      <c r="AI24" s="4" t="s">
        <v>2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</row>
    <row r="25" spans="1:159" ht="56.1" customHeight="1" x14ac:dyDescent="0.25">
      <c r="A25" s="1">
        <v>18</v>
      </c>
      <c r="B25" s="2" t="s">
        <v>59</v>
      </c>
      <c r="C25" s="2" t="s">
        <v>43</v>
      </c>
      <c r="D25" s="3">
        <v>10</v>
      </c>
      <c r="E25" s="4"/>
      <c r="F25" s="4"/>
      <c r="G25" s="4"/>
      <c r="H25" s="4">
        <v>1</v>
      </c>
      <c r="I25" s="4"/>
      <c r="J25" s="4"/>
      <c r="K25" s="5"/>
      <c r="L25" s="6"/>
      <c r="M25" s="6"/>
      <c r="N25" s="4"/>
      <c r="O25" s="4"/>
      <c r="P25" s="4"/>
      <c r="Q25" s="4"/>
      <c r="R25" s="4"/>
      <c r="S25" s="4"/>
      <c r="T25" s="4"/>
      <c r="U25" s="4" t="s">
        <v>2</v>
      </c>
      <c r="V25" s="4" t="s">
        <v>2</v>
      </c>
      <c r="W25" s="4"/>
      <c r="X25" s="4"/>
      <c r="Y25" s="4" t="s">
        <v>2</v>
      </c>
      <c r="Z25" s="4"/>
      <c r="AA25" s="4"/>
      <c r="AB25" s="4"/>
      <c r="AC25" s="4" t="s">
        <v>2</v>
      </c>
      <c r="AD25" s="4"/>
      <c r="AE25" s="4"/>
      <c r="AF25" s="4"/>
      <c r="AG25" s="4"/>
      <c r="AH25" s="4" t="s">
        <v>2</v>
      </c>
      <c r="AI25" s="4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</row>
    <row r="26" spans="1:159" ht="58.5" customHeight="1" x14ac:dyDescent="0.25">
      <c r="A26" s="1">
        <v>19</v>
      </c>
      <c r="B26" s="2" t="s">
        <v>60</v>
      </c>
      <c r="C26" s="2" t="s">
        <v>43</v>
      </c>
      <c r="D26" s="3">
        <v>5</v>
      </c>
      <c r="E26" s="4"/>
      <c r="F26" s="4"/>
      <c r="G26" s="4"/>
      <c r="H26" s="4">
        <v>1</v>
      </c>
      <c r="I26" s="4"/>
      <c r="J26" s="4"/>
      <c r="K26" s="5"/>
      <c r="L26" s="6"/>
      <c r="M26" s="6"/>
      <c r="N26" s="4" t="s">
        <v>2</v>
      </c>
      <c r="O26" s="4" t="s">
        <v>2</v>
      </c>
      <c r="P26" s="4" t="s">
        <v>2</v>
      </c>
      <c r="Q26" s="4" t="s">
        <v>2</v>
      </c>
      <c r="R26" s="4"/>
      <c r="S26" s="4"/>
      <c r="T26" s="4"/>
      <c r="U26" s="4" t="s">
        <v>2</v>
      </c>
      <c r="V26" s="4" t="s">
        <v>2</v>
      </c>
      <c r="W26" s="4"/>
      <c r="X26" s="4"/>
      <c r="Y26" s="4" t="s">
        <v>2</v>
      </c>
      <c r="Z26" s="4"/>
      <c r="AA26" s="4"/>
      <c r="AB26" s="4" t="s">
        <v>2</v>
      </c>
      <c r="AC26" s="4"/>
      <c r="AD26" s="4"/>
      <c r="AE26" s="4"/>
      <c r="AF26" s="4"/>
      <c r="AG26" s="4" t="s">
        <v>2</v>
      </c>
      <c r="AH26" s="4"/>
      <c r="AI26" s="4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</row>
    <row r="27" spans="1:159" ht="56.1" customHeight="1" x14ac:dyDescent="0.25">
      <c r="A27" s="1">
        <v>20</v>
      </c>
      <c r="B27" s="2" t="s">
        <v>70</v>
      </c>
      <c r="C27" s="2" t="s">
        <v>43</v>
      </c>
      <c r="D27" s="3">
        <v>5</v>
      </c>
      <c r="E27" s="4"/>
      <c r="F27" s="4"/>
      <c r="G27" s="4">
        <v>1</v>
      </c>
      <c r="H27" s="4"/>
      <c r="I27" s="4"/>
      <c r="J27" s="4"/>
      <c r="K27" s="5">
        <v>1</v>
      </c>
      <c r="L27" s="6"/>
      <c r="M27" s="6"/>
      <c r="N27" s="4" t="s">
        <v>2</v>
      </c>
      <c r="O27" s="4"/>
      <c r="P27" s="4"/>
      <c r="Q27" s="4"/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/>
      <c r="AA27" s="4" t="s">
        <v>2</v>
      </c>
      <c r="AB27" s="4" t="s">
        <v>2</v>
      </c>
      <c r="AC27" s="4"/>
      <c r="AD27" s="4"/>
      <c r="AE27" s="4"/>
      <c r="AF27" s="4"/>
      <c r="AG27" s="4" t="s">
        <v>2</v>
      </c>
      <c r="AH27" s="4"/>
      <c r="AI27" s="4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</row>
    <row r="28" spans="1:159" ht="56.1" customHeight="1" x14ac:dyDescent="0.25">
      <c r="A28" s="1">
        <v>21</v>
      </c>
      <c r="B28" s="2" t="s">
        <v>71</v>
      </c>
      <c r="C28" s="2" t="s">
        <v>43</v>
      </c>
      <c r="D28" s="3">
        <v>240</v>
      </c>
      <c r="E28" s="4"/>
      <c r="F28" s="4"/>
      <c r="G28" s="4"/>
      <c r="H28" s="4"/>
      <c r="I28" s="4"/>
      <c r="J28" s="4"/>
      <c r="K28" s="5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 t="s">
        <v>2</v>
      </c>
      <c r="AF28" s="4"/>
      <c r="AG28" s="4"/>
      <c r="AH28" s="4"/>
      <c r="AI28" s="4" t="s">
        <v>2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</row>
    <row r="29" spans="1:159" ht="56.1" customHeight="1" x14ac:dyDescent="0.25">
      <c r="A29" s="1">
        <v>22</v>
      </c>
      <c r="B29" s="2" t="s">
        <v>72</v>
      </c>
      <c r="C29" s="2" t="s">
        <v>43</v>
      </c>
      <c r="D29" s="3">
        <v>10</v>
      </c>
      <c r="E29" s="4"/>
      <c r="F29" s="4"/>
      <c r="G29" s="4">
        <v>1</v>
      </c>
      <c r="H29" s="4"/>
      <c r="I29" s="4"/>
      <c r="J29" s="4"/>
      <c r="K29" s="5"/>
      <c r="L29" s="6"/>
      <c r="M29" s="6"/>
      <c r="N29" s="4"/>
      <c r="O29" s="4"/>
      <c r="P29" s="4"/>
      <c r="Q29" s="4"/>
      <c r="R29" s="4"/>
      <c r="S29" s="4"/>
      <c r="T29" s="4"/>
      <c r="U29" s="4" t="s">
        <v>2</v>
      </c>
      <c r="V29" s="4"/>
      <c r="W29" s="4"/>
      <c r="X29" s="4"/>
      <c r="Y29" s="4"/>
      <c r="Z29" s="4"/>
      <c r="AA29" s="4"/>
      <c r="AB29" s="4"/>
      <c r="AC29" s="4"/>
      <c r="AD29" s="4" t="s">
        <v>2</v>
      </c>
      <c r="AE29" s="4"/>
      <c r="AF29" s="4"/>
      <c r="AG29" s="4" t="s">
        <v>2</v>
      </c>
      <c r="AH29" s="4"/>
      <c r="AI29" s="4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</row>
    <row r="30" spans="1:159" ht="56.1" customHeight="1" x14ac:dyDescent="0.25">
      <c r="A30" s="1">
        <v>23</v>
      </c>
      <c r="B30" s="2" t="s">
        <v>73</v>
      </c>
      <c r="C30" s="2" t="s">
        <v>40</v>
      </c>
      <c r="D30" s="3">
        <v>5</v>
      </c>
      <c r="E30" s="4">
        <v>1</v>
      </c>
      <c r="F30" s="4"/>
      <c r="G30" s="4"/>
      <c r="H30" s="4"/>
      <c r="I30" s="4"/>
      <c r="J30" s="4"/>
      <c r="K30" s="5"/>
      <c r="L30" s="6"/>
      <c r="M30" s="6"/>
      <c r="N30" s="4" t="s">
        <v>2</v>
      </c>
      <c r="O30" s="4" t="s">
        <v>2</v>
      </c>
      <c r="P30" s="4" t="s">
        <v>2</v>
      </c>
      <c r="Q30" s="4" t="s">
        <v>2</v>
      </c>
      <c r="R30" s="4"/>
      <c r="S30" s="4" t="s">
        <v>2</v>
      </c>
      <c r="T30" s="4" t="s">
        <v>2</v>
      </c>
      <c r="U30" s="4" t="s">
        <v>2</v>
      </c>
      <c r="V30" s="4" t="s">
        <v>2</v>
      </c>
      <c r="W30" s="4"/>
      <c r="X30" s="4" t="s">
        <v>2</v>
      </c>
      <c r="Y30" s="4" t="s">
        <v>2</v>
      </c>
      <c r="Z30" s="4"/>
      <c r="AA30" s="4" t="s">
        <v>2</v>
      </c>
      <c r="AB30" s="4" t="s">
        <v>2</v>
      </c>
      <c r="AC30" s="4"/>
      <c r="AD30" s="4"/>
      <c r="AE30" s="4"/>
      <c r="AF30" s="4"/>
      <c r="AG30" s="4" t="s">
        <v>2</v>
      </c>
      <c r="AH30" s="4"/>
      <c r="AI30" s="4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</row>
    <row r="31" spans="1:159" ht="56.1" customHeight="1" x14ac:dyDescent="0.25">
      <c r="A31" s="1">
        <v>24</v>
      </c>
      <c r="B31" s="2" t="s">
        <v>61</v>
      </c>
      <c r="C31" s="2" t="s">
        <v>40</v>
      </c>
      <c r="D31" s="3">
        <v>15</v>
      </c>
      <c r="E31" s="4">
        <v>1</v>
      </c>
      <c r="F31" s="4"/>
      <c r="G31" s="4"/>
      <c r="H31" s="4"/>
      <c r="I31" s="4"/>
      <c r="J31" s="4"/>
      <c r="K31" s="5">
        <v>2</v>
      </c>
      <c r="L31" s="6"/>
      <c r="M31" s="6"/>
      <c r="N31" s="4"/>
      <c r="O31" s="4"/>
      <c r="P31" s="4"/>
      <c r="Q31" s="4"/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/>
      <c r="AA31" s="4" t="s">
        <v>2</v>
      </c>
      <c r="AB31" s="4" t="s">
        <v>2</v>
      </c>
      <c r="AC31" s="4"/>
      <c r="AD31" s="4"/>
      <c r="AE31" s="4"/>
      <c r="AF31" s="4"/>
      <c r="AG31" s="4" t="s">
        <v>2</v>
      </c>
      <c r="AH31" s="4"/>
      <c r="AI31" s="4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</row>
    <row r="32" spans="1:159" ht="56.1" customHeight="1" x14ac:dyDescent="0.25">
      <c r="A32" s="1">
        <v>25</v>
      </c>
      <c r="B32" s="2" t="s">
        <v>74</v>
      </c>
      <c r="C32" s="2" t="s">
        <v>40</v>
      </c>
      <c r="D32" s="3">
        <v>5</v>
      </c>
      <c r="E32" s="4">
        <v>1</v>
      </c>
      <c r="F32" s="4"/>
      <c r="G32" s="4"/>
      <c r="H32" s="4"/>
      <c r="I32" s="4"/>
      <c r="J32" s="4"/>
      <c r="K32" s="5">
        <v>1</v>
      </c>
      <c r="L32" s="6">
        <v>1</v>
      </c>
      <c r="M32" s="6">
        <v>1</v>
      </c>
      <c r="N32" s="4" t="s">
        <v>2</v>
      </c>
      <c r="O32" s="4"/>
      <c r="P32" s="4"/>
      <c r="Q32" s="4"/>
      <c r="R32" s="4"/>
      <c r="S32" s="4" t="s">
        <v>2</v>
      </c>
      <c r="T32" s="4" t="s">
        <v>2</v>
      </c>
      <c r="U32" s="4" t="s">
        <v>2</v>
      </c>
      <c r="V32" s="4" t="s">
        <v>2</v>
      </c>
      <c r="W32" s="4"/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/>
      <c r="AD32" s="4"/>
      <c r="AE32" s="4"/>
      <c r="AF32" s="4"/>
      <c r="AG32" s="4" t="s">
        <v>2</v>
      </c>
      <c r="AH32" s="4"/>
      <c r="AI32" s="4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</row>
    <row r="33" spans="1:159" ht="56.1" customHeight="1" x14ac:dyDescent="0.25">
      <c r="A33" s="1">
        <v>26</v>
      </c>
      <c r="B33" s="2" t="s">
        <v>75</v>
      </c>
      <c r="C33" s="2" t="s">
        <v>40</v>
      </c>
      <c r="D33" s="3">
        <v>240</v>
      </c>
      <c r="E33" s="4"/>
      <c r="F33" s="4"/>
      <c r="G33" s="4"/>
      <c r="H33" s="4"/>
      <c r="I33" s="4"/>
      <c r="J33" s="4"/>
      <c r="K33" s="5"/>
      <c r="L33" s="6"/>
      <c r="M33" s="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 t="s">
        <v>2</v>
      </c>
      <c r="AF33" s="4"/>
      <c r="AG33" s="4"/>
      <c r="AH33" s="4"/>
      <c r="AI33" s="4" t="s">
        <v>2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</row>
    <row r="34" spans="1:159" s="14" customFormat="1" x14ac:dyDescent="0.25">
      <c r="A34" s="121" t="s">
        <v>1</v>
      </c>
      <c r="B34" s="121"/>
      <c r="C34" s="121"/>
      <c r="D34" s="12">
        <f t="shared" ref="D34:M34" si="0">SUM(D8:D33)</f>
        <v>2210</v>
      </c>
      <c r="E34" s="12">
        <f t="shared" si="0"/>
        <v>7</v>
      </c>
      <c r="F34" s="12">
        <f t="shared" si="0"/>
        <v>1</v>
      </c>
      <c r="G34" s="12">
        <f t="shared" si="0"/>
        <v>3</v>
      </c>
      <c r="H34" s="12">
        <f t="shared" si="0"/>
        <v>2</v>
      </c>
      <c r="I34" s="12">
        <f t="shared" si="0"/>
        <v>3</v>
      </c>
      <c r="J34" s="12">
        <f t="shared" si="0"/>
        <v>3</v>
      </c>
      <c r="K34" s="12">
        <f t="shared" si="0"/>
        <v>17</v>
      </c>
      <c r="L34" s="12">
        <f t="shared" si="0"/>
        <v>1</v>
      </c>
      <c r="M34" s="12">
        <f t="shared" si="0"/>
        <v>1</v>
      </c>
      <c r="N34" s="13">
        <f t="shared" ref="N34" si="1">+COUNTA(N8:N33)</f>
        <v>11</v>
      </c>
      <c r="O34" s="13">
        <f t="shared" ref="O34:AI34" si="2">+COUNTA(O8:O33)</f>
        <v>7</v>
      </c>
      <c r="P34" s="13">
        <f t="shared" si="2"/>
        <v>7</v>
      </c>
      <c r="Q34" s="13">
        <f t="shared" si="2"/>
        <v>7</v>
      </c>
      <c r="R34" s="13">
        <f t="shared" si="2"/>
        <v>5</v>
      </c>
      <c r="S34" s="13">
        <f t="shared" si="2"/>
        <v>10</v>
      </c>
      <c r="T34" s="13">
        <f t="shared" si="2"/>
        <v>10</v>
      </c>
      <c r="U34" s="13">
        <f t="shared" si="2"/>
        <v>19</v>
      </c>
      <c r="V34" s="13">
        <f t="shared" si="2"/>
        <v>17</v>
      </c>
      <c r="W34" s="13">
        <f t="shared" si="2"/>
        <v>5</v>
      </c>
      <c r="X34" s="13">
        <f t="shared" si="2"/>
        <v>8</v>
      </c>
      <c r="Y34" s="13">
        <f t="shared" si="2"/>
        <v>17</v>
      </c>
      <c r="Z34" s="13">
        <f t="shared" si="2"/>
        <v>1</v>
      </c>
      <c r="AA34" s="13">
        <f t="shared" si="2"/>
        <v>10</v>
      </c>
      <c r="AB34" s="13">
        <f t="shared" si="2"/>
        <v>13</v>
      </c>
      <c r="AC34" s="13">
        <f t="shared" si="2"/>
        <v>4</v>
      </c>
      <c r="AD34" s="13">
        <f t="shared" si="2"/>
        <v>2</v>
      </c>
      <c r="AE34" s="13">
        <f t="shared" si="2"/>
        <v>7</v>
      </c>
      <c r="AF34" s="13">
        <f t="shared" si="2"/>
        <v>0</v>
      </c>
      <c r="AG34" s="13">
        <f t="shared" si="2"/>
        <v>15</v>
      </c>
      <c r="AH34" s="13">
        <f t="shared" si="2"/>
        <v>4</v>
      </c>
      <c r="AI34" s="13">
        <f t="shared" si="2"/>
        <v>7</v>
      </c>
    </row>
    <row r="35" spans="1:159" x14ac:dyDescent="0.25">
      <c r="AF35" s="16"/>
      <c r="AI35" s="17"/>
    </row>
    <row r="36" spans="1:159" x14ac:dyDescent="0.25">
      <c r="B36" s="18"/>
      <c r="C36" s="26" t="s">
        <v>0</v>
      </c>
      <c r="D36" s="13">
        <f>ROUNDUP((D34/60/8),0)</f>
        <v>5</v>
      </c>
      <c r="G36" s="16"/>
      <c r="H36" s="16"/>
    </row>
    <row r="37" spans="1:159" x14ac:dyDescent="0.25">
      <c r="C37" s="14"/>
      <c r="D37" s="19"/>
      <c r="G37" s="16"/>
      <c r="H37" s="16"/>
    </row>
  </sheetData>
  <mergeCells count="26">
    <mergeCell ref="AH5:AH7"/>
    <mergeCell ref="AD5:AD6"/>
    <mergeCell ref="AE5:AE6"/>
    <mergeCell ref="A34:C34"/>
    <mergeCell ref="AF5:AF6"/>
    <mergeCell ref="N6:R6"/>
    <mergeCell ref="T6:X6"/>
    <mergeCell ref="E5:M5"/>
    <mergeCell ref="AB5:AB6"/>
    <mergeCell ref="AC5:AC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I5:AI7"/>
    <mergeCell ref="E6:J6"/>
    <mergeCell ref="K6:L6"/>
    <mergeCell ref="AG5:AG7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FB36"/>
  <sheetViews>
    <sheetView zoomScale="59" zoomScaleNormal="59" workbookViewId="0">
      <selection activeCell="O12" sqref="O12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0.140625" style="28" customWidth="1"/>
    <col min="4" max="4" width="8.85546875" style="52" customWidth="1"/>
    <col min="5" max="7" width="6" style="29" customWidth="1"/>
    <col min="8" max="8" width="10.85546875" style="29" customWidth="1"/>
    <col min="9" max="9" width="10.42578125" style="29" customWidth="1"/>
    <col min="10" max="10" width="8.5703125" style="29" customWidth="1"/>
    <col min="11" max="11" width="9.7109375" style="29" customWidth="1"/>
    <col min="12" max="12" width="12.28515625" style="29" customWidth="1"/>
    <col min="13" max="13" width="26.28515625" style="29" customWidth="1"/>
    <col min="14" max="18" width="6" style="29" customWidth="1"/>
    <col min="19" max="19" width="30" style="29" customWidth="1"/>
    <col min="20" max="31" width="6" style="29" customWidth="1"/>
    <col min="32" max="32" width="5.5703125" style="29" customWidth="1"/>
    <col min="33" max="35" width="6" style="28" customWidth="1"/>
    <col min="36" max="16384" width="11.42578125" style="28"/>
  </cols>
  <sheetData>
    <row r="1" spans="1:158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158" ht="45.75" customHeight="1" x14ac:dyDescent="0.25">
      <c r="A2" s="84" t="s">
        <v>306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158" ht="15.75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158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8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8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5" t="s">
        <v>20</v>
      </c>
      <c r="L6" s="85"/>
      <c r="M6" s="30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1"/>
      <c r="AB6" s="87"/>
      <c r="AC6" s="87"/>
      <c r="AD6" s="87"/>
      <c r="AE6" s="87"/>
      <c r="AF6" s="87"/>
      <c r="AG6" s="87"/>
      <c r="AH6" s="87"/>
      <c r="AI6" s="87"/>
    </row>
    <row r="7" spans="1:158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241</v>
      </c>
      <c r="J7" s="31" t="s">
        <v>13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8" ht="54.7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</row>
    <row r="9" spans="1:158" ht="54.9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</row>
    <row r="10" spans="1:158" ht="54.9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</row>
    <row r="11" spans="1:158" ht="69" customHeight="1" x14ac:dyDescent="0.25">
      <c r="A11" s="36">
        <v>4</v>
      </c>
      <c r="B11" s="37" t="s">
        <v>242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</row>
    <row r="12" spans="1:158" ht="54.9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</row>
    <row r="13" spans="1:158" ht="54.9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</row>
    <row r="14" spans="1:158" ht="59.25" customHeight="1" x14ac:dyDescent="0.25">
      <c r="A14" s="36">
        <v>7</v>
      </c>
      <c r="B14" s="37" t="s">
        <v>85</v>
      </c>
      <c r="C14" s="37" t="s">
        <v>243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</row>
    <row r="15" spans="1:158" ht="63.75" customHeight="1" x14ac:dyDescent="0.25">
      <c r="A15" s="36">
        <v>8</v>
      </c>
      <c r="B15" s="37" t="s">
        <v>46</v>
      </c>
      <c r="C15" s="37" t="s">
        <v>243</v>
      </c>
      <c r="D15" s="38">
        <v>120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</row>
    <row r="16" spans="1:158" ht="66" customHeight="1" x14ac:dyDescent="0.25">
      <c r="A16" s="36">
        <v>9</v>
      </c>
      <c r="B16" s="37" t="s">
        <v>45</v>
      </c>
      <c r="C16" s="37" t="s">
        <v>243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</row>
    <row r="17" spans="1:158" ht="63.75" customHeight="1" x14ac:dyDescent="0.25">
      <c r="A17" s="36">
        <v>10</v>
      </c>
      <c r="B17" s="37" t="s">
        <v>46</v>
      </c>
      <c r="C17" s="37" t="s">
        <v>243</v>
      </c>
      <c r="D17" s="38">
        <v>120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</row>
    <row r="18" spans="1:158" ht="69.75" customHeight="1" x14ac:dyDescent="0.25">
      <c r="A18" s="36">
        <v>11</v>
      </c>
      <c r="B18" s="44" t="s">
        <v>244</v>
      </c>
      <c r="C18" s="37" t="s">
        <v>243</v>
      </c>
      <c r="D18" s="82">
        <v>60</v>
      </c>
      <c r="E18" s="39"/>
      <c r="F18" s="39"/>
      <c r="G18" s="39"/>
      <c r="H18" s="39"/>
      <c r="I18" s="39"/>
      <c r="J18" s="39">
        <v>1</v>
      </c>
      <c r="K18" s="41"/>
      <c r="L18" s="59"/>
      <c r="M18" s="59"/>
      <c r="N18" s="39" t="s">
        <v>2</v>
      </c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 t="s">
        <v>2</v>
      </c>
      <c r="Y18" s="39" t="s">
        <v>2</v>
      </c>
      <c r="Z18" s="39"/>
      <c r="AA18" s="39" t="s">
        <v>2</v>
      </c>
      <c r="AB18" s="39" t="s">
        <v>2</v>
      </c>
      <c r="AC18" s="39"/>
      <c r="AD18" s="39"/>
      <c r="AE18" s="39"/>
      <c r="AF18" s="39"/>
      <c r="AG18" s="39" t="s">
        <v>2</v>
      </c>
      <c r="AH18" s="39"/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</row>
    <row r="19" spans="1:158" ht="66.75" customHeight="1" x14ac:dyDescent="0.25">
      <c r="A19" s="36">
        <v>12</v>
      </c>
      <c r="B19" s="37" t="s">
        <v>245</v>
      </c>
      <c r="C19" s="37" t="s">
        <v>243</v>
      </c>
      <c r="D19" s="82">
        <v>90</v>
      </c>
      <c r="E19" s="39"/>
      <c r="F19" s="39"/>
      <c r="G19" s="39"/>
      <c r="H19" s="39"/>
      <c r="I19" s="39"/>
      <c r="J19" s="39">
        <v>1</v>
      </c>
      <c r="K19" s="41">
        <f>3*3+1*3+2*3</f>
        <v>18</v>
      </c>
      <c r="L19" s="59"/>
      <c r="M19" s="59"/>
      <c r="N19" s="39" t="s">
        <v>2</v>
      </c>
      <c r="O19" s="39" t="s">
        <v>2</v>
      </c>
      <c r="P19" s="39" t="s">
        <v>2</v>
      </c>
      <c r="Q19" s="39" t="s">
        <v>2</v>
      </c>
      <c r="R19" s="39" t="s">
        <v>2</v>
      </c>
      <c r="S19" s="39" t="s">
        <v>2</v>
      </c>
      <c r="T19" s="39" t="s">
        <v>2</v>
      </c>
      <c r="U19" s="39" t="s">
        <v>2</v>
      </c>
      <c r="V19" s="39" t="s">
        <v>2</v>
      </c>
      <c r="W19" s="39" t="s">
        <v>2</v>
      </c>
      <c r="X19" s="39" t="s">
        <v>2</v>
      </c>
      <c r="Y19" s="39" t="s">
        <v>2</v>
      </c>
      <c r="Z19" s="39"/>
      <c r="AA19" s="39" t="s">
        <v>2</v>
      </c>
      <c r="AB19" s="39" t="s">
        <v>2</v>
      </c>
      <c r="AC19" s="39"/>
      <c r="AD19" s="39"/>
      <c r="AE19" s="39"/>
      <c r="AF19" s="39"/>
      <c r="AG19" s="39" t="s">
        <v>2</v>
      </c>
      <c r="AH19" s="39"/>
      <c r="AI19" s="3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</row>
    <row r="20" spans="1:158" ht="54.95" customHeight="1" x14ac:dyDescent="0.25">
      <c r="A20" s="36">
        <v>13</v>
      </c>
      <c r="B20" s="37" t="s">
        <v>46</v>
      </c>
      <c r="C20" s="37" t="s">
        <v>243</v>
      </c>
      <c r="D20" s="45">
        <v>120</v>
      </c>
      <c r="E20" s="39"/>
      <c r="F20" s="39"/>
      <c r="G20" s="39"/>
      <c r="H20" s="39"/>
      <c r="I20" s="39"/>
      <c r="J20" s="39"/>
      <c r="K20" s="41"/>
      <c r="L20" s="59"/>
      <c r="M20" s="5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 t="s">
        <v>2</v>
      </c>
      <c r="AF20" s="39"/>
      <c r="AG20" s="39"/>
      <c r="AH20" s="39"/>
      <c r="AI20" s="39" t="s">
        <v>2</v>
      </c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</row>
    <row r="21" spans="1:158" ht="56.25" customHeight="1" x14ac:dyDescent="0.25">
      <c r="A21" s="36">
        <v>14</v>
      </c>
      <c r="B21" s="37" t="s">
        <v>246</v>
      </c>
      <c r="C21" s="37" t="s">
        <v>243</v>
      </c>
      <c r="D21" s="38">
        <v>15</v>
      </c>
      <c r="E21" s="39"/>
      <c r="F21" s="39"/>
      <c r="G21" s="39"/>
      <c r="H21" s="39"/>
      <c r="I21" s="39">
        <v>1</v>
      </c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 t="s">
        <v>2</v>
      </c>
      <c r="V21" s="39" t="s">
        <v>2</v>
      </c>
      <c r="W21" s="39"/>
      <c r="X21" s="39"/>
      <c r="Y21" s="39" t="s">
        <v>2</v>
      </c>
      <c r="Z21" s="39"/>
      <c r="AA21" s="39"/>
      <c r="AB21" s="39"/>
      <c r="AC21" s="39" t="s">
        <v>2</v>
      </c>
      <c r="AD21" s="39"/>
      <c r="AE21" s="39"/>
      <c r="AF21" s="39"/>
      <c r="AG21" s="39"/>
      <c r="AH21" s="39" t="s">
        <v>2</v>
      </c>
      <c r="AI21" s="3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</row>
    <row r="22" spans="1:158" ht="62.25" customHeight="1" x14ac:dyDescent="0.25">
      <c r="A22" s="36">
        <v>15</v>
      </c>
      <c r="B22" s="37" t="s">
        <v>247</v>
      </c>
      <c r="C22" s="37" t="s">
        <v>243</v>
      </c>
      <c r="D22" s="38">
        <v>5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 t="s">
        <v>2</v>
      </c>
      <c r="O22" s="39" t="s">
        <v>2</v>
      </c>
      <c r="P22" s="39" t="s">
        <v>2</v>
      </c>
      <c r="Q22" s="39" t="s">
        <v>2</v>
      </c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 t="s">
        <v>2</v>
      </c>
      <c r="AC22" s="39"/>
      <c r="AD22" s="39"/>
      <c r="AE22" s="39"/>
      <c r="AF22" s="39"/>
      <c r="AG22" s="39" t="s">
        <v>2</v>
      </c>
      <c r="AH22" s="39"/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</row>
    <row r="23" spans="1:158" ht="68.25" customHeight="1" x14ac:dyDescent="0.25">
      <c r="A23" s="36">
        <v>16</v>
      </c>
      <c r="B23" s="37" t="s">
        <v>46</v>
      </c>
      <c r="C23" s="37" t="s">
        <v>43</v>
      </c>
      <c r="D23" s="38">
        <v>120</v>
      </c>
      <c r="E23" s="39"/>
      <c r="F23" s="39"/>
      <c r="G23" s="39"/>
      <c r="H23" s="39"/>
      <c r="I23" s="39"/>
      <c r="J23" s="39"/>
      <c r="K23" s="41"/>
      <c r="L23" s="59"/>
      <c r="M23" s="5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 t="s">
        <v>2</v>
      </c>
      <c r="AF23" s="39"/>
      <c r="AG23" s="39"/>
      <c r="AH23" s="39"/>
      <c r="AI23" s="39" t="s">
        <v>2</v>
      </c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</row>
    <row r="24" spans="1:158" ht="70.5" customHeight="1" x14ac:dyDescent="0.25">
      <c r="A24" s="36">
        <v>17</v>
      </c>
      <c r="B24" s="37" t="s">
        <v>248</v>
      </c>
      <c r="C24" s="37" t="s">
        <v>43</v>
      </c>
      <c r="D24" s="38">
        <v>10</v>
      </c>
      <c r="E24" s="39"/>
      <c r="F24" s="39"/>
      <c r="G24" s="39"/>
      <c r="H24" s="39">
        <v>1</v>
      </c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 t="s">
        <v>2</v>
      </c>
      <c r="V24" s="39" t="s">
        <v>2</v>
      </c>
      <c r="W24" s="39"/>
      <c r="X24" s="39"/>
      <c r="Y24" s="39" t="s">
        <v>2</v>
      </c>
      <c r="Z24" s="39"/>
      <c r="AA24" s="39"/>
      <c r="AB24" s="39"/>
      <c r="AC24" s="39" t="s">
        <v>2</v>
      </c>
      <c r="AD24" s="39"/>
      <c r="AE24" s="39"/>
      <c r="AF24" s="39"/>
      <c r="AG24" s="39"/>
      <c r="AH24" s="39" t="s">
        <v>2</v>
      </c>
      <c r="AI24" s="3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</row>
    <row r="25" spans="1:158" ht="62.25" customHeight="1" x14ac:dyDescent="0.25">
      <c r="A25" s="36">
        <v>18</v>
      </c>
      <c r="B25" s="37" t="s">
        <v>249</v>
      </c>
      <c r="C25" s="37" t="s">
        <v>43</v>
      </c>
      <c r="D25" s="38">
        <v>5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 t="s">
        <v>2</v>
      </c>
      <c r="O25" s="39" t="s">
        <v>2</v>
      </c>
      <c r="P25" s="39" t="s">
        <v>2</v>
      </c>
      <c r="Q25" s="39" t="s">
        <v>2</v>
      </c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 t="s">
        <v>2</v>
      </c>
      <c r="AC25" s="39"/>
      <c r="AD25" s="39"/>
      <c r="AE25" s="39"/>
      <c r="AF25" s="39"/>
      <c r="AG25" s="39" t="s">
        <v>2</v>
      </c>
      <c r="AH25" s="39"/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</row>
    <row r="26" spans="1:158" ht="68.25" customHeight="1" x14ac:dyDescent="0.25">
      <c r="A26" s="36">
        <v>19</v>
      </c>
      <c r="B26" s="37" t="s">
        <v>250</v>
      </c>
      <c r="C26" s="37" t="s">
        <v>43</v>
      </c>
      <c r="D26" s="38">
        <v>5</v>
      </c>
      <c r="E26" s="39"/>
      <c r="F26" s="39"/>
      <c r="G26" s="39">
        <v>1</v>
      </c>
      <c r="H26" s="39"/>
      <c r="I26" s="39"/>
      <c r="J26" s="39"/>
      <c r="K26" s="41">
        <v>1</v>
      </c>
      <c r="L26" s="59"/>
      <c r="M26" s="59"/>
      <c r="N26" s="39" t="s">
        <v>2</v>
      </c>
      <c r="O26" s="39"/>
      <c r="P26" s="39"/>
      <c r="Q26" s="39"/>
      <c r="R26" s="39" t="s">
        <v>2</v>
      </c>
      <c r="S26" s="39" t="s">
        <v>2</v>
      </c>
      <c r="T26" s="39" t="s">
        <v>2</v>
      </c>
      <c r="U26" s="39" t="s">
        <v>2</v>
      </c>
      <c r="V26" s="39" t="s">
        <v>2</v>
      </c>
      <c r="W26" s="39" t="s">
        <v>2</v>
      </c>
      <c r="X26" s="39" t="s">
        <v>2</v>
      </c>
      <c r="Y26" s="39" t="s">
        <v>2</v>
      </c>
      <c r="Z26" s="39"/>
      <c r="AA26" s="39" t="s">
        <v>2</v>
      </c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</row>
    <row r="27" spans="1:158" ht="54.95" customHeight="1" x14ac:dyDescent="0.25">
      <c r="A27" s="36">
        <v>20</v>
      </c>
      <c r="B27" s="37" t="s">
        <v>71</v>
      </c>
      <c r="C27" s="37" t="s">
        <v>43</v>
      </c>
      <c r="D27" s="38">
        <v>240</v>
      </c>
      <c r="E27" s="39"/>
      <c r="F27" s="39"/>
      <c r="G27" s="39"/>
      <c r="H27" s="39"/>
      <c r="I27" s="39"/>
      <c r="J27" s="39"/>
      <c r="K27" s="41"/>
      <c r="L27" s="59"/>
      <c r="M27" s="5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 t="s">
        <v>2</v>
      </c>
      <c r="AF27" s="39"/>
      <c r="AG27" s="39"/>
      <c r="AH27" s="39"/>
      <c r="AI27" s="39" t="s">
        <v>2</v>
      </c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</row>
    <row r="28" spans="1:158" ht="54.95" customHeight="1" x14ac:dyDescent="0.25">
      <c r="A28" s="36">
        <v>21</v>
      </c>
      <c r="B28" s="37" t="s">
        <v>251</v>
      </c>
      <c r="C28" s="37" t="s">
        <v>43</v>
      </c>
      <c r="D28" s="38">
        <v>10</v>
      </c>
      <c r="E28" s="39"/>
      <c r="F28" s="39"/>
      <c r="G28" s="39">
        <v>1</v>
      </c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 t="s">
        <v>2</v>
      </c>
      <c r="V28" s="39"/>
      <c r="W28" s="39"/>
      <c r="X28" s="39"/>
      <c r="Y28" s="39"/>
      <c r="Z28" s="39"/>
      <c r="AA28" s="39"/>
      <c r="AB28" s="39"/>
      <c r="AC28" s="39"/>
      <c r="AD28" s="39" t="s">
        <v>2</v>
      </c>
      <c r="AE28" s="39"/>
      <c r="AF28" s="39"/>
      <c r="AG28" s="39" t="s">
        <v>2</v>
      </c>
      <c r="AH28" s="39"/>
      <c r="AI28" s="3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</row>
    <row r="29" spans="1:158" ht="54.95" customHeight="1" x14ac:dyDescent="0.25">
      <c r="A29" s="36">
        <v>22</v>
      </c>
      <c r="B29" s="37" t="s">
        <v>252</v>
      </c>
      <c r="C29" s="37" t="s">
        <v>40</v>
      </c>
      <c r="D29" s="38">
        <v>5</v>
      </c>
      <c r="E29" s="39">
        <v>1</v>
      </c>
      <c r="F29" s="39"/>
      <c r="G29" s="39"/>
      <c r="H29" s="39"/>
      <c r="I29" s="39"/>
      <c r="J29" s="39"/>
      <c r="K29" s="41"/>
      <c r="L29" s="59"/>
      <c r="M29" s="59"/>
      <c r="N29" s="39" t="s">
        <v>2</v>
      </c>
      <c r="O29" s="39" t="s">
        <v>2</v>
      </c>
      <c r="P29" s="39" t="s">
        <v>2</v>
      </c>
      <c r="Q29" s="39" t="s">
        <v>2</v>
      </c>
      <c r="R29" s="39"/>
      <c r="S29" s="39" t="s">
        <v>2</v>
      </c>
      <c r="T29" s="39" t="s">
        <v>2</v>
      </c>
      <c r="U29" s="39" t="s">
        <v>2</v>
      </c>
      <c r="V29" s="39" t="s">
        <v>2</v>
      </c>
      <c r="W29" s="39"/>
      <c r="X29" s="39" t="s">
        <v>2</v>
      </c>
      <c r="Y29" s="39" t="s">
        <v>2</v>
      </c>
      <c r="Z29" s="39"/>
      <c r="AA29" s="39" t="s">
        <v>2</v>
      </c>
      <c r="AB29" s="39" t="s">
        <v>2</v>
      </c>
      <c r="AC29" s="39"/>
      <c r="AD29" s="39"/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</row>
    <row r="30" spans="1:158" ht="54.95" customHeight="1" x14ac:dyDescent="0.25">
      <c r="A30" s="36">
        <v>23</v>
      </c>
      <c r="B30" s="37" t="s">
        <v>61</v>
      </c>
      <c r="C30" s="37" t="s">
        <v>40</v>
      </c>
      <c r="D30" s="38">
        <v>15</v>
      </c>
      <c r="E30" s="39">
        <v>1</v>
      </c>
      <c r="F30" s="39"/>
      <c r="G30" s="39"/>
      <c r="H30" s="39"/>
      <c r="I30" s="39"/>
      <c r="J30" s="39"/>
      <c r="K30" s="41">
        <v>2</v>
      </c>
      <c r="L30" s="59"/>
      <c r="M30" s="59"/>
      <c r="N30" s="39"/>
      <c r="O30" s="39"/>
      <c r="P30" s="39"/>
      <c r="Q30" s="39"/>
      <c r="R30" s="39" t="s">
        <v>2</v>
      </c>
      <c r="S30" s="39" t="s">
        <v>2</v>
      </c>
      <c r="T30" s="39" t="s">
        <v>2</v>
      </c>
      <c r="U30" s="39" t="s">
        <v>2</v>
      </c>
      <c r="V30" s="39" t="s">
        <v>2</v>
      </c>
      <c r="W30" s="39" t="s">
        <v>2</v>
      </c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</row>
    <row r="31" spans="1:158" ht="54.95" customHeight="1" x14ac:dyDescent="0.25">
      <c r="A31" s="36">
        <v>24</v>
      </c>
      <c r="B31" s="37" t="s">
        <v>253</v>
      </c>
      <c r="C31" s="37" t="s">
        <v>40</v>
      </c>
      <c r="D31" s="38">
        <v>5</v>
      </c>
      <c r="E31" s="39">
        <v>1</v>
      </c>
      <c r="F31" s="39"/>
      <c r="G31" s="39"/>
      <c r="H31" s="39"/>
      <c r="I31" s="39"/>
      <c r="J31" s="39"/>
      <c r="K31" s="41">
        <v>1</v>
      </c>
      <c r="L31" s="59">
        <v>1</v>
      </c>
      <c r="M31" s="59">
        <v>1</v>
      </c>
      <c r="N31" s="39" t="s">
        <v>2</v>
      </c>
      <c r="O31" s="39"/>
      <c r="P31" s="39"/>
      <c r="Q31" s="39"/>
      <c r="R31" s="39"/>
      <c r="S31" s="39" t="s">
        <v>2</v>
      </c>
      <c r="T31" s="39" t="s">
        <v>2</v>
      </c>
      <c r="U31" s="39" t="s">
        <v>2</v>
      </c>
      <c r="V31" s="39" t="s">
        <v>2</v>
      </c>
      <c r="W31" s="39"/>
      <c r="X31" s="39" t="s">
        <v>2</v>
      </c>
      <c r="Y31" s="39" t="s">
        <v>2</v>
      </c>
      <c r="Z31" s="39" t="s">
        <v>2</v>
      </c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</row>
    <row r="32" spans="1:158" ht="54.95" customHeight="1" x14ac:dyDescent="0.25">
      <c r="A32" s="36">
        <v>25</v>
      </c>
      <c r="B32" s="37" t="s">
        <v>75</v>
      </c>
      <c r="C32" s="37" t="s">
        <v>40</v>
      </c>
      <c r="D32" s="38">
        <v>240</v>
      </c>
      <c r="E32" s="39"/>
      <c r="F32" s="39"/>
      <c r="G32" s="39"/>
      <c r="H32" s="39"/>
      <c r="I32" s="39"/>
      <c r="J32" s="39"/>
      <c r="K32" s="41"/>
      <c r="L32" s="59"/>
      <c r="M32" s="5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 t="s">
        <v>2</v>
      </c>
      <c r="AF32" s="39"/>
      <c r="AG32" s="39"/>
      <c r="AH32" s="39"/>
      <c r="AI32" s="39" t="s">
        <v>2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</row>
    <row r="33" spans="1:35" s="51" customFormat="1" x14ac:dyDescent="0.25">
      <c r="A33" s="92" t="s">
        <v>1</v>
      </c>
      <c r="B33" s="92"/>
      <c r="C33" s="92"/>
      <c r="D33" s="49">
        <f t="shared" ref="D33:M33" si="0">SUM(D8:D32)</f>
        <v>1490</v>
      </c>
      <c r="E33" s="49">
        <f t="shared" si="0"/>
        <v>7</v>
      </c>
      <c r="F33" s="49">
        <f t="shared" si="0"/>
        <v>1</v>
      </c>
      <c r="G33" s="49">
        <f t="shared" si="0"/>
        <v>3</v>
      </c>
      <c r="H33" s="49">
        <f t="shared" si="0"/>
        <v>2</v>
      </c>
      <c r="I33" s="49">
        <f t="shared" si="0"/>
        <v>3</v>
      </c>
      <c r="J33" s="49">
        <f t="shared" si="0"/>
        <v>2</v>
      </c>
      <c r="K33" s="49">
        <f t="shared" si="0"/>
        <v>25</v>
      </c>
      <c r="L33" s="49">
        <f t="shared" si="0"/>
        <v>1</v>
      </c>
      <c r="M33" s="49">
        <f t="shared" si="0"/>
        <v>1</v>
      </c>
      <c r="N33" s="50">
        <f t="shared" ref="N33:AI33" si="1">+COUNTA(N8:N32)</f>
        <v>12</v>
      </c>
      <c r="O33" s="50">
        <f t="shared" si="1"/>
        <v>7</v>
      </c>
      <c r="P33" s="50">
        <f t="shared" si="1"/>
        <v>7</v>
      </c>
      <c r="Q33" s="50">
        <f t="shared" si="1"/>
        <v>7</v>
      </c>
      <c r="R33" s="50">
        <f t="shared" si="1"/>
        <v>5</v>
      </c>
      <c r="S33" s="50">
        <f t="shared" si="1"/>
        <v>9</v>
      </c>
      <c r="T33" s="50">
        <f t="shared" si="1"/>
        <v>9</v>
      </c>
      <c r="U33" s="50">
        <f t="shared" si="1"/>
        <v>18</v>
      </c>
      <c r="V33" s="50">
        <f t="shared" si="1"/>
        <v>16</v>
      </c>
      <c r="W33" s="50">
        <f t="shared" si="1"/>
        <v>5</v>
      </c>
      <c r="X33" s="50">
        <f t="shared" si="1"/>
        <v>9</v>
      </c>
      <c r="Y33" s="50">
        <f t="shared" si="1"/>
        <v>16</v>
      </c>
      <c r="Z33" s="50">
        <f t="shared" si="1"/>
        <v>1</v>
      </c>
      <c r="AA33" s="50">
        <f t="shared" si="1"/>
        <v>9</v>
      </c>
      <c r="AB33" s="50">
        <f t="shared" si="1"/>
        <v>13</v>
      </c>
      <c r="AC33" s="50">
        <f t="shared" si="1"/>
        <v>3</v>
      </c>
      <c r="AD33" s="50">
        <f t="shared" si="1"/>
        <v>2</v>
      </c>
      <c r="AE33" s="50">
        <f t="shared" si="1"/>
        <v>7</v>
      </c>
      <c r="AF33" s="50">
        <f t="shared" si="1"/>
        <v>0</v>
      </c>
      <c r="AG33" s="50">
        <f t="shared" si="1"/>
        <v>15</v>
      </c>
      <c r="AH33" s="50">
        <f t="shared" si="1"/>
        <v>3</v>
      </c>
      <c r="AI33" s="50">
        <f t="shared" si="1"/>
        <v>7</v>
      </c>
    </row>
    <row r="34" spans="1:35" x14ac:dyDescent="0.25">
      <c r="AF34" s="53"/>
      <c r="AI34" s="54"/>
    </row>
    <row r="35" spans="1:35" x14ac:dyDescent="0.25">
      <c r="B35" s="55"/>
      <c r="C35" s="56" t="s">
        <v>0</v>
      </c>
      <c r="D35" s="57">
        <f>ROUNDUP((D33/60/8),0)</f>
        <v>4</v>
      </c>
      <c r="G35" s="53"/>
      <c r="H35" s="53"/>
    </row>
    <row r="36" spans="1:35" x14ac:dyDescent="0.25">
      <c r="C36" s="51"/>
      <c r="D36" s="58"/>
      <c r="G36" s="53"/>
      <c r="H36" s="53"/>
    </row>
  </sheetData>
  <mergeCells count="26">
    <mergeCell ref="AH5:AH7"/>
    <mergeCell ref="AE5:AE6"/>
    <mergeCell ref="A33:C33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B36"/>
  <sheetViews>
    <sheetView zoomScale="71" zoomScaleNormal="71" workbookViewId="0">
      <selection activeCell="H7" sqref="H7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0.140625" style="28" customWidth="1"/>
    <col min="4" max="4" width="8.85546875" style="52" customWidth="1"/>
    <col min="5" max="7" width="6" style="29" customWidth="1"/>
    <col min="8" max="8" width="11.5703125" style="29" customWidth="1"/>
    <col min="9" max="9" width="10.85546875" style="29" customWidth="1"/>
    <col min="10" max="10" width="7.42578125" style="29" customWidth="1"/>
    <col min="11" max="11" width="12.5703125" style="29" customWidth="1"/>
    <col min="12" max="12" width="9.42578125" style="29" customWidth="1"/>
    <col min="13" max="13" width="26.5703125" style="29" customWidth="1"/>
    <col min="14" max="18" width="6" style="29" customWidth="1"/>
    <col min="19" max="19" width="30" style="29" customWidth="1"/>
    <col min="20" max="31" width="6" style="29" customWidth="1"/>
    <col min="32" max="32" width="5.5703125" style="29" customWidth="1"/>
    <col min="33" max="34" width="6" style="28" customWidth="1"/>
    <col min="35" max="35" width="4.28515625" style="28" customWidth="1"/>
    <col min="36" max="16384" width="11.42578125" style="28"/>
  </cols>
  <sheetData>
    <row r="1" spans="1:158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158" ht="33" customHeight="1" x14ac:dyDescent="0.25">
      <c r="A2" s="84" t="s">
        <v>307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158" ht="21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158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8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8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5" t="s">
        <v>20</v>
      </c>
      <c r="L6" s="85"/>
      <c r="M6" s="30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1"/>
      <c r="AB6" s="87"/>
      <c r="AC6" s="87"/>
      <c r="AD6" s="87"/>
      <c r="AE6" s="87"/>
      <c r="AF6" s="87"/>
      <c r="AG6" s="87"/>
      <c r="AH6" s="87"/>
      <c r="AI6" s="87"/>
    </row>
    <row r="7" spans="1:158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241</v>
      </c>
      <c r="J7" s="31" t="s">
        <v>13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8" ht="54.9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</row>
    <row r="9" spans="1:158" ht="54.9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</row>
    <row r="10" spans="1:158" ht="54.9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</row>
    <row r="11" spans="1:158" ht="73.5" customHeight="1" x14ac:dyDescent="0.25">
      <c r="A11" s="36">
        <v>4</v>
      </c>
      <c r="B11" s="37" t="s">
        <v>242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</row>
    <row r="12" spans="1:158" ht="54.9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</row>
    <row r="13" spans="1:158" ht="54.9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</row>
    <row r="14" spans="1:158" ht="62.25" customHeight="1" x14ac:dyDescent="0.25">
      <c r="A14" s="36">
        <v>7</v>
      </c>
      <c r="B14" s="37" t="s">
        <v>85</v>
      </c>
      <c r="C14" s="37" t="s">
        <v>243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</row>
    <row r="15" spans="1:158" ht="66.75" customHeight="1" x14ac:dyDescent="0.25">
      <c r="A15" s="36">
        <v>8</v>
      </c>
      <c r="B15" s="37" t="s">
        <v>46</v>
      </c>
      <c r="C15" s="37" t="s">
        <v>243</v>
      </c>
      <c r="D15" s="38">
        <v>120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</row>
    <row r="16" spans="1:158" ht="74.25" customHeight="1" x14ac:dyDescent="0.25">
      <c r="A16" s="36">
        <v>9</v>
      </c>
      <c r="B16" s="37" t="s">
        <v>45</v>
      </c>
      <c r="C16" s="37" t="s">
        <v>243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</row>
    <row r="17" spans="1:158" ht="66.75" customHeight="1" x14ac:dyDescent="0.25">
      <c r="A17" s="36">
        <v>10</v>
      </c>
      <c r="B17" s="37" t="s">
        <v>46</v>
      </c>
      <c r="C17" s="37" t="s">
        <v>243</v>
      </c>
      <c r="D17" s="38">
        <v>120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</row>
    <row r="18" spans="1:158" ht="63.75" customHeight="1" x14ac:dyDescent="0.25">
      <c r="A18" s="36">
        <v>11</v>
      </c>
      <c r="B18" s="44" t="s">
        <v>244</v>
      </c>
      <c r="C18" s="37" t="s">
        <v>243</v>
      </c>
      <c r="D18" s="82">
        <v>60</v>
      </c>
      <c r="E18" s="39"/>
      <c r="F18" s="39"/>
      <c r="G18" s="39"/>
      <c r="H18" s="39"/>
      <c r="I18" s="39"/>
      <c r="J18" s="39">
        <v>1</v>
      </c>
      <c r="K18" s="41"/>
      <c r="L18" s="59"/>
      <c r="M18" s="59"/>
      <c r="N18" s="39" t="s">
        <v>2</v>
      </c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 t="s">
        <v>2</v>
      </c>
      <c r="Y18" s="39" t="s">
        <v>2</v>
      </c>
      <c r="Z18" s="39"/>
      <c r="AA18" s="39" t="s">
        <v>2</v>
      </c>
      <c r="AB18" s="39" t="s">
        <v>2</v>
      </c>
      <c r="AC18" s="39"/>
      <c r="AD18" s="39"/>
      <c r="AE18" s="39"/>
      <c r="AF18" s="39"/>
      <c r="AG18" s="39" t="s">
        <v>2</v>
      </c>
      <c r="AH18" s="39"/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</row>
    <row r="19" spans="1:158" ht="66" customHeight="1" x14ac:dyDescent="0.25">
      <c r="A19" s="36">
        <v>12</v>
      </c>
      <c r="B19" s="37" t="s">
        <v>254</v>
      </c>
      <c r="C19" s="37" t="s">
        <v>243</v>
      </c>
      <c r="D19" s="82">
        <v>60</v>
      </c>
      <c r="E19" s="39"/>
      <c r="F19" s="39"/>
      <c r="G19" s="39"/>
      <c r="H19" s="39"/>
      <c r="I19" s="39"/>
      <c r="J19" s="39">
        <v>1</v>
      </c>
      <c r="K19" s="41">
        <f>1*3+2*3</f>
        <v>9</v>
      </c>
      <c r="L19" s="59"/>
      <c r="M19" s="59"/>
      <c r="N19" s="39" t="s">
        <v>2</v>
      </c>
      <c r="O19" s="39" t="s">
        <v>2</v>
      </c>
      <c r="P19" s="39" t="s">
        <v>2</v>
      </c>
      <c r="Q19" s="39" t="s">
        <v>2</v>
      </c>
      <c r="R19" s="39" t="s">
        <v>2</v>
      </c>
      <c r="S19" s="39" t="s">
        <v>2</v>
      </c>
      <c r="T19" s="39" t="s">
        <v>2</v>
      </c>
      <c r="U19" s="39" t="s">
        <v>2</v>
      </c>
      <c r="V19" s="39" t="s">
        <v>2</v>
      </c>
      <c r="W19" s="39" t="s">
        <v>2</v>
      </c>
      <c r="X19" s="39" t="s">
        <v>2</v>
      </c>
      <c r="Y19" s="39" t="s">
        <v>2</v>
      </c>
      <c r="Z19" s="39"/>
      <c r="AA19" s="39" t="s">
        <v>2</v>
      </c>
      <c r="AB19" s="39" t="s">
        <v>2</v>
      </c>
      <c r="AC19" s="39"/>
      <c r="AD19" s="39"/>
      <c r="AE19" s="39"/>
      <c r="AF19" s="39"/>
      <c r="AG19" s="39" t="s">
        <v>2</v>
      </c>
      <c r="AH19" s="39"/>
      <c r="AI19" s="3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</row>
    <row r="20" spans="1:158" ht="63.75" customHeight="1" x14ac:dyDescent="0.25">
      <c r="A20" s="36">
        <v>13</v>
      </c>
      <c r="B20" s="37" t="s">
        <v>46</v>
      </c>
      <c r="C20" s="37" t="s">
        <v>243</v>
      </c>
      <c r="D20" s="45">
        <v>120</v>
      </c>
      <c r="E20" s="39"/>
      <c r="F20" s="39"/>
      <c r="G20" s="39"/>
      <c r="H20" s="39"/>
      <c r="I20" s="39"/>
      <c r="J20" s="39"/>
      <c r="K20" s="41"/>
      <c r="L20" s="59"/>
      <c r="M20" s="5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 t="s">
        <v>2</v>
      </c>
      <c r="AF20" s="39"/>
      <c r="AG20" s="39"/>
      <c r="AH20" s="39"/>
      <c r="AI20" s="39" t="s">
        <v>2</v>
      </c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</row>
    <row r="21" spans="1:158" ht="71.25" customHeight="1" x14ac:dyDescent="0.25">
      <c r="A21" s="36">
        <v>14</v>
      </c>
      <c r="B21" s="37" t="s">
        <v>255</v>
      </c>
      <c r="C21" s="37" t="s">
        <v>243</v>
      </c>
      <c r="D21" s="38">
        <v>10</v>
      </c>
      <c r="E21" s="39"/>
      <c r="F21" s="39"/>
      <c r="G21" s="39"/>
      <c r="H21" s="39"/>
      <c r="I21" s="39">
        <v>1</v>
      </c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 t="s">
        <v>2</v>
      </c>
      <c r="V21" s="39" t="s">
        <v>2</v>
      </c>
      <c r="W21" s="39"/>
      <c r="X21" s="39"/>
      <c r="Y21" s="39" t="s">
        <v>2</v>
      </c>
      <c r="Z21" s="39"/>
      <c r="AA21" s="39"/>
      <c r="AB21" s="39"/>
      <c r="AC21" s="39" t="s">
        <v>2</v>
      </c>
      <c r="AD21" s="39"/>
      <c r="AE21" s="39"/>
      <c r="AF21" s="39"/>
      <c r="AG21" s="39"/>
      <c r="AH21" s="39" t="s">
        <v>2</v>
      </c>
      <c r="AI21" s="3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</row>
    <row r="22" spans="1:158" ht="69.75" customHeight="1" x14ac:dyDescent="0.25">
      <c r="A22" s="36">
        <v>15</v>
      </c>
      <c r="B22" s="37" t="s">
        <v>256</v>
      </c>
      <c r="C22" s="37" t="s">
        <v>243</v>
      </c>
      <c r="D22" s="38">
        <v>5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 t="s">
        <v>2</v>
      </c>
      <c r="O22" s="39" t="s">
        <v>2</v>
      </c>
      <c r="P22" s="39" t="s">
        <v>2</v>
      </c>
      <c r="Q22" s="39" t="s">
        <v>2</v>
      </c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 t="s">
        <v>2</v>
      </c>
      <c r="AC22" s="39"/>
      <c r="AD22" s="39"/>
      <c r="AE22" s="39"/>
      <c r="AF22" s="39"/>
      <c r="AG22" s="39" t="s">
        <v>2</v>
      </c>
      <c r="AH22" s="39"/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</row>
    <row r="23" spans="1:158" ht="54.95" customHeight="1" x14ac:dyDescent="0.25">
      <c r="A23" s="36">
        <v>16</v>
      </c>
      <c r="B23" s="37" t="s">
        <v>46</v>
      </c>
      <c r="C23" s="37" t="s">
        <v>43</v>
      </c>
      <c r="D23" s="38">
        <v>120</v>
      </c>
      <c r="E23" s="39"/>
      <c r="F23" s="39"/>
      <c r="G23" s="39"/>
      <c r="H23" s="39"/>
      <c r="I23" s="39"/>
      <c r="J23" s="39"/>
      <c r="K23" s="41"/>
      <c r="L23" s="59"/>
      <c r="M23" s="5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 t="s">
        <v>2</v>
      </c>
      <c r="AF23" s="39"/>
      <c r="AG23" s="39"/>
      <c r="AH23" s="39"/>
      <c r="AI23" s="39" t="s">
        <v>2</v>
      </c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</row>
    <row r="24" spans="1:158" ht="54.95" customHeight="1" x14ac:dyDescent="0.25">
      <c r="A24" s="36">
        <v>17</v>
      </c>
      <c r="B24" s="37" t="s">
        <v>257</v>
      </c>
      <c r="C24" s="37" t="s">
        <v>43</v>
      </c>
      <c r="D24" s="38">
        <v>10</v>
      </c>
      <c r="E24" s="39"/>
      <c r="F24" s="39"/>
      <c r="G24" s="39"/>
      <c r="H24" s="39">
        <v>1</v>
      </c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 t="s">
        <v>2</v>
      </c>
      <c r="V24" s="39" t="s">
        <v>2</v>
      </c>
      <c r="W24" s="39"/>
      <c r="X24" s="39"/>
      <c r="Y24" s="39" t="s">
        <v>2</v>
      </c>
      <c r="Z24" s="39"/>
      <c r="AA24" s="39"/>
      <c r="AB24" s="39"/>
      <c r="AC24" s="39" t="s">
        <v>2</v>
      </c>
      <c r="AD24" s="39"/>
      <c r="AE24" s="39"/>
      <c r="AF24" s="39"/>
      <c r="AG24" s="39"/>
      <c r="AH24" s="39" t="s">
        <v>2</v>
      </c>
      <c r="AI24" s="3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</row>
    <row r="25" spans="1:158" ht="54.95" customHeight="1" x14ac:dyDescent="0.25">
      <c r="A25" s="36">
        <v>18</v>
      </c>
      <c r="B25" s="37" t="s">
        <v>249</v>
      </c>
      <c r="C25" s="37" t="s">
        <v>43</v>
      </c>
      <c r="D25" s="38">
        <v>5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 t="s">
        <v>2</v>
      </c>
      <c r="O25" s="39" t="s">
        <v>2</v>
      </c>
      <c r="P25" s="39" t="s">
        <v>2</v>
      </c>
      <c r="Q25" s="39" t="s">
        <v>2</v>
      </c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 t="s">
        <v>2</v>
      </c>
      <c r="AC25" s="39"/>
      <c r="AD25" s="39"/>
      <c r="AE25" s="39"/>
      <c r="AF25" s="39"/>
      <c r="AG25" s="39" t="s">
        <v>2</v>
      </c>
      <c r="AH25" s="39"/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</row>
    <row r="26" spans="1:158" ht="71.25" customHeight="1" x14ac:dyDescent="0.25">
      <c r="A26" s="36">
        <v>19</v>
      </c>
      <c r="B26" s="37" t="s">
        <v>258</v>
      </c>
      <c r="C26" s="37" t="s">
        <v>43</v>
      </c>
      <c r="D26" s="38">
        <v>5</v>
      </c>
      <c r="E26" s="39"/>
      <c r="F26" s="39"/>
      <c r="G26" s="39">
        <v>1</v>
      </c>
      <c r="H26" s="39"/>
      <c r="I26" s="39"/>
      <c r="J26" s="39"/>
      <c r="K26" s="41">
        <v>1</v>
      </c>
      <c r="L26" s="59"/>
      <c r="M26" s="59"/>
      <c r="N26" s="39" t="s">
        <v>2</v>
      </c>
      <c r="O26" s="39"/>
      <c r="P26" s="39"/>
      <c r="Q26" s="39"/>
      <c r="R26" s="39" t="s">
        <v>2</v>
      </c>
      <c r="S26" s="39" t="s">
        <v>2</v>
      </c>
      <c r="T26" s="39" t="s">
        <v>2</v>
      </c>
      <c r="U26" s="39" t="s">
        <v>2</v>
      </c>
      <c r="V26" s="39" t="s">
        <v>2</v>
      </c>
      <c r="W26" s="39" t="s">
        <v>2</v>
      </c>
      <c r="X26" s="39" t="s">
        <v>2</v>
      </c>
      <c r="Y26" s="39" t="s">
        <v>2</v>
      </c>
      <c r="Z26" s="39"/>
      <c r="AA26" s="39" t="s">
        <v>2</v>
      </c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</row>
    <row r="27" spans="1:158" ht="54.95" customHeight="1" x14ac:dyDescent="0.25">
      <c r="A27" s="36">
        <v>20</v>
      </c>
      <c r="B27" s="37" t="s">
        <v>71</v>
      </c>
      <c r="C27" s="37" t="s">
        <v>43</v>
      </c>
      <c r="D27" s="38">
        <v>240</v>
      </c>
      <c r="E27" s="39"/>
      <c r="F27" s="39"/>
      <c r="G27" s="39"/>
      <c r="H27" s="39"/>
      <c r="I27" s="39"/>
      <c r="J27" s="39"/>
      <c r="K27" s="41"/>
      <c r="L27" s="59"/>
      <c r="M27" s="5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 t="s">
        <v>2</v>
      </c>
      <c r="AF27" s="39"/>
      <c r="AG27" s="39"/>
      <c r="AH27" s="39"/>
      <c r="AI27" s="39" t="s">
        <v>2</v>
      </c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</row>
    <row r="28" spans="1:158" ht="54.95" customHeight="1" x14ac:dyDescent="0.25">
      <c r="A28" s="36">
        <v>21</v>
      </c>
      <c r="B28" s="37" t="s">
        <v>259</v>
      </c>
      <c r="C28" s="37" t="s">
        <v>43</v>
      </c>
      <c r="D28" s="38">
        <v>10</v>
      </c>
      <c r="E28" s="39"/>
      <c r="F28" s="39"/>
      <c r="G28" s="39">
        <v>1</v>
      </c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 t="s">
        <v>2</v>
      </c>
      <c r="V28" s="39"/>
      <c r="W28" s="39"/>
      <c r="X28" s="39"/>
      <c r="Y28" s="39"/>
      <c r="Z28" s="39"/>
      <c r="AA28" s="39"/>
      <c r="AB28" s="39"/>
      <c r="AC28" s="39"/>
      <c r="AD28" s="39" t="s">
        <v>2</v>
      </c>
      <c r="AE28" s="39"/>
      <c r="AF28" s="39"/>
      <c r="AG28" s="39" t="s">
        <v>2</v>
      </c>
      <c r="AH28" s="39"/>
      <c r="AI28" s="3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</row>
    <row r="29" spans="1:158" ht="54.95" customHeight="1" x14ac:dyDescent="0.25">
      <c r="A29" s="36">
        <v>22</v>
      </c>
      <c r="B29" s="37" t="s">
        <v>260</v>
      </c>
      <c r="C29" s="37" t="s">
        <v>40</v>
      </c>
      <c r="D29" s="38">
        <v>5</v>
      </c>
      <c r="E29" s="39">
        <v>1</v>
      </c>
      <c r="F29" s="39"/>
      <c r="G29" s="39"/>
      <c r="H29" s="39"/>
      <c r="I29" s="39"/>
      <c r="J29" s="39"/>
      <c r="K29" s="41"/>
      <c r="L29" s="59"/>
      <c r="M29" s="59"/>
      <c r="N29" s="39" t="s">
        <v>2</v>
      </c>
      <c r="O29" s="39" t="s">
        <v>2</v>
      </c>
      <c r="P29" s="39" t="s">
        <v>2</v>
      </c>
      <c r="Q29" s="39" t="s">
        <v>2</v>
      </c>
      <c r="R29" s="39"/>
      <c r="S29" s="39" t="s">
        <v>2</v>
      </c>
      <c r="T29" s="39" t="s">
        <v>2</v>
      </c>
      <c r="U29" s="39" t="s">
        <v>2</v>
      </c>
      <c r="V29" s="39" t="s">
        <v>2</v>
      </c>
      <c r="W29" s="39"/>
      <c r="X29" s="39" t="s">
        <v>2</v>
      </c>
      <c r="Y29" s="39" t="s">
        <v>2</v>
      </c>
      <c r="Z29" s="39"/>
      <c r="AA29" s="39" t="s">
        <v>2</v>
      </c>
      <c r="AB29" s="39" t="s">
        <v>2</v>
      </c>
      <c r="AC29" s="39"/>
      <c r="AD29" s="39"/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</row>
    <row r="30" spans="1:158" ht="54.95" customHeight="1" x14ac:dyDescent="0.25">
      <c r="A30" s="36">
        <v>23</v>
      </c>
      <c r="B30" s="37" t="s">
        <v>61</v>
      </c>
      <c r="C30" s="37" t="s">
        <v>40</v>
      </c>
      <c r="D30" s="38">
        <v>15</v>
      </c>
      <c r="E30" s="39">
        <v>1</v>
      </c>
      <c r="F30" s="39"/>
      <c r="G30" s="39"/>
      <c r="H30" s="39"/>
      <c r="I30" s="39"/>
      <c r="J30" s="39"/>
      <c r="K30" s="41">
        <v>2</v>
      </c>
      <c r="L30" s="59"/>
      <c r="M30" s="59"/>
      <c r="N30" s="39"/>
      <c r="O30" s="39"/>
      <c r="P30" s="39"/>
      <c r="Q30" s="39"/>
      <c r="R30" s="39" t="s">
        <v>2</v>
      </c>
      <c r="S30" s="39" t="s">
        <v>2</v>
      </c>
      <c r="T30" s="39" t="s">
        <v>2</v>
      </c>
      <c r="U30" s="39" t="s">
        <v>2</v>
      </c>
      <c r="V30" s="39" t="s">
        <v>2</v>
      </c>
      <c r="W30" s="39" t="s">
        <v>2</v>
      </c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</row>
    <row r="31" spans="1:158" ht="54.95" customHeight="1" x14ac:dyDescent="0.25">
      <c r="A31" s="36">
        <v>24</v>
      </c>
      <c r="B31" s="37" t="s">
        <v>261</v>
      </c>
      <c r="C31" s="37" t="s">
        <v>40</v>
      </c>
      <c r="D31" s="38">
        <v>5</v>
      </c>
      <c r="E31" s="39">
        <v>1</v>
      </c>
      <c r="F31" s="39"/>
      <c r="G31" s="39"/>
      <c r="H31" s="39"/>
      <c r="I31" s="39"/>
      <c r="J31" s="39"/>
      <c r="K31" s="41">
        <v>1</v>
      </c>
      <c r="L31" s="59">
        <v>1</v>
      </c>
      <c r="M31" s="59">
        <v>1</v>
      </c>
      <c r="N31" s="39" t="s">
        <v>2</v>
      </c>
      <c r="O31" s="39"/>
      <c r="P31" s="39"/>
      <c r="Q31" s="39"/>
      <c r="R31" s="39"/>
      <c r="S31" s="39" t="s">
        <v>2</v>
      </c>
      <c r="T31" s="39" t="s">
        <v>2</v>
      </c>
      <c r="U31" s="39" t="s">
        <v>2</v>
      </c>
      <c r="V31" s="39" t="s">
        <v>2</v>
      </c>
      <c r="W31" s="39"/>
      <c r="X31" s="39" t="s">
        <v>2</v>
      </c>
      <c r="Y31" s="39" t="s">
        <v>2</v>
      </c>
      <c r="Z31" s="39" t="s">
        <v>2</v>
      </c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</row>
    <row r="32" spans="1:158" ht="54.95" customHeight="1" x14ac:dyDescent="0.25">
      <c r="A32" s="36">
        <v>25</v>
      </c>
      <c r="B32" s="37" t="s">
        <v>75</v>
      </c>
      <c r="C32" s="37" t="s">
        <v>40</v>
      </c>
      <c r="D32" s="38">
        <v>240</v>
      </c>
      <c r="E32" s="39"/>
      <c r="F32" s="39"/>
      <c r="G32" s="39"/>
      <c r="H32" s="39"/>
      <c r="I32" s="39"/>
      <c r="J32" s="39"/>
      <c r="K32" s="41"/>
      <c r="L32" s="59"/>
      <c r="M32" s="5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 t="s">
        <v>2</v>
      </c>
      <c r="AF32" s="39"/>
      <c r="AG32" s="39"/>
      <c r="AH32" s="39"/>
      <c r="AI32" s="39" t="s">
        <v>2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</row>
    <row r="33" spans="1:35" s="51" customFormat="1" x14ac:dyDescent="0.25">
      <c r="A33" s="92" t="s">
        <v>1</v>
      </c>
      <c r="B33" s="92"/>
      <c r="C33" s="92"/>
      <c r="D33" s="49">
        <f t="shared" ref="D33:M33" si="0">SUM(D8:D32)</f>
        <v>1455</v>
      </c>
      <c r="E33" s="49">
        <f t="shared" si="0"/>
        <v>7</v>
      </c>
      <c r="F33" s="49">
        <f t="shared" si="0"/>
        <v>1</v>
      </c>
      <c r="G33" s="49">
        <f t="shared" si="0"/>
        <v>3</v>
      </c>
      <c r="H33" s="49">
        <f t="shared" si="0"/>
        <v>2</v>
      </c>
      <c r="I33" s="49">
        <f t="shared" si="0"/>
        <v>3</v>
      </c>
      <c r="J33" s="49">
        <f t="shared" si="0"/>
        <v>2</v>
      </c>
      <c r="K33" s="49">
        <f t="shared" si="0"/>
        <v>16</v>
      </c>
      <c r="L33" s="49">
        <f t="shared" si="0"/>
        <v>1</v>
      </c>
      <c r="M33" s="49">
        <f t="shared" si="0"/>
        <v>1</v>
      </c>
      <c r="N33" s="50">
        <f t="shared" ref="N33:AI33" si="1">+COUNTA(N8:N32)</f>
        <v>12</v>
      </c>
      <c r="O33" s="50">
        <f t="shared" si="1"/>
        <v>7</v>
      </c>
      <c r="P33" s="50">
        <f t="shared" si="1"/>
        <v>7</v>
      </c>
      <c r="Q33" s="50">
        <f t="shared" si="1"/>
        <v>7</v>
      </c>
      <c r="R33" s="50">
        <f t="shared" si="1"/>
        <v>5</v>
      </c>
      <c r="S33" s="50">
        <f t="shared" si="1"/>
        <v>9</v>
      </c>
      <c r="T33" s="50">
        <f t="shared" si="1"/>
        <v>9</v>
      </c>
      <c r="U33" s="50">
        <f t="shared" si="1"/>
        <v>18</v>
      </c>
      <c r="V33" s="50">
        <f t="shared" si="1"/>
        <v>16</v>
      </c>
      <c r="W33" s="50">
        <f t="shared" si="1"/>
        <v>5</v>
      </c>
      <c r="X33" s="50">
        <f t="shared" si="1"/>
        <v>9</v>
      </c>
      <c r="Y33" s="50">
        <f t="shared" si="1"/>
        <v>16</v>
      </c>
      <c r="Z33" s="50">
        <f t="shared" si="1"/>
        <v>1</v>
      </c>
      <c r="AA33" s="50">
        <f t="shared" si="1"/>
        <v>9</v>
      </c>
      <c r="AB33" s="50">
        <f t="shared" si="1"/>
        <v>13</v>
      </c>
      <c r="AC33" s="50">
        <f t="shared" si="1"/>
        <v>3</v>
      </c>
      <c r="AD33" s="50">
        <f t="shared" si="1"/>
        <v>2</v>
      </c>
      <c r="AE33" s="50">
        <f t="shared" si="1"/>
        <v>7</v>
      </c>
      <c r="AF33" s="50">
        <f t="shared" si="1"/>
        <v>0</v>
      </c>
      <c r="AG33" s="50">
        <f t="shared" si="1"/>
        <v>15</v>
      </c>
      <c r="AH33" s="50">
        <f t="shared" si="1"/>
        <v>3</v>
      </c>
      <c r="AI33" s="50">
        <f t="shared" si="1"/>
        <v>7</v>
      </c>
    </row>
    <row r="34" spans="1:35" x14ac:dyDescent="0.25">
      <c r="AF34" s="53"/>
      <c r="AI34" s="54"/>
    </row>
    <row r="35" spans="1:35" x14ac:dyDescent="0.25">
      <c r="B35" s="55"/>
      <c r="C35" s="56" t="s">
        <v>0</v>
      </c>
      <c r="D35" s="57">
        <f>ROUNDUP((D33/60/8),0)</f>
        <v>4</v>
      </c>
      <c r="G35" s="53"/>
      <c r="H35" s="53"/>
    </row>
    <row r="36" spans="1:35" x14ac:dyDescent="0.25">
      <c r="C36" s="51"/>
      <c r="D36" s="58"/>
      <c r="G36" s="53"/>
      <c r="H36" s="53"/>
    </row>
  </sheetData>
  <mergeCells count="26">
    <mergeCell ref="AH5:AH7"/>
    <mergeCell ref="AE5:AE6"/>
    <mergeCell ref="A33:C33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B36"/>
  <sheetViews>
    <sheetView zoomScale="60" zoomScaleNormal="60" workbookViewId="0">
      <selection activeCell="X13" sqref="X13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2.28515625" style="28" customWidth="1"/>
    <col min="4" max="4" width="8.85546875" style="52" customWidth="1"/>
    <col min="5" max="7" width="6" style="29" customWidth="1"/>
    <col min="8" max="8" width="11.42578125" style="29" customWidth="1"/>
    <col min="9" max="9" width="11.7109375" style="29" customWidth="1"/>
    <col min="10" max="10" width="7.85546875" style="29" customWidth="1"/>
    <col min="11" max="11" width="10.7109375" style="29" customWidth="1"/>
    <col min="12" max="12" width="11.140625" style="29" customWidth="1"/>
    <col min="13" max="13" width="26" style="29" customWidth="1"/>
    <col min="14" max="18" width="6" style="29" customWidth="1"/>
    <col min="19" max="19" width="28" style="29" customWidth="1"/>
    <col min="20" max="31" width="6" style="29" customWidth="1"/>
    <col min="32" max="32" width="5.5703125" style="29" customWidth="1"/>
    <col min="33" max="35" width="6" style="28" customWidth="1"/>
    <col min="36" max="16384" width="11.42578125" style="28"/>
  </cols>
  <sheetData>
    <row r="1" spans="1:158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158" ht="38.25" customHeight="1" x14ac:dyDescent="0.25">
      <c r="A2" s="84" t="s">
        <v>308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158" ht="17.25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</row>
    <row r="4" spans="1:158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8" t="s">
        <v>34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104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8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8" t="s">
        <v>30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104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8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5" t="s">
        <v>20</v>
      </c>
      <c r="L6" s="85"/>
      <c r="M6" s="30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1"/>
      <c r="AB6" s="87"/>
      <c r="AC6" s="87"/>
      <c r="AD6" s="87"/>
      <c r="AE6" s="87"/>
      <c r="AF6" s="87"/>
      <c r="AG6" s="87"/>
      <c r="AH6" s="87"/>
      <c r="AI6" s="87"/>
    </row>
    <row r="7" spans="1:158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241</v>
      </c>
      <c r="J7" s="31" t="s">
        <v>13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8" ht="60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</row>
    <row r="9" spans="1:158" ht="67.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</row>
    <row r="10" spans="1:158" ht="69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</row>
    <row r="11" spans="1:158" ht="69.75" customHeight="1" x14ac:dyDescent="0.25">
      <c r="A11" s="36">
        <v>4</v>
      </c>
      <c r="B11" s="37" t="s">
        <v>242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</row>
    <row r="12" spans="1:158" ht="60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</row>
    <row r="13" spans="1:158" ht="69.7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</row>
    <row r="14" spans="1:158" ht="64.5" customHeight="1" x14ac:dyDescent="0.25">
      <c r="A14" s="36">
        <v>7</v>
      </c>
      <c r="B14" s="37" t="s">
        <v>85</v>
      </c>
      <c r="C14" s="37" t="s">
        <v>243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</row>
    <row r="15" spans="1:158" ht="66" customHeight="1" x14ac:dyDescent="0.25">
      <c r="A15" s="36">
        <v>8</v>
      </c>
      <c r="B15" s="37" t="s">
        <v>46</v>
      </c>
      <c r="C15" s="37" t="s">
        <v>243</v>
      </c>
      <c r="D15" s="38">
        <v>120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</row>
    <row r="16" spans="1:158" ht="71.25" customHeight="1" x14ac:dyDescent="0.25">
      <c r="A16" s="36">
        <v>9</v>
      </c>
      <c r="B16" s="37" t="s">
        <v>45</v>
      </c>
      <c r="C16" s="37" t="s">
        <v>243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</row>
    <row r="17" spans="1:158" ht="70.5" customHeight="1" x14ac:dyDescent="0.25">
      <c r="A17" s="36">
        <v>10</v>
      </c>
      <c r="B17" s="37" t="s">
        <v>46</v>
      </c>
      <c r="C17" s="37" t="s">
        <v>243</v>
      </c>
      <c r="D17" s="38">
        <v>120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</row>
    <row r="18" spans="1:158" ht="75" customHeight="1" x14ac:dyDescent="0.25">
      <c r="A18" s="36">
        <v>11</v>
      </c>
      <c r="B18" s="44" t="s">
        <v>244</v>
      </c>
      <c r="C18" s="37" t="s">
        <v>243</v>
      </c>
      <c r="D18" s="82">
        <v>60</v>
      </c>
      <c r="E18" s="39"/>
      <c r="F18" s="39"/>
      <c r="G18" s="39"/>
      <c r="H18" s="39"/>
      <c r="I18" s="39"/>
      <c r="J18" s="39">
        <v>1</v>
      </c>
      <c r="K18" s="41"/>
      <c r="L18" s="59"/>
      <c r="M18" s="59"/>
      <c r="N18" s="39" t="s">
        <v>2</v>
      </c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 t="s">
        <v>2</v>
      </c>
      <c r="Y18" s="39" t="s">
        <v>2</v>
      </c>
      <c r="Z18" s="39"/>
      <c r="AA18" s="39" t="s">
        <v>2</v>
      </c>
      <c r="AB18" s="39" t="s">
        <v>2</v>
      </c>
      <c r="AC18" s="39"/>
      <c r="AD18" s="39"/>
      <c r="AE18" s="39"/>
      <c r="AF18" s="39"/>
      <c r="AG18" s="39" t="s">
        <v>2</v>
      </c>
      <c r="AH18" s="39"/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</row>
    <row r="19" spans="1:158" ht="84.75" customHeight="1" x14ac:dyDescent="0.25">
      <c r="A19" s="36">
        <v>12</v>
      </c>
      <c r="B19" s="37" t="s">
        <v>245</v>
      </c>
      <c r="C19" s="37" t="s">
        <v>243</v>
      </c>
      <c r="D19" s="82">
        <v>90</v>
      </c>
      <c r="E19" s="39"/>
      <c r="F19" s="39"/>
      <c r="G19" s="39"/>
      <c r="H19" s="39"/>
      <c r="I19" s="39"/>
      <c r="J19" s="39">
        <v>1</v>
      </c>
      <c r="K19" s="41">
        <f>3*3+1*3+2*3</f>
        <v>18</v>
      </c>
      <c r="L19" s="59"/>
      <c r="M19" s="59"/>
      <c r="N19" s="39" t="s">
        <v>2</v>
      </c>
      <c r="O19" s="39" t="s">
        <v>2</v>
      </c>
      <c r="P19" s="39" t="s">
        <v>2</v>
      </c>
      <c r="Q19" s="39" t="s">
        <v>2</v>
      </c>
      <c r="R19" s="39" t="s">
        <v>2</v>
      </c>
      <c r="S19" s="39" t="s">
        <v>2</v>
      </c>
      <c r="T19" s="39" t="s">
        <v>2</v>
      </c>
      <c r="U19" s="39" t="s">
        <v>2</v>
      </c>
      <c r="V19" s="39" t="s">
        <v>2</v>
      </c>
      <c r="W19" s="39" t="s">
        <v>2</v>
      </c>
      <c r="X19" s="39" t="s">
        <v>2</v>
      </c>
      <c r="Y19" s="39" t="s">
        <v>2</v>
      </c>
      <c r="Z19" s="39"/>
      <c r="AA19" s="39" t="s">
        <v>2</v>
      </c>
      <c r="AB19" s="39" t="s">
        <v>2</v>
      </c>
      <c r="AC19" s="39"/>
      <c r="AD19" s="39"/>
      <c r="AE19" s="39"/>
      <c r="AF19" s="39"/>
      <c r="AG19" s="39" t="s">
        <v>2</v>
      </c>
      <c r="AH19" s="39"/>
      <c r="AI19" s="3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</row>
    <row r="20" spans="1:158" ht="64.5" customHeight="1" x14ac:dyDescent="0.25">
      <c r="A20" s="36">
        <v>13</v>
      </c>
      <c r="B20" s="37" t="s">
        <v>46</v>
      </c>
      <c r="C20" s="37" t="s">
        <v>243</v>
      </c>
      <c r="D20" s="45">
        <v>120</v>
      </c>
      <c r="E20" s="39"/>
      <c r="F20" s="39"/>
      <c r="G20" s="39"/>
      <c r="H20" s="39"/>
      <c r="I20" s="39"/>
      <c r="J20" s="39"/>
      <c r="K20" s="41"/>
      <c r="L20" s="59"/>
      <c r="M20" s="5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 t="s">
        <v>2</v>
      </c>
      <c r="AF20" s="39"/>
      <c r="AG20" s="39"/>
      <c r="AH20" s="39"/>
      <c r="AI20" s="39" t="s">
        <v>2</v>
      </c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</row>
    <row r="21" spans="1:158" ht="64.5" customHeight="1" x14ac:dyDescent="0.25">
      <c r="A21" s="36">
        <v>14</v>
      </c>
      <c r="B21" s="37" t="s">
        <v>246</v>
      </c>
      <c r="C21" s="37" t="s">
        <v>243</v>
      </c>
      <c r="D21" s="38">
        <v>15</v>
      </c>
      <c r="E21" s="39"/>
      <c r="F21" s="39"/>
      <c r="G21" s="39"/>
      <c r="H21" s="39"/>
      <c r="I21" s="39">
        <v>1</v>
      </c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 t="s">
        <v>2</v>
      </c>
      <c r="V21" s="39" t="s">
        <v>2</v>
      </c>
      <c r="W21" s="39"/>
      <c r="X21" s="39"/>
      <c r="Y21" s="39" t="s">
        <v>2</v>
      </c>
      <c r="Z21" s="39"/>
      <c r="AA21" s="39"/>
      <c r="AB21" s="39"/>
      <c r="AC21" s="39" t="s">
        <v>2</v>
      </c>
      <c r="AD21" s="39"/>
      <c r="AE21" s="39"/>
      <c r="AF21" s="39"/>
      <c r="AG21" s="39"/>
      <c r="AH21" s="39" t="s">
        <v>2</v>
      </c>
      <c r="AI21" s="3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</row>
    <row r="22" spans="1:158" ht="61.5" customHeight="1" x14ac:dyDescent="0.25">
      <c r="A22" s="36">
        <v>15</v>
      </c>
      <c r="B22" s="37" t="s">
        <v>247</v>
      </c>
      <c r="C22" s="37" t="s">
        <v>243</v>
      </c>
      <c r="D22" s="38">
        <v>5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 t="s">
        <v>2</v>
      </c>
      <c r="O22" s="39" t="s">
        <v>2</v>
      </c>
      <c r="P22" s="39" t="s">
        <v>2</v>
      </c>
      <c r="Q22" s="39" t="s">
        <v>2</v>
      </c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 t="s">
        <v>2</v>
      </c>
      <c r="AC22" s="39"/>
      <c r="AD22" s="39"/>
      <c r="AE22" s="39"/>
      <c r="AF22" s="39"/>
      <c r="AG22" s="39" t="s">
        <v>2</v>
      </c>
      <c r="AH22" s="39"/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</row>
    <row r="23" spans="1:158" ht="66" customHeight="1" x14ac:dyDescent="0.25">
      <c r="A23" s="36">
        <v>16</v>
      </c>
      <c r="B23" s="37" t="s">
        <v>46</v>
      </c>
      <c r="C23" s="37" t="s">
        <v>43</v>
      </c>
      <c r="D23" s="38">
        <v>120</v>
      </c>
      <c r="E23" s="39"/>
      <c r="F23" s="39"/>
      <c r="G23" s="39"/>
      <c r="H23" s="39"/>
      <c r="I23" s="39"/>
      <c r="J23" s="39"/>
      <c r="K23" s="41"/>
      <c r="L23" s="59"/>
      <c r="M23" s="5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 t="s">
        <v>2</v>
      </c>
      <c r="AF23" s="39"/>
      <c r="AG23" s="39"/>
      <c r="AH23" s="39"/>
      <c r="AI23" s="39" t="s">
        <v>2</v>
      </c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</row>
    <row r="24" spans="1:158" ht="60" customHeight="1" x14ac:dyDescent="0.25">
      <c r="A24" s="36">
        <v>17</v>
      </c>
      <c r="B24" s="37" t="s">
        <v>248</v>
      </c>
      <c r="C24" s="37" t="s">
        <v>43</v>
      </c>
      <c r="D24" s="38">
        <v>10</v>
      </c>
      <c r="E24" s="39"/>
      <c r="F24" s="39"/>
      <c r="G24" s="39"/>
      <c r="H24" s="39">
        <v>1</v>
      </c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 t="s">
        <v>2</v>
      </c>
      <c r="V24" s="39" t="s">
        <v>2</v>
      </c>
      <c r="W24" s="39"/>
      <c r="X24" s="39"/>
      <c r="Y24" s="39" t="s">
        <v>2</v>
      </c>
      <c r="Z24" s="39"/>
      <c r="AA24" s="39"/>
      <c r="AB24" s="39"/>
      <c r="AC24" s="39" t="s">
        <v>2</v>
      </c>
      <c r="AD24" s="39"/>
      <c r="AE24" s="39"/>
      <c r="AF24" s="39"/>
      <c r="AG24" s="39"/>
      <c r="AH24" s="39" t="s">
        <v>2</v>
      </c>
      <c r="AI24" s="3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</row>
    <row r="25" spans="1:158" ht="67.5" customHeight="1" x14ac:dyDescent="0.25">
      <c r="A25" s="36">
        <v>18</v>
      </c>
      <c r="B25" s="37" t="s">
        <v>249</v>
      </c>
      <c r="C25" s="37" t="s">
        <v>43</v>
      </c>
      <c r="D25" s="38">
        <v>5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 t="s">
        <v>2</v>
      </c>
      <c r="O25" s="39" t="s">
        <v>2</v>
      </c>
      <c r="P25" s="39" t="s">
        <v>2</v>
      </c>
      <c r="Q25" s="39" t="s">
        <v>2</v>
      </c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 t="s">
        <v>2</v>
      </c>
      <c r="AC25" s="39"/>
      <c r="AD25" s="39"/>
      <c r="AE25" s="39"/>
      <c r="AF25" s="39"/>
      <c r="AG25" s="39" t="s">
        <v>2</v>
      </c>
      <c r="AH25" s="39"/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</row>
    <row r="26" spans="1:158" ht="70.5" customHeight="1" x14ac:dyDescent="0.25">
      <c r="A26" s="36">
        <v>19</v>
      </c>
      <c r="B26" s="37" t="s">
        <v>250</v>
      </c>
      <c r="C26" s="37" t="s">
        <v>43</v>
      </c>
      <c r="D26" s="38">
        <v>5</v>
      </c>
      <c r="E26" s="39"/>
      <c r="F26" s="39"/>
      <c r="G26" s="39">
        <v>1</v>
      </c>
      <c r="H26" s="39"/>
      <c r="I26" s="39"/>
      <c r="J26" s="39"/>
      <c r="K26" s="41">
        <v>1</v>
      </c>
      <c r="L26" s="59"/>
      <c r="M26" s="59"/>
      <c r="N26" s="39" t="s">
        <v>2</v>
      </c>
      <c r="O26" s="39"/>
      <c r="P26" s="39"/>
      <c r="Q26" s="39"/>
      <c r="R26" s="39" t="s">
        <v>2</v>
      </c>
      <c r="S26" s="39" t="s">
        <v>2</v>
      </c>
      <c r="T26" s="39" t="s">
        <v>2</v>
      </c>
      <c r="U26" s="39" t="s">
        <v>2</v>
      </c>
      <c r="V26" s="39" t="s">
        <v>2</v>
      </c>
      <c r="W26" s="39" t="s">
        <v>2</v>
      </c>
      <c r="X26" s="39" t="s">
        <v>2</v>
      </c>
      <c r="Y26" s="39" t="s">
        <v>2</v>
      </c>
      <c r="Z26" s="39"/>
      <c r="AA26" s="39" t="s">
        <v>2</v>
      </c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</row>
    <row r="27" spans="1:158" ht="70.5" customHeight="1" x14ac:dyDescent="0.25">
      <c r="A27" s="36">
        <v>20</v>
      </c>
      <c r="B27" s="37" t="s">
        <v>71</v>
      </c>
      <c r="C27" s="37" t="s">
        <v>43</v>
      </c>
      <c r="D27" s="38">
        <v>240</v>
      </c>
      <c r="E27" s="39"/>
      <c r="F27" s="39"/>
      <c r="G27" s="39"/>
      <c r="H27" s="39"/>
      <c r="I27" s="39"/>
      <c r="J27" s="39"/>
      <c r="K27" s="41"/>
      <c r="L27" s="59"/>
      <c r="M27" s="5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 t="s">
        <v>2</v>
      </c>
      <c r="AF27" s="39"/>
      <c r="AG27" s="39"/>
      <c r="AH27" s="39"/>
      <c r="AI27" s="39" t="s">
        <v>2</v>
      </c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</row>
    <row r="28" spans="1:158" ht="67.5" customHeight="1" x14ac:dyDescent="0.25">
      <c r="A28" s="36">
        <v>21</v>
      </c>
      <c r="B28" s="37" t="s">
        <v>251</v>
      </c>
      <c r="C28" s="37" t="s">
        <v>43</v>
      </c>
      <c r="D28" s="38">
        <v>10</v>
      </c>
      <c r="E28" s="39"/>
      <c r="F28" s="39"/>
      <c r="G28" s="39">
        <v>1</v>
      </c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 t="s">
        <v>2</v>
      </c>
      <c r="V28" s="39"/>
      <c r="W28" s="39"/>
      <c r="X28" s="39"/>
      <c r="Y28" s="39"/>
      <c r="Z28" s="39"/>
      <c r="AA28" s="39"/>
      <c r="AB28" s="39"/>
      <c r="AC28" s="39"/>
      <c r="AD28" s="39" t="s">
        <v>2</v>
      </c>
      <c r="AE28" s="39"/>
      <c r="AF28" s="39"/>
      <c r="AG28" s="39" t="s">
        <v>2</v>
      </c>
      <c r="AH28" s="39"/>
      <c r="AI28" s="3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</row>
    <row r="29" spans="1:158" ht="67.5" customHeight="1" x14ac:dyDescent="0.25">
      <c r="A29" s="36">
        <v>22</v>
      </c>
      <c r="B29" s="37" t="s">
        <v>252</v>
      </c>
      <c r="C29" s="37" t="s">
        <v>40</v>
      </c>
      <c r="D29" s="38">
        <v>5</v>
      </c>
      <c r="E29" s="39">
        <v>1</v>
      </c>
      <c r="F29" s="39"/>
      <c r="G29" s="39"/>
      <c r="H29" s="39"/>
      <c r="I29" s="39"/>
      <c r="J29" s="39"/>
      <c r="K29" s="41"/>
      <c r="L29" s="59"/>
      <c r="M29" s="59"/>
      <c r="N29" s="39" t="s">
        <v>2</v>
      </c>
      <c r="O29" s="39" t="s">
        <v>2</v>
      </c>
      <c r="P29" s="39" t="s">
        <v>2</v>
      </c>
      <c r="Q29" s="39" t="s">
        <v>2</v>
      </c>
      <c r="R29" s="39"/>
      <c r="S29" s="39" t="s">
        <v>2</v>
      </c>
      <c r="T29" s="39" t="s">
        <v>2</v>
      </c>
      <c r="U29" s="39" t="s">
        <v>2</v>
      </c>
      <c r="V29" s="39" t="s">
        <v>2</v>
      </c>
      <c r="W29" s="39"/>
      <c r="X29" s="39" t="s">
        <v>2</v>
      </c>
      <c r="Y29" s="39" t="s">
        <v>2</v>
      </c>
      <c r="Z29" s="39"/>
      <c r="AA29" s="39" t="s">
        <v>2</v>
      </c>
      <c r="AB29" s="39" t="s">
        <v>2</v>
      </c>
      <c r="AC29" s="39"/>
      <c r="AD29" s="39"/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</row>
    <row r="30" spans="1:158" ht="57" customHeight="1" x14ac:dyDescent="0.25">
      <c r="A30" s="36">
        <v>23</v>
      </c>
      <c r="B30" s="37" t="s">
        <v>61</v>
      </c>
      <c r="C30" s="37" t="s">
        <v>40</v>
      </c>
      <c r="D30" s="38">
        <v>15</v>
      </c>
      <c r="E30" s="39">
        <v>1</v>
      </c>
      <c r="F30" s="39"/>
      <c r="G30" s="39"/>
      <c r="H30" s="39"/>
      <c r="I30" s="39"/>
      <c r="J30" s="39"/>
      <c r="K30" s="41">
        <v>2</v>
      </c>
      <c r="L30" s="59"/>
      <c r="M30" s="59"/>
      <c r="N30" s="39"/>
      <c r="O30" s="39"/>
      <c r="P30" s="39"/>
      <c r="Q30" s="39"/>
      <c r="R30" s="39" t="s">
        <v>2</v>
      </c>
      <c r="S30" s="39" t="s">
        <v>2</v>
      </c>
      <c r="T30" s="39" t="s">
        <v>2</v>
      </c>
      <c r="U30" s="39" t="s">
        <v>2</v>
      </c>
      <c r="V30" s="39" t="s">
        <v>2</v>
      </c>
      <c r="W30" s="39" t="s">
        <v>2</v>
      </c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</row>
    <row r="31" spans="1:158" ht="58.5" customHeight="1" x14ac:dyDescent="0.25">
      <c r="A31" s="36">
        <v>24</v>
      </c>
      <c r="B31" s="37" t="s">
        <v>253</v>
      </c>
      <c r="C31" s="37" t="s">
        <v>40</v>
      </c>
      <c r="D31" s="38">
        <v>5</v>
      </c>
      <c r="E31" s="39">
        <v>1</v>
      </c>
      <c r="F31" s="39"/>
      <c r="G31" s="39"/>
      <c r="H31" s="39"/>
      <c r="I31" s="39"/>
      <c r="J31" s="39"/>
      <c r="K31" s="41">
        <v>1</v>
      </c>
      <c r="L31" s="59">
        <v>1</v>
      </c>
      <c r="M31" s="59">
        <v>1</v>
      </c>
      <c r="N31" s="39" t="s">
        <v>2</v>
      </c>
      <c r="O31" s="39"/>
      <c r="P31" s="39"/>
      <c r="Q31" s="39"/>
      <c r="R31" s="39"/>
      <c r="S31" s="39" t="s">
        <v>2</v>
      </c>
      <c r="T31" s="39" t="s">
        <v>2</v>
      </c>
      <c r="U31" s="39" t="s">
        <v>2</v>
      </c>
      <c r="V31" s="39" t="s">
        <v>2</v>
      </c>
      <c r="W31" s="39"/>
      <c r="X31" s="39" t="s">
        <v>2</v>
      </c>
      <c r="Y31" s="39" t="s">
        <v>2</v>
      </c>
      <c r="Z31" s="39" t="s">
        <v>2</v>
      </c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</row>
    <row r="32" spans="1:158" ht="50.1" customHeight="1" x14ac:dyDescent="0.25">
      <c r="A32" s="36">
        <v>25</v>
      </c>
      <c r="B32" s="37" t="s">
        <v>75</v>
      </c>
      <c r="C32" s="37" t="s">
        <v>40</v>
      </c>
      <c r="D32" s="38">
        <v>240</v>
      </c>
      <c r="E32" s="39"/>
      <c r="F32" s="39"/>
      <c r="G32" s="39"/>
      <c r="H32" s="39"/>
      <c r="I32" s="39"/>
      <c r="J32" s="39"/>
      <c r="K32" s="41"/>
      <c r="L32" s="59"/>
      <c r="M32" s="5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 t="s">
        <v>2</v>
      </c>
      <c r="AF32" s="39"/>
      <c r="AG32" s="39"/>
      <c r="AH32" s="39"/>
      <c r="AI32" s="39" t="s">
        <v>2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</row>
    <row r="33" spans="1:35" s="51" customFormat="1" x14ac:dyDescent="0.25">
      <c r="A33" s="92" t="s">
        <v>1</v>
      </c>
      <c r="B33" s="92"/>
      <c r="C33" s="92"/>
      <c r="D33" s="49">
        <f t="shared" ref="D33:M33" si="0">SUM(D8:D32)</f>
        <v>1490</v>
      </c>
      <c r="E33" s="49">
        <f t="shared" si="0"/>
        <v>7</v>
      </c>
      <c r="F33" s="49">
        <f t="shared" si="0"/>
        <v>1</v>
      </c>
      <c r="G33" s="49">
        <f t="shared" si="0"/>
        <v>3</v>
      </c>
      <c r="H33" s="49">
        <f t="shared" si="0"/>
        <v>2</v>
      </c>
      <c r="I33" s="49">
        <f t="shared" si="0"/>
        <v>3</v>
      </c>
      <c r="J33" s="49">
        <f t="shared" si="0"/>
        <v>2</v>
      </c>
      <c r="K33" s="49">
        <f t="shared" si="0"/>
        <v>25</v>
      </c>
      <c r="L33" s="49">
        <f t="shared" si="0"/>
        <v>1</v>
      </c>
      <c r="M33" s="49">
        <f t="shared" si="0"/>
        <v>1</v>
      </c>
      <c r="N33" s="50">
        <f t="shared" ref="N33:AI33" si="1">+COUNTA(N8:N32)</f>
        <v>12</v>
      </c>
      <c r="O33" s="50">
        <f t="shared" si="1"/>
        <v>7</v>
      </c>
      <c r="P33" s="50">
        <f t="shared" si="1"/>
        <v>7</v>
      </c>
      <c r="Q33" s="50">
        <f t="shared" si="1"/>
        <v>7</v>
      </c>
      <c r="R33" s="50">
        <f t="shared" si="1"/>
        <v>5</v>
      </c>
      <c r="S33" s="50">
        <f t="shared" si="1"/>
        <v>9</v>
      </c>
      <c r="T33" s="50">
        <f t="shared" si="1"/>
        <v>9</v>
      </c>
      <c r="U33" s="50">
        <f t="shared" si="1"/>
        <v>18</v>
      </c>
      <c r="V33" s="50">
        <f t="shared" si="1"/>
        <v>16</v>
      </c>
      <c r="W33" s="50">
        <f t="shared" si="1"/>
        <v>5</v>
      </c>
      <c r="X33" s="50">
        <f t="shared" si="1"/>
        <v>9</v>
      </c>
      <c r="Y33" s="50">
        <f t="shared" si="1"/>
        <v>16</v>
      </c>
      <c r="Z33" s="50">
        <f t="shared" si="1"/>
        <v>1</v>
      </c>
      <c r="AA33" s="50">
        <f t="shared" si="1"/>
        <v>9</v>
      </c>
      <c r="AB33" s="50">
        <f t="shared" si="1"/>
        <v>13</v>
      </c>
      <c r="AC33" s="50">
        <f t="shared" si="1"/>
        <v>3</v>
      </c>
      <c r="AD33" s="50">
        <f t="shared" si="1"/>
        <v>2</v>
      </c>
      <c r="AE33" s="50">
        <f t="shared" si="1"/>
        <v>7</v>
      </c>
      <c r="AF33" s="50">
        <f t="shared" si="1"/>
        <v>0</v>
      </c>
      <c r="AG33" s="50">
        <f t="shared" si="1"/>
        <v>15</v>
      </c>
      <c r="AH33" s="50">
        <f t="shared" si="1"/>
        <v>3</v>
      </c>
      <c r="AI33" s="50">
        <f t="shared" si="1"/>
        <v>7</v>
      </c>
    </row>
    <row r="34" spans="1:35" x14ac:dyDescent="0.25">
      <c r="AF34" s="53"/>
      <c r="AI34" s="54"/>
    </row>
    <row r="35" spans="1:35" x14ac:dyDescent="0.25">
      <c r="B35" s="55"/>
      <c r="C35" s="56" t="s">
        <v>0</v>
      </c>
      <c r="D35" s="57">
        <f>ROUNDUP((D33/60/8),0)</f>
        <v>4</v>
      </c>
      <c r="G35" s="53"/>
      <c r="H35" s="53"/>
    </row>
    <row r="36" spans="1:35" x14ac:dyDescent="0.25">
      <c r="C36" s="51"/>
      <c r="D36" s="58"/>
      <c r="G36" s="53"/>
      <c r="H36" s="53"/>
    </row>
  </sheetData>
  <mergeCells count="26">
    <mergeCell ref="AH5:AH7"/>
    <mergeCell ref="AE5:AE6"/>
    <mergeCell ref="A33:C33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B36"/>
  <sheetViews>
    <sheetView zoomScale="59" zoomScaleNormal="59" workbookViewId="0">
      <selection activeCell="R11" sqref="R11"/>
    </sheetView>
  </sheetViews>
  <sheetFormatPr baseColWidth="10" defaultColWidth="11.42578125" defaultRowHeight="15.75" x14ac:dyDescent="0.25"/>
  <cols>
    <col min="1" max="1" width="10.140625" style="28" customWidth="1"/>
    <col min="2" max="2" width="64.85546875" style="28" customWidth="1"/>
    <col min="3" max="3" width="45" style="28" customWidth="1"/>
    <col min="4" max="4" width="8.85546875" style="52" customWidth="1"/>
    <col min="5" max="7" width="6" style="29" customWidth="1"/>
    <col min="8" max="8" width="11.7109375" style="29" customWidth="1"/>
    <col min="9" max="9" width="10.28515625" style="29" customWidth="1"/>
    <col min="10" max="10" width="7.140625" style="29" customWidth="1"/>
    <col min="11" max="11" width="10.7109375" style="29" customWidth="1"/>
    <col min="12" max="12" width="11.42578125" style="29" customWidth="1"/>
    <col min="13" max="13" width="26.28515625" style="29" customWidth="1"/>
    <col min="14" max="18" width="6" style="29" customWidth="1"/>
    <col min="19" max="19" width="28" style="29" customWidth="1"/>
    <col min="20" max="31" width="6" style="29" customWidth="1"/>
    <col min="32" max="32" width="5.5703125" style="29" customWidth="1"/>
    <col min="33" max="35" width="6" style="28" customWidth="1"/>
    <col min="36" max="16384" width="11.42578125" style="28"/>
  </cols>
  <sheetData>
    <row r="1" spans="1:158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158" ht="51.75" customHeight="1" x14ac:dyDescent="0.25">
      <c r="A2" s="84" t="s">
        <v>309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158" ht="24.75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</row>
    <row r="4" spans="1:158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 t="s">
        <v>34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 t="s">
        <v>33</v>
      </c>
      <c r="AC4" s="85"/>
      <c r="AD4" s="85"/>
      <c r="AE4" s="85"/>
      <c r="AF4" s="85"/>
      <c r="AG4" s="85" t="s">
        <v>32</v>
      </c>
      <c r="AH4" s="85"/>
      <c r="AI4" s="85"/>
    </row>
    <row r="5" spans="1:158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 t="s">
        <v>30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7" t="s">
        <v>29</v>
      </c>
      <c r="AC5" s="87" t="s">
        <v>28</v>
      </c>
      <c r="AD5" s="87" t="s">
        <v>27</v>
      </c>
      <c r="AE5" s="87" t="s">
        <v>26</v>
      </c>
      <c r="AF5" s="87" t="s">
        <v>25</v>
      </c>
      <c r="AG5" s="87" t="s">
        <v>24</v>
      </c>
      <c r="AH5" s="87" t="s">
        <v>23</v>
      </c>
      <c r="AI5" s="87" t="s">
        <v>22</v>
      </c>
    </row>
    <row r="6" spans="1:158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5" t="s">
        <v>20</v>
      </c>
      <c r="L6" s="85"/>
      <c r="M6" s="30" t="s">
        <v>19</v>
      </c>
      <c r="N6" s="85" t="s">
        <v>18</v>
      </c>
      <c r="O6" s="85"/>
      <c r="P6" s="85"/>
      <c r="Q6" s="85"/>
      <c r="R6" s="85"/>
      <c r="S6" s="30" t="s">
        <v>17</v>
      </c>
      <c r="T6" s="85" t="s">
        <v>55</v>
      </c>
      <c r="U6" s="85"/>
      <c r="V6" s="85"/>
      <c r="W6" s="85"/>
      <c r="X6" s="85"/>
      <c r="Y6" s="90" t="s">
        <v>52</v>
      </c>
      <c r="Z6" s="97"/>
      <c r="AA6" s="91"/>
      <c r="AB6" s="87"/>
      <c r="AC6" s="87"/>
      <c r="AD6" s="87"/>
      <c r="AE6" s="87"/>
      <c r="AF6" s="87"/>
      <c r="AG6" s="87"/>
      <c r="AH6" s="87"/>
      <c r="AI6" s="87"/>
    </row>
    <row r="7" spans="1:158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42</v>
      </c>
      <c r="I7" s="31" t="s">
        <v>241</v>
      </c>
      <c r="J7" s="31" t="s">
        <v>13</v>
      </c>
      <c r="K7" s="31" t="s">
        <v>67</v>
      </c>
      <c r="L7" s="31" t="s">
        <v>12</v>
      </c>
      <c r="M7" s="31" t="s">
        <v>11</v>
      </c>
      <c r="N7" s="31" t="s">
        <v>10</v>
      </c>
      <c r="O7" s="31" t="s">
        <v>9</v>
      </c>
      <c r="P7" s="31" t="s">
        <v>8</v>
      </c>
      <c r="Q7" s="32" t="s">
        <v>47</v>
      </c>
      <c r="R7" s="31" t="s">
        <v>7</v>
      </c>
      <c r="S7" s="33" t="s">
        <v>48</v>
      </c>
      <c r="T7" s="31" t="s">
        <v>6</v>
      </c>
      <c r="U7" s="31" t="s">
        <v>5</v>
      </c>
      <c r="V7" s="31" t="s">
        <v>280</v>
      </c>
      <c r="W7" s="31" t="s">
        <v>4</v>
      </c>
      <c r="X7" s="31" t="s">
        <v>3</v>
      </c>
      <c r="Y7" s="34" t="s">
        <v>49</v>
      </c>
      <c r="Z7" s="34" t="s">
        <v>50</v>
      </c>
      <c r="AA7" s="34" t="s">
        <v>51</v>
      </c>
      <c r="AB7" s="35"/>
      <c r="AC7" s="35"/>
      <c r="AD7" s="35"/>
      <c r="AE7" s="35"/>
      <c r="AF7" s="35"/>
      <c r="AG7" s="87"/>
      <c r="AH7" s="87"/>
      <c r="AI7" s="87"/>
    </row>
    <row r="8" spans="1:158" ht="55.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1"/>
      <c r="L8" s="59"/>
      <c r="M8" s="59"/>
      <c r="N8" s="39"/>
      <c r="O8" s="39"/>
      <c r="P8" s="39"/>
      <c r="Q8" s="39"/>
      <c r="R8" s="39"/>
      <c r="S8" s="39"/>
      <c r="T8" s="39"/>
      <c r="U8" s="39" t="s">
        <v>2</v>
      </c>
      <c r="V8" s="39" t="s">
        <v>2</v>
      </c>
      <c r="W8" s="39"/>
      <c r="X8" s="39"/>
      <c r="Y8" s="39" t="s">
        <v>2</v>
      </c>
      <c r="Z8" s="39"/>
      <c r="AA8" s="39"/>
      <c r="AB8" s="39" t="s">
        <v>2</v>
      </c>
      <c r="AC8" s="39"/>
      <c r="AD8" s="39"/>
      <c r="AE8" s="39"/>
      <c r="AF8" s="39"/>
      <c r="AG8" s="39" t="s">
        <v>2</v>
      </c>
      <c r="AH8" s="39"/>
      <c r="AI8" s="3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</row>
    <row r="9" spans="1:158" ht="54.9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1"/>
      <c r="L9" s="59"/>
      <c r="M9" s="59"/>
      <c r="N9" s="42" t="s">
        <v>2</v>
      </c>
      <c r="O9" s="39"/>
      <c r="P9" s="39"/>
      <c r="Q9" s="39"/>
      <c r="R9" s="39"/>
      <c r="S9" s="39"/>
      <c r="T9" s="39"/>
      <c r="U9" s="39" t="s">
        <v>2</v>
      </c>
      <c r="V9" s="39" t="s">
        <v>2</v>
      </c>
      <c r="W9" s="39"/>
      <c r="X9" s="39"/>
      <c r="Y9" s="39" t="s">
        <v>2</v>
      </c>
      <c r="Z9" s="39"/>
      <c r="AA9" s="39"/>
      <c r="AB9" s="39"/>
      <c r="AC9" s="39" t="s">
        <v>2</v>
      </c>
      <c r="AD9" s="39"/>
      <c r="AE9" s="39"/>
      <c r="AF9" s="39"/>
      <c r="AG9" s="39"/>
      <c r="AH9" s="39" t="s">
        <v>2</v>
      </c>
      <c r="AI9" s="3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</row>
    <row r="10" spans="1:158" ht="54.9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1">
        <v>2</v>
      </c>
      <c r="L10" s="59"/>
      <c r="M10" s="5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/>
      <c r="AA10" s="39" t="s">
        <v>2</v>
      </c>
      <c r="AB10" s="39" t="s">
        <v>2</v>
      </c>
      <c r="AC10" s="39"/>
      <c r="AD10" s="39"/>
      <c r="AE10" s="39"/>
      <c r="AF10" s="39"/>
      <c r="AG10" s="39" t="s">
        <v>2</v>
      </c>
      <c r="AH10" s="39"/>
      <c r="AI10" s="3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</row>
    <row r="11" spans="1:158" ht="73.5" customHeight="1" x14ac:dyDescent="0.25">
      <c r="A11" s="36">
        <v>4</v>
      </c>
      <c r="B11" s="37" t="s">
        <v>242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1">
        <v>1</v>
      </c>
      <c r="L11" s="59"/>
      <c r="M11" s="59"/>
      <c r="N11" s="39" t="s">
        <v>2</v>
      </c>
      <c r="O11" s="39"/>
      <c r="P11" s="39"/>
      <c r="Q11" s="39"/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/>
      <c r="AA11" s="39" t="s">
        <v>2</v>
      </c>
      <c r="AB11" s="39" t="s">
        <v>2</v>
      </c>
      <c r="AC11" s="39"/>
      <c r="AD11" s="39"/>
      <c r="AE11" s="39"/>
      <c r="AF11" s="39"/>
      <c r="AG11" s="39" t="s">
        <v>2</v>
      </c>
      <c r="AH11" s="39"/>
      <c r="AI11" s="3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</row>
    <row r="12" spans="1:158" ht="66.7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1"/>
      <c r="L12" s="59"/>
      <c r="M12" s="5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 t="s">
        <v>2</v>
      </c>
      <c r="AF12" s="39"/>
      <c r="AG12" s="39"/>
      <c r="AH12" s="39"/>
      <c r="AI12" s="39" t="s">
        <v>2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</row>
    <row r="13" spans="1:158" ht="74.2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1"/>
      <c r="L13" s="59"/>
      <c r="M13" s="59"/>
      <c r="N13" s="39"/>
      <c r="O13" s="39"/>
      <c r="P13" s="39"/>
      <c r="Q13" s="39"/>
      <c r="R13" s="39"/>
      <c r="S13" s="39"/>
      <c r="T13" s="39"/>
      <c r="U13" s="39" t="s">
        <v>2</v>
      </c>
      <c r="V13" s="39"/>
      <c r="W13" s="39"/>
      <c r="X13" s="39"/>
      <c r="Y13" s="39"/>
      <c r="Z13" s="39"/>
      <c r="AA13" s="39"/>
      <c r="AB13" s="39"/>
      <c r="AC13" s="39"/>
      <c r="AD13" s="39" t="s">
        <v>2</v>
      </c>
      <c r="AE13" s="39"/>
      <c r="AF13" s="39"/>
      <c r="AG13" s="39" t="s">
        <v>2</v>
      </c>
      <c r="AH13" s="39"/>
      <c r="AI13" s="3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</row>
    <row r="14" spans="1:158" ht="63.75" customHeight="1" x14ac:dyDescent="0.25">
      <c r="A14" s="36">
        <v>7</v>
      </c>
      <c r="B14" s="37" t="s">
        <v>85</v>
      </c>
      <c r="C14" s="37" t="s">
        <v>243</v>
      </c>
      <c r="D14" s="38">
        <v>5</v>
      </c>
      <c r="E14" s="39"/>
      <c r="F14" s="39"/>
      <c r="G14" s="39">
        <v>1</v>
      </c>
      <c r="H14" s="39"/>
      <c r="I14" s="39"/>
      <c r="J14" s="39"/>
      <c r="K14" s="41"/>
      <c r="L14" s="59"/>
      <c r="M14" s="59"/>
      <c r="N14" s="39" t="s">
        <v>2</v>
      </c>
      <c r="O14" s="39" t="s">
        <v>2</v>
      </c>
      <c r="P14" s="39" t="s">
        <v>2</v>
      </c>
      <c r="Q14" s="39" t="s">
        <v>2</v>
      </c>
      <c r="R14" s="39"/>
      <c r="S14" s="39" t="s">
        <v>2</v>
      </c>
      <c r="T14" s="39" t="s">
        <v>2</v>
      </c>
      <c r="U14" s="39" t="s">
        <v>2</v>
      </c>
      <c r="V14" s="39" t="s">
        <v>2</v>
      </c>
      <c r="W14" s="39"/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/>
      <c r="AE14" s="39"/>
      <c r="AF14" s="39"/>
      <c r="AG14" s="39" t="s">
        <v>2</v>
      </c>
      <c r="AH14" s="39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</row>
    <row r="15" spans="1:158" ht="74.25" customHeight="1" x14ac:dyDescent="0.25">
      <c r="A15" s="36">
        <v>8</v>
      </c>
      <c r="B15" s="37" t="s">
        <v>46</v>
      </c>
      <c r="C15" s="37" t="s">
        <v>243</v>
      </c>
      <c r="D15" s="38">
        <v>120</v>
      </c>
      <c r="E15" s="39"/>
      <c r="F15" s="39"/>
      <c r="G15" s="39"/>
      <c r="H15" s="39"/>
      <c r="I15" s="39"/>
      <c r="J15" s="39"/>
      <c r="K15" s="41"/>
      <c r="L15" s="59"/>
      <c r="M15" s="5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 t="s">
        <v>2</v>
      </c>
      <c r="AF15" s="39"/>
      <c r="AG15" s="39"/>
      <c r="AH15" s="39"/>
      <c r="AI15" s="39" t="s">
        <v>2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</row>
    <row r="16" spans="1:158" ht="72.75" customHeight="1" x14ac:dyDescent="0.25">
      <c r="A16" s="36">
        <v>9</v>
      </c>
      <c r="B16" s="37" t="s">
        <v>45</v>
      </c>
      <c r="C16" s="37" t="s">
        <v>243</v>
      </c>
      <c r="D16" s="38">
        <v>30</v>
      </c>
      <c r="E16" s="39"/>
      <c r="F16" s="39"/>
      <c r="G16" s="39"/>
      <c r="H16" s="39"/>
      <c r="I16" s="39">
        <v>1</v>
      </c>
      <c r="J16" s="39"/>
      <c r="K16" s="41"/>
      <c r="L16" s="59"/>
      <c r="M16" s="59"/>
      <c r="N16" s="39" t="s">
        <v>2</v>
      </c>
      <c r="O16" s="39" t="s">
        <v>2</v>
      </c>
      <c r="P16" s="39" t="s">
        <v>2</v>
      </c>
      <c r="Q16" s="39" t="s">
        <v>2</v>
      </c>
      <c r="R16" s="39"/>
      <c r="S16" s="39"/>
      <c r="T16" s="39"/>
      <c r="U16" s="39" t="s">
        <v>2</v>
      </c>
      <c r="V16" s="39" t="s">
        <v>2</v>
      </c>
      <c r="W16" s="39"/>
      <c r="X16" s="39"/>
      <c r="Y16" s="39" t="s">
        <v>2</v>
      </c>
      <c r="Z16" s="39"/>
      <c r="AA16" s="39"/>
      <c r="AB16" s="39" t="s">
        <v>2</v>
      </c>
      <c r="AC16" s="39"/>
      <c r="AD16" s="39"/>
      <c r="AE16" s="39"/>
      <c r="AF16" s="39"/>
      <c r="AG16" s="39" t="s">
        <v>2</v>
      </c>
      <c r="AH16" s="39"/>
      <c r="AI16" s="3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</row>
    <row r="17" spans="1:158" ht="63" customHeight="1" x14ac:dyDescent="0.25">
      <c r="A17" s="36">
        <v>10</v>
      </c>
      <c r="B17" s="37" t="s">
        <v>46</v>
      </c>
      <c r="C17" s="37" t="s">
        <v>243</v>
      </c>
      <c r="D17" s="38">
        <v>120</v>
      </c>
      <c r="E17" s="39"/>
      <c r="F17" s="39"/>
      <c r="G17" s="39"/>
      <c r="H17" s="39"/>
      <c r="I17" s="39"/>
      <c r="J17" s="39"/>
      <c r="K17" s="41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 t="s">
        <v>2</v>
      </c>
      <c r="AF17" s="39"/>
      <c r="AG17" s="39"/>
      <c r="AH17" s="39"/>
      <c r="AI17" s="39" t="s">
        <v>2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</row>
    <row r="18" spans="1:158" ht="65.25" customHeight="1" x14ac:dyDescent="0.25">
      <c r="A18" s="36">
        <v>11</v>
      </c>
      <c r="B18" s="44" t="s">
        <v>244</v>
      </c>
      <c r="C18" s="37" t="s">
        <v>243</v>
      </c>
      <c r="D18" s="82">
        <v>60</v>
      </c>
      <c r="E18" s="39"/>
      <c r="F18" s="39"/>
      <c r="G18" s="39"/>
      <c r="H18" s="39"/>
      <c r="I18" s="39"/>
      <c r="J18" s="39">
        <v>1</v>
      </c>
      <c r="K18" s="41"/>
      <c r="L18" s="59"/>
      <c r="M18" s="59"/>
      <c r="N18" s="39" t="s">
        <v>2</v>
      </c>
      <c r="O18" s="39"/>
      <c r="P18" s="39"/>
      <c r="Q18" s="39"/>
      <c r="R18" s="39"/>
      <c r="S18" s="39" t="s">
        <v>2</v>
      </c>
      <c r="T18" s="39" t="s">
        <v>2</v>
      </c>
      <c r="U18" s="39" t="s">
        <v>2</v>
      </c>
      <c r="V18" s="39" t="s">
        <v>2</v>
      </c>
      <c r="W18" s="39"/>
      <c r="X18" s="39" t="s">
        <v>2</v>
      </c>
      <c r="Y18" s="39" t="s">
        <v>2</v>
      </c>
      <c r="Z18" s="39"/>
      <c r="AA18" s="39" t="s">
        <v>2</v>
      </c>
      <c r="AB18" s="39" t="s">
        <v>2</v>
      </c>
      <c r="AC18" s="39"/>
      <c r="AD18" s="39"/>
      <c r="AE18" s="39"/>
      <c r="AF18" s="39"/>
      <c r="AG18" s="39" t="s">
        <v>2</v>
      </c>
      <c r="AH18" s="39"/>
      <c r="AI18" s="3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</row>
    <row r="19" spans="1:158" ht="64.5" customHeight="1" x14ac:dyDescent="0.25">
      <c r="A19" s="36">
        <v>12</v>
      </c>
      <c r="B19" s="37" t="s">
        <v>245</v>
      </c>
      <c r="C19" s="37" t="s">
        <v>243</v>
      </c>
      <c r="D19" s="82">
        <v>90</v>
      </c>
      <c r="E19" s="39"/>
      <c r="F19" s="39"/>
      <c r="G19" s="39"/>
      <c r="H19" s="39"/>
      <c r="I19" s="39"/>
      <c r="J19" s="39">
        <v>1</v>
      </c>
      <c r="K19" s="41">
        <f>3*3+1*3+2*3</f>
        <v>18</v>
      </c>
      <c r="L19" s="59"/>
      <c r="M19" s="59"/>
      <c r="N19" s="39" t="s">
        <v>2</v>
      </c>
      <c r="O19" s="39" t="s">
        <v>2</v>
      </c>
      <c r="P19" s="39" t="s">
        <v>2</v>
      </c>
      <c r="Q19" s="39" t="s">
        <v>2</v>
      </c>
      <c r="R19" s="39" t="s">
        <v>2</v>
      </c>
      <c r="S19" s="39" t="s">
        <v>2</v>
      </c>
      <c r="T19" s="39" t="s">
        <v>2</v>
      </c>
      <c r="U19" s="39" t="s">
        <v>2</v>
      </c>
      <c r="V19" s="39" t="s">
        <v>2</v>
      </c>
      <c r="W19" s="39" t="s">
        <v>2</v>
      </c>
      <c r="X19" s="39" t="s">
        <v>2</v>
      </c>
      <c r="Y19" s="39" t="s">
        <v>2</v>
      </c>
      <c r="Z19" s="39"/>
      <c r="AA19" s="39" t="s">
        <v>2</v>
      </c>
      <c r="AB19" s="39" t="s">
        <v>2</v>
      </c>
      <c r="AC19" s="39"/>
      <c r="AD19" s="39"/>
      <c r="AE19" s="39"/>
      <c r="AF19" s="39"/>
      <c r="AG19" s="39" t="s">
        <v>2</v>
      </c>
      <c r="AH19" s="39"/>
      <c r="AI19" s="3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</row>
    <row r="20" spans="1:158" ht="58.5" customHeight="1" x14ac:dyDescent="0.25">
      <c r="A20" s="36">
        <v>13</v>
      </c>
      <c r="B20" s="37" t="s">
        <v>46</v>
      </c>
      <c r="C20" s="37" t="s">
        <v>243</v>
      </c>
      <c r="D20" s="45">
        <v>120</v>
      </c>
      <c r="E20" s="39"/>
      <c r="F20" s="39"/>
      <c r="G20" s="39"/>
      <c r="H20" s="39"/>
      <c r="I20" s="39"/>
      <c r="J20" s="39"/>
      <c r="K20" s="41"/>
      <c r="L20" s="59"/>
      <c r="M20" s="5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 t="s">
        <v>2</v>
      </c>
      <c r="AF20" s="39"/>
      <c r="AG20" s="39"/>
      <c r="AH20" s="39"/>
      <c r="AI20" s="39" t="s">
        <v>2</v>
      </c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</row>
    <row r="21" spans="1:158" ht="66" customHeight="1" x14ac:dyDescent="0.25">
      <c r="A21" s="36">
        <v>14</v>
      </c>
      <c r="B21" s="37" t="s">
        <v>246</v>
      </c>
      <c r="C21" s="37" t="s">
        <v>243</v>
      </c>
      <c r="D21" s="38">
        <v>15</v>
      </c>
      <c r="E21" s="39"/>
      <c r="F21" s="39"/>
      <c r="G21" s="39"/>
      <c r="H21" s="39"/>
      <c r="I21" s="39">
        <v>1</v>
      </c>
      <c r="J21" s="39"/>
      <c r="K21" s="41"/>
      <c r="L21" s="59"/>
      <c r="M21" s="59"/>
      <c r="N21" s="39"/>
      <c r="O21" s="39"/>
      <c r="P21" s="39"/>
      <c r="Q21" s="39"/>
      <c r="R21" s="39"/>
      <c r="S21" s="39"/>
      <c r="T21" s="39"/>
      <c r="U21" s="39" t="s">
        <v>2</v>
      </c>
      <c r="V21" s="39" t="s">
        <v>2</v>
      </c>
      <c r="W21" s="39"/>
      <c r="X21" s="39"/>
      <c r="Y21" s="39" t="s">
        <v>2</v>
      </c>
      <c r="Z21" s="39"/>
      <c r="AA21" s="39"/>
      <c r="AB21" s="39"/>
      <c r="AC21" s="39" t="s">
        <v>2</v>
      </c>
      <c r="AD21" s="39"/>
      <c r="AE21" s="39"/>
      <c r="AF21" s="39"/>
      <c r="AG21" s="39"/>
      <c r="AH21" s="39" t="s">
        <v>2</v>
      </c>
      <c r="AI21" s="3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</row>
    <row r="22" spans="1:158" ht="63.75" customHeight="1" x14ac:dyDescent="0.25">
      <c r="A22" s="36">
        <v>15</v>
      </c>
      <c r="B22" s="37" t="s">
        <v>247</v>
      </c>
      <c r="C22" s="37" t="s">
        <v>243</v>
      </c>
      <c r="D22" s="38">
        <v>5</v>
      </c>
      <c r="E22" s="39"/>
      <c r="F22" s="39"/>
      <c r="G22" s="39"/>
      <c r="H22" s="39"/>
      <c r="I22" s="39">
        <v>1</v>
      </c>
      <c r="J22" s="39"/>
      <c r="K22" s="41"/>
      <c r="L22" s="59"/>
      <c r="M22" s="59"/>
      <c r="N22" s="39" t="s">
        <v>2</v>
      </c>
      <c r="O22" s="39" t="s">
        <v>2</v>
      </c>
      <c r="P22" s="39" t="s">
        <v>2</v>
      </c>
      <c r="Q22" s="39" t="s">
        <v>2</v>
      </c>
      <c r="R22" s="39"/>
      <c r="S22" s="39"/>
      <c r="T22" s="39"/>
      <c r="U22" s="39" t="s">
        <v>2</v>
      </c>
      <c r="V22" s="39" t="s">
        <v>2</v>
      </c>
      <c r="W22" s="39"/>
      <c r="X22" s="39"/>
      <c r="Y22" s="39" t="s">
        <v>2</v>
      </c>
      <c r="Z22" s="39"/>
      <c r="AA22" s="39"/>
      <c r="AB22" s="39" t="s">
        <v>2</v>
      </c>
      <c r="AC22" s="39"/>
      <c r="AD22" s="39"/>
      <c r="AE22" s="39"/>
      <c r="AF22" s="39"/>
      <c r="AG22" s="39" t="s">
        <v>2</v>
      </c>
      <c r="AH22" s="39"/>
      <c r="AI22" s="3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</row>
    <row r="23" spans="1:158" ht="63.75" customHeight="1" x14ac:dyDescent="0.25">
      <c r="A23" s="36">
        <v>16</v>
      </c>
      <c r="B23" s="37" t="s">
        <v>46</v>
      </c>
      <c r="C23" s="37" t="s">
        <v>43</v>
      </c>
      <c r="D23" s="38">
        <v>120</v>
      </c>
      <c r="E23" s="39"/>
      <c r="F23" s="39"/>
      <c r="G23" s="39"/>
      <c r="H23" s="39"/>
      <c r="I23" s="39"/>
      <c r="J23" s="39"/>
      <c r="K23" s="41"/>
      <c r="L23" s="59"/>
      <c r="M23" s="5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 t="s">
        <v>2</v>
      </c>
      <c r="AF23" s="39"/>
      <c r="AG23" s="39"/>
      <c r="AH23" s="39"/>
      <c r="AI23" s="39" t="s">
        <v>2</v>
      </c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</row>
    <row r="24" spans="1:158" ht="65.25" customHeight="1" x14ac:dyDescent="0.25">
      <c r="A24" s="36">
        <v>17</v>
      </c>
      <c r="B24" s="37" t="s">
        <v>248</v>
      </c>
      <c r="C24" s="37" t="s">
        <v>43</v>
      </c>
      <c r="D24" s="38">
        <v>10</v>
      </c>
      <c r="E24" s="39"/>
      <c r="F24" s="39"/>
      <c r="G24" s="39"/>
      <c r="H24" s="39">
        <v>1</v>
      </c>
      <c r="I24" s="39"/>
      <c r="J24" s="39"/>
      <c r="K24" s="41"/>
      <c r="L24" s="59"/>
      <c r="M24" s="59"/>
      <c r="N24" s="39"/>
      <c r="O24" s="39"/>
      <c r="P24" s="39"/>
      <c r="Q24" s="39"/>
      <c r="R24" s="39"/>
      <c r="S24" s="39"/>
      <c r="T24" s="39"/>
      <c r="U24" s="39" t="s">
        <v>2</v>
      </c>
      <c r="V24" s="39" t="s">
        <v>2</v>
      </c>
      <c r="W24" s="39"/>
      <c r="X24" s="39"/>
      <c r="Y24" s="39" t="s">
        <v>2</v>
      </c>
      <c r="Z24" s="39"/>
      <c r="AA24" s="39"/>
      <c r="AB24" s="39"/>
      <c r="AC24" s="39" t="s">
        <v>2</v>
      </c>
      <c r="AD24" s="39"/>
      <c r="AE24" s="39"/>
      <c r="AF24" s="39"/>
      <c r="AG24" s="39"/>
      <c r="AH24" s="39" t="s">
        <v>2</v>
      </c>
      <c r="AI24" s="3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</row>
    <row r="25" spans="1:158" ht="75" customHeight="1" x14ac:dyDescent="0.25">
      <c r="A25" s="36">
        <v>18</v>
      </c>
      <c r="B25" s="37" t="s">
        <v>249</v>
      </c>
      <c r="C25" s="37" t="s">
        <v>43</v>
      </c>
      <c r="D25" s="38">
        <v>5</v>
      </c>
      <c r="E25" s="39"/>
      <c r="F25" s="39"/>
      <c r="G25" s="39"/>
      <c r="H25" s="39">
        <v>1</v>
      </c>
      <c r="I25" s="39"/>
      <c r="J25" s="39"/>
      <c r="K25" s="41"/>
      <c r="L25" s="59"/>
      <c r="M25" s="59"/>
      <c r="N25" s="39" t="s">
        <v>2</v>
      </c>
      <c r="O25" s="39" t="s">
        <v>2</v>
      </c>
      <c r="P25" s="39" t="s">
        <v>2</v>
      </c>
      <c r="Q25" s="39" t="s">
        <v>2</v>
      </c>
      <c r="R25" s="39"/>
      <c r="S25" s="39"/>
      <c r="T25" s="39"/>
      <c r="U25" s="39" t="s">
        <v>2</v>
      </c>
      <c r="V25" s="39" t="s">
        <v>2</v>
      </c>
      <c r="W25" s="39"/>
      <c r="X25" s="39"/>
      <c r="Y25" s="39" t="s">
        <v>2</v>
      </c>
      <c r="Z25" s="39"/>
      <c r="AA25" s="39"/>
      <c r="AB25" s="39" t="s">
        <v>2</v>
      </c>
      <c r="AC25" s="39"/>
      <c r="AD25" s="39"/>
      <c r="AE25" s="39"/>
      <c r="AF25" s="39"/>
      <c r="AG25" s="39" t="s">
        <v>2</v>
      </c>
      <c r="AH25" s="39"/>
      <c r="AI25" s="3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</row>
    <row r="26" spans="1:158" ht="68.25" customHeight="1" x14ac:dyDescent="0.25">
      <c r="A26" s="36">
        <v>19</v>
      </c>
      <c r="B26" s="37" t="s">
        <v>250</v>
      </c>
      <c r="C26" s="37" t="s">
        <v>43</v>
      </c>
      <c r="D26" s="38">
        <v>5</v>
      </c>
      <c r="E26" s="39"/>
      <c r="F26" s="39"/>
      <c r="G26" s="39">
        <v>1</v>
      </c>
      <c r="H26" s="39"/>
      <c r="I26" s="39"/>
      <c r="J26" s="39"/>
      <c r="K26" s="41">
        <v>1</v>
      </c>
      <c r="L26" s="59"/>
      <c r="M26" s="59"/>
      <c r="N26" s="39" t="s">
        <v>2</v>
      </c>
      <c r="O26" s="39"/>
      <c r="P26" s="39"/>
      <c r="Q26" s="39"/>
      <c r="R26" s="39" t="s">
        <v>2</v>
      </c>
      <c r="S26" s="39" t="s">
        <v>2</v>
      </c>
      <c r="T26" s="39" t="s">
        <v>2</v>
      </c>
      <c r="U26" s="39" t="s">
        <v>2</v>
      </c>
      <c r="V26" s="39" t="s">
        <v>2</v>
      </c>
      <c r="W26" s="39" t="s">
        <v>2</v>
      </c>
      <c r="X26" s="39" t="s">
        <v>2</v>
      </c>
      <c r="Y26" s="39" t="s">
        <v>2</v>
      </c>
      <c r="Z26" s="39"/>
      <c r="AA26" s="39" t="s">
        <v>2</v>
      </c>
      <c r="AB26" s="39" t="s">
        <v>2</v>
      </c>
      <c r="AC26" s="39"/>
      <c r="AD26" s="39"/>
      <c r="AE26" s="39"/>
      <c r="AF26" s="39"/>
      <c r="AG26" s="39" t="s">
        <v>2</v>
      </c>
      <c r="AH26" s="39"/>
      <c r="AI26" s="3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</row>
    <row r="27" spans="1:158" ht="54.95" customHeight="1" x14ac:dyDescent="0.25">
      <c r="A27" s="36">
        <v>20</v>
      </c>
      <c r="B27" s="37" t="s">
        <v>71</v>
      </c>
      <c r="C27" s="37" t="s">
        <v>43</v>
      </c>
      <c r="D27" s="38">
        <v>240</v>
      </c>
      <c r="E27" s="39"/>
      <c r="F27" s="39"/>
      <c r="G27" s="39"/>
      <c r="H27" s="39"/>
      <c r="I27" s="39"/>
      <c r="J27" s="39"/>
      <c r="K27" s="41"/>
      <c r="L27" s="59"/>
      <c r="M27" s="5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 t="s">
        <v>2</v>
      </c>
      <c r="AF27" s="39"/>
      <c r="AG27" s="39"/>
      <c r="AH27" s="39"/>
      <c r="AI27" s="39" t="s">
        <v>2</v>
      </c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</row>
    <row r="28" spans="1:158" ht="63.75" customHeight="1" x14ac:dyDescent="0.25">
      <c r="A28" s="36">
        <v>21</v>
      </c>
      <c r="B28" s="37" t="s">
        <v>251</v>
      </c>
      <c r="C28" s="37" t="s">
        <v>43</v>
      </c>
      <c r="D28" s="38">
        <v>10</v>
      </c>
      <c r="E28" s="39"/>
      <c r="F28" s="39"/>
      <c r="G28" s="39">
        <v>1</v>
      </c>
      <c r="H28" s="39"/>
      <c r="I28" s="39"/>
      <c r="J28" s="39"/>
      <c r="K28" s="41"/>
      <c r="L28" s="59"/>
      <c r="M28" s="59"/>
      <c r="N28" s="39"/>
      <c r="O28" s="39"/>
      <c r="P28" s="39"/>
      <c r="Q28" s="39"/>
      <c r="R28" s="39"/>
      <c r="S28" s="39"/>
      <c r="T28" s="39"/>
      <c r="U28" s="39" t="s">
        <v>2</v>
      </c>
      <c r="V28" s="39"/>
      <c r="W28" s="39"/>
      <c r="X28" s="39"/>
      <c r="Y28" s="39"/>
      <c r="Z28" s="39"/>
      <c r="AA28" s="39"/>
      <c r="AB28" s="39"/>
      <c r="AC28" s="39"/>
      <c r="AD28" s="39" t="s">
        <v>2</v>
      </c>
      <c r="AE28" s="39"/>
      <c r="AF28" s="39"/>
      <c r="AG28" s="39" t="s">
        <v>2</v>
      </c>
      <c r="AH28" s="39"/>
      <c r="AI28" s="3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</row>
    <row r="29" spans="1:158" ht="54.75" customHeight="1" x14ac:dyDescent="0.25">
      <c r="A29" s="36">
        <v>22</v>
      </c>
      <c r="B29" s="37" t="s">
        <v>252</v>
      </c>
      <c r="C29" s="37" t="s">
        <v>40</v>
      </c>
      <c r="D29" s="38">
        <v>5</v>
      </c>
      <c r="E29" s="39">
        <v>1</v>
      </c>
      <c r="F29" s="39"/>
      <c r="G29" s="39"/>
      <c r="H29" s="39"/>
      <c r="I29" s="39"/>
      <c r="J29" s="39"/>
      <c r="K29" s="41"/>
      <c r="L29" s="59"/>
      <c r="M29" s="59"/>
      <c r="N29" s="39" t="s">
        <v>2</v>
      </c>
      <c r="O29" s="39" t="s">
        <v>2</v>
      </c>
      <c r="P29" s="39" t="s">
        <v>2</v>
      </c>
      <c r="Q29" s="39" t="s">
        <v>2</v>
      </c>
      <c r="R29" s="39"/>
      <c r="S29" s="39" t="s">
        <v>2</v>
      </c>
      <c r="T29" s="39" t="s">
        <v>2</v>
      </c>
      <c r="U29" s="39" t="s">
        <v>2</v>
      </c>
      <c r="V29" s="39" t="s">
        <v>2</v>
      </c>
      <c r="W29" s="39"/>
      <c r="X29" s="39" t="s">
        <v>2</v>
      </c>
      <c r="Y29" s="39" t="s">
        <v>2</v>
      </c>
      <c r="Z29" s="39"/>
      <c r="AA29" s="39" t="s">
        <v>2</v>
      </c>
      <c r="AB29" s="39" t="s">
        <v>2</v>
      </c>
      <c r="AC29" s="39"/>
      <c r="AD29" s="39"/>
      <c r="AE29" s="39"/>
      <c r="AF29" s="39"/>
      <c r="AG29" s="39" t="s">
        <v>2</v>
      </c>
      <c r="AH29" s="39"/>
      <c r="AI29" s="3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</row>
    <row r="30" spans="1:158" ht="39" customHeight="1" x14ac:dyDescent="0.25">
      <c r="A30" s="36">
        <v>23</v>
      </c>
      <c r="B30" s="37" t="s">
        <v>61</v>
      </c>
      <c r="C30" s="37" t="s">
        <v>40</v>
      </c>
      <c r="D30" s="38">
        <v>15</v>
      </c>
      <c r="E30" s="39">
        <v>1</v>
      </c>
      <c r="F30" s="39"/>
      <c r="G30" s="39"/>
      <c r="H30" s="39"/>
      <c r="I30" s="39"/>
      <c r="J30" s="39"/>
      <c r="K30" s="41">
        <v>2</v>
      </c>
      <c r="L30" s="59"/>
      <c r="M30" s="59"/>
      <c r="N30" s="39"/>
      <c r="O30" s="39"/>
      <c r="P30" s="39"/>
      <c r="Q30" s="39"/>
      <c r="R30" s="39" t="s">
        <v>2</v>
      </c>
      <c r="S30" s="39" t="s">
        <v>2</v>
      </c>
      <c r="T30" s="39" t="s">
        <v>2</v>
      </c>
      <c r="U30" s="39" t="s">
        <v>2</v>
      </c>
      <c r="V30" s="39" t="s">
        <v>2</v>
      </c>
      <c r="W30" s="39" t="s">
        <v>2</v>
      </c>
      <c r="X30" s="39" t="s">
        <v>2</v>
      </c>
      <c r="Y30" s="39" t="s">
        <v>2</v>
      </c>
      <c r="Z30" s="39"/>
      <c r="AA30" s="39" t="s">
        <v>2</v>
      </c>
      <c r="AB30" s="39" t="s">
        <v>2</v>
      </c>
      <c r="AC30" s="39"/>
      <c r="AD30" s="39"/>
      <c r="AE30" s="39"/>
      <c r="AF30" s="39"/>
      <c r="AG30" s="39" t="s">
        <v>2</v>
      </c>
      <c r="AH30" s="39"/>
      <c r="AI30" s="3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</row>
    <row r="31" spans="1:158" ht="54.75" customHeight="1" x14ac:dyDescent="0.25">
      <c r="A31" s="36">
        <v>24</v>
      </c>
      <c r="B31" s="37" t="s">
        <v>253</v>
      </c>
      <c r="C31" s="37" t="s">
        <v>40</v>
      </c>
      <c r="D31" s="38">
        <v>5</v>
      </c>
      <c r="E31" s="39">
        <v>1</v>
      </c>
      <c r="F31" s="39"/>
      <c r="G31" s="39"/>
      <c r="H31" s="39"/>
      <c r="I31" s="39"/>
      <c r="J31" s="39"/>
      <c r="K31" s="41">
        <v>1</v>
      </c>
      <c r="L31" s="59">
        <v>1</v>
      </c>
      <c r="M31" s="59">
        <v>1</v>
      </c>
      <c r="N31" s="39" t="s">
        <v>2</v>
      </c>
      <c r="O31" s="39"/>
      <c r="P31" s="39"/>
      <c r="Q31" s="39"/>
      <c r="R31" s="39"/>
      <c r="S31" s="39" t="s">
        <v>2</v>
      </c>
      <c r="T31" s="39" t="s">
        <v>2</v>
      </c>
      <c r="U31" s="39" t="s">
        <v>2</v>
      </c>
      <c r="V31" s="39" t="s">
        <v>2</v>
      </c>
      <c r="W31" s="39"/>
      <c r="X31" s="39" t="s">
        <v>2</v>
      </c>
      <c r="Y31" s="39" t="s">
        <v>2</v>
      </c>
      <c r="Z31" s="39" t="s">
        <v>2</v>
      </c>
      <c r="AA31" s="39" t="s">
        <v>2</v>
      </c>
      <c r="AB31" s="39" t="s">
        <v>2</v>
      </c>
      <c r="AC31" s="39"/>
      <c r="AD31" s="39"/>
      <c r="AE31" s="39"/>
      <c r="AF31" s="39"/>
      <c r="AG31" s="39" t="s">
        <v>2</v>
      </c>
      <c r="AH31" s="39"/>
      <c r="AI31" s="3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</row>
    <row r="32" spans="1:158" ht="51" customHeight="1" x14ac:dyDescent="0.25">
      <c r="A32" s="36">
        <v>25</v>
      </c>
      <c r="B32" s="37" t="s">
        <v>75</v>
      </c>
      <c r="C32" s="37" t="s">
        <v>40</v>
      </c>
      <c r="D32" s="38">
        <v>240</v>
      </c>
      <c r="E32" s="39"/>
      <c r="F32" s="39"/>
      <c r="G32" s="39"/>
      <c r="H32" s="39"/>
      <c r="I32" s="39"/>
      <c r="J32" s="39"/>
      <c r="K32" s="41"/>
      <c r="L32" s="59"/>
      <c r="M32" s="5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 t="s">
        <v>2</v>
      </c>
      <c r="AF32" s="39"/>
      <c r="AG32" s="39"/>
      <c r="AH32" s="39"/>
      <c r="AI32" s="39" t="s">
        <v>2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</row>
    <row r="33" spans="1:35" s="51" customFormat="1" x14ac:dyDescent="0.25">
      <c r="A33" s="92" t="s">
        <v>1</v>
      </c>
      <c r="B33" s="92"/>
      <c r="C33" s="92"/>
      <c r="D33" s="49">
        <f t="shared" ref="D33:M33" si="0">SUM(D8:D32)</f>
        <v>1490</v>
      </c>
      <c r="E33" s="49">
        <f t="shared" si="0"/>
        <v>7</v>
      </c>
      <c r="F33" s="49">
        <f t="shared" si="0"/>
        <v>1</v>
      </c>
      <c r="G33" s="49">
        <f t="shared" si="0"/>
        <v>3</v>
      </c>
      <c r="H33" s="49">
        <f t="shared" si="0"/>
        <v>2</v>
      </c>
      <c r="I33" s="49">
        <f t="shared" si="0"/>
        <v>3</v>
      </c>
      <c r="J33" s="49">
        <f t="shared" si="0"/>
        <v>2</v>
      </c>
      <c r="K33" s="49">
        <f t="shared" si="0"/>
        <v>25</v>
      </c>
      <c r="L33" s="49">
        <f t="shared" si="0"/>
        <v>1</v>
      </c>
      <c r="M33" s="49">
        <f t="shared" si="0"/>
        <v>1</v>
      </c>
      <c r="N33" s="50">
        <f t="shared" ref="N33:AI33" si="1">+COUNTA(N8:N32)</f>
        <v>12</v>
      </c>
      <c r="O33" s="50">
        <f t="shared" si="1"/>
        <v>7</v>
      </c>
      <c r="P33" s="50">
        <f t="shared" si="1"/>
        <v>7</v>
      </c>
      <c r="Q33" s="50">
        <f t="shared" si="1"/>
        <v>7</v>
      </c>
      <c r="R33" s="50">
        <f t="shared" si="1"/>
        <v>5</v>
      </c>
      <c r="S33" s="50">
        <f t="shared" si="1"/>
        <v>9</v>
      </c>
      <c r="T33" s="50">
        <f t="shared" si="1"/>
        <v>9</v>
      </c>
      <c r="U33" s="50">
        <f t="shared" si="1"/>
        <v>18</v>
      </c>
      <c r="V33" s="50">
        <f t="shared" si="1"/>
        <v>16</v>
      </c>
      <c r="W33" s="50">
        <f t="shared" si="1"/>
        <v>5</v>
      </c>
      <c r="X33" s="50">
        <f t="shared" si="1"/>
        <v>9</v>
      </c>
      <c r="Y33" s="50">
        <f t="shared" si="1"/>
        <v>16</v>
      </c>
      <c r="Z33" s="50">
        <f t="shared" si="1"/>
        <v>1</v>
      </c>
      <c r="AA33" s="50">
        <f t="shared" si="1"/>
        <v>9</v>
      </c>
      <c r="AB33" s="50">
        <f t="shared" si="1"/>
        <v>13</v>
      </c>
      <c r="AC33" s="50">
        <f t="shared" si="1"/>
        <v>3</v>
      </c>
      <c r="AD33" s="50">
        <f t="shared" si="1"/>
        <v>2</v>
      </c>
      <c r="AE33" s="50">
        <f t="shared" si="1"/>
        <v>7</v>
      </c>
      <c r="AF33" s="50">
        <f t="shared" si="1"/>
        <v>0</v>
      </c>
      <c r="AG33" s="50">
        <f t="shared" si="1"/>
        <v>15</v>
      </c>
      <c r="AH33" s="50">
        <f t="shared" si="1"/>
        <v>3</v>
      </c>
      <c r="AI33" s="50">
        <f t="shared" si="1"/>
        <v>7</v>
      </c>
    </row>
    <row r="34" spans="1:35" ht="17.25" customHeight="1" x14ac:dyDescent="0.25">
      <c r="B34" s="77"/>
      <c r="AF34" s="53"/>
      <c r="AI34" s="54"/>
    </row>
    <row r="35" spans="1:35" x14ac:dyDescent="0.25">
      <c r="B35" s="55"/>
      <c r="C35" s="56" t="s">
        <v>0</v>
      </c>
      <c r="D35" s="50">
        <f>ROUNDUP((D33/60/8),0)</f>
        <v>4</v>
      </c>
      <c r="G35" s="53"/>
      <c r="H35" s="53"/>
    </row>
    <row r="36" spans="1:35" x14ac:dyDescent="0.25">
      <c r="C36" s="51"/>
      <c r="D36" s="58"/>
      <c r="G36" s="53"/>
      <c r="H36" s="53"/>
    </row>
  </sheetData>
  <mergeCells count="26">
    <mergeCell ref="AH5:AH7"/>
    <mergeCell ref="AE5:AE6"/>
    <mergeCell ref="A33:C33"/>
    <mergeCell ref="AF5:AF6"/>
    <mergeCell ref="AG5:AG7"/>
    <mergeCell ref="E5:M5"/>
    <mergeCell ref="N5:AA5"/>
    <mergeCell ref="AB5:AB6"/>
    <mergeCell ref="AC5:AC6"/>
    <mergeCell ref="AD5:AD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I5:AI7"/>
    <mergeCell ref="E6:J6"/>
    <mergeCell ref="K6:L6"/>
    <mergeCell ref="N6:R6"/>
    <mergeCell ref="T6:X6"/>
    <mergeCell ref="Y6:AA6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E36"/>
  <sheetViews>
    <sheetView zoomScale="50" zoomScaleNormal="50" zoomScaleSheetLayoutView="70" workbookViewId="0">
      <pane xSplit="2" ySplit="7" topLeftCell="C8" activePane="bottomRight" state="frozen"/>
      <selection activeCell="A2" sqref="A2:AI2"/>
      <selection pane="topRight" activeCell="A2" sqref="A2:AI2"/>
      <selection pane="bottomLeft" activeCell="A2" sqref="A2:AI2"/>
      <selection pane="bottomRight" activeCell="C4" sqref="C4:C7"/>
    </sheetView>
  </sheetViews>
  <sheetFormatPr baseColWidth="10" defaultColWidth="11.42578125" defaultRowHeight="15.75" x14ac:dyDescent="0.25"/>
  <cols>
    <col min="1" max="1" width="10.140625" style="28" customWidth="1"/>
    <col min="2" max="2" width="57.5703125" style="28" customWidth="1"/>
    <col min="3" max="3" width="45.85546875" style="28" customWidth="1"/>
    <col min="4" max="4" width="8.85546875" style="52" customWidth="1"/>
    <col min="5" max="7" width="6" style="29" customWidth="1"/>
    <col min="8" max="8" width="10.5703125" style="29" customWidth="1"/>
    <col min="9" max="9" width="9.140625" style="29" customWidth="1"/>
    <col min="10" max="12" width="6" style="29" customWidth="1"/>
    <col min="13" max="13" width="12.5703125" style="29" customWidth="1"/>
    <col min="14" max="14" width="10.28515625" style="29" customWidth="1"/>
    <col min="15" max="15" width="28.28515625" style="29" customWidth="1"/>
    <col min="16" max="20" width="6" style="29" customWidth="1"/>
    <col min="21" max="21" width="28.85546875" style="29" customWidth="1"/>
    <col min="22" max="33" width="6" style="29" customWidth="1"/>
    <col min="34" max="34" width="5.5703125" style="29" customWidth="1"/>
    <col min="35" max="37" width="6" style="28" customWidth="1"/>
    <col min="38" max="16384" width="11.42578125" style="28"/>
  </cols>
  <sheetData>
    <row r="1" spans="1:161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161" ht="27.95" customHeight="1" x14ac:dyDescent="0.25">
      <c r="A2" s="94" t="s">
        <v>316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4" spans="1:161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 t="s">
        <v>34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 t="s">
        <v>33</v>
      </c>
      <c r="AE4" s="85"/>
      <c r="AF4" s="85"/>
      <c r="AG4" s="85"/>
      <c r="AH4" s="85"/>
      <c r="AI4" s="85" t="s">
        <v>32</v>
      </c>
      <c r="AJ4" s="85"/>
      <c r="AK4" s="85"/>
    </row>
    <row r="5" spans="1:161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30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7" t="s">
        <v>29</v>
      </c>
      <c r="AE5" s="87" t="s">
        <v>28</v>
      </c>
      <c r="AF5" s="87" t="s">
        <v>27</v>
      </c>
      <c r="AG5" s="87" t="s">
        <v>26</v>
      </c>
      <c r="AH5" s="87" t="s">
        <v>25</v>
      </c>
      <c r="AI5" s="87" t="s">
        <v>24</v>
      </c>
      <c r="AJ5" s="87" t="s">
        <v>23</v>
      </c>
      <c r="AK5" s="87" t="s">
        <v>22</v>
      </c>
    </row>
    <row r="6" spans="1:161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9"/>
      <c r="M6" s="85" t="s">
        <v>20</v>
      </c>
      <c r="N6" s="85"/>
      <c r="O6" s="30" t="s">
        <v>19</v>
      </c>
      <c r="P6" s="85" t="s">
        <v>18</v>
      </c>
      <c r="Q6" s="85"/>
      <c r="R6" s="85"/>
      <c r="S6" s="85"/>
      <c r="T6" s="85"/>
      <c r="U6" s="30" t="s">
        <v>17</v>
      </c>
      <c r="V6" s="85" t="s">
        <v>55</v>
      </c>
      <c r="W6" s="85"/>
      <c r="X6" s="85"/>
      <c r="Y6" s="85"/>
      <c r="Z6" s="85"/>
      <c r="AA6" s="90" t="s">
        <v>52</v>
      </c>
      <c r="AB6" s="97"/>
      <c r="AC6" s="91"/>
      <c r="AD6" s="87"/>
      <c r="AE6" s="87"/>
      <c r="AF6" s="87"/>
      <c r="AG6" s="87"/>
      <c r="AH6" s="87"/>
      <c r="AI6" s="87"/>
      <c r="AJ6" s="87"/>
      <c r="AK6" s="87"/>
    </row>
    <row r="7" spans="1:161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79</v>
      </c>
      <c r="I7" s="31" t="s">
        <v>80</v>
      </c>
      <c r="J7" s="31" t="s">
        <v>81</v>
      </c>
      <c r="K7" s="31" t="s">
        <v>82</v>
      </c>
      <c r="L7" s="31" t="s">
        <v>83</v>
      </c>
      <c r="M7" s="31" t="s">
        <v>67</v>
      </c>
      <c r="N7" s="31" t="s">
        <v>12</v>
      </c>
      <c r="O7" s="31" t="s">
        <v>11</v>
      </c>
      <c r="P7" s="31" t="s">
        <v>10</v>
      </c>
      <c r="Q7" s="31" t="s">
        <v>9</v>
      </c>
      <c r="R7" s="31" t="s">
        <v>8</v>
      </c>
      <c r="S7" s="32" t="s">
        <v>47</v>
      </c>
      <c r="T7" s="31" t="s">
        <v>7</v>
      </c>
      <c r="U7" s="33" t="s">
        <v>48</v>
      </c>
      <c r="V7" s="31" t="s">
        <v>6</v>
      </c>
      <c r="W7" s="31" t="s">
        <v>5</v>
      </c>
      <c r="X7" s="31" t="s">
        <v>280</v>
      </c>
      <c r="Y7" s="31" t="s">
        <v>4</v>
      </c>
      <c r="Z7" s="31" t="s">
        <v>3</v>
      </c>
      <c r="AA7" s="34" t="s">
        <v>49</v>
      </c>
      <c r="AB7" s="34" t="s">
        <v>50</v>
      </c>
      <c r="AC7" s="34" t="s">
        <v>51</v>
      </c>
      <c r="AD7" s="35"/>
      <c r="AE7" s="35"/>
      <c r="AF7" s="35"/>
      <c r="AG7" s="35"/>
      <c r="AH7" s="35"/>
      <c r="AI7" s="87"/>
      <c r="AJ7" s="87"/>
      <c r="AK7" s="87"/>
    </row>
    <row r="8" spans="1:161" ht="60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0"/>
      <c r="L8" s="40"/>
      <c r="M8" s="41"/>
      <c r="N8" s="39"/>
      <c r="O8" s="39"/>
      <c r="P8" s="39"/>
      <c r="Q8" s="39"/>
      <c r="R8" s="39"/>
      <c r="S8" s="39"/>
      <c r="T8" s="39"/>
      <c r="U8" s="39"/>
      <c r="V8" s="39"/>
      <c r="W8" s="39" t="s">
        <v>2</v>
      </c>
      <c r="X8" s="39" t="s">
        <v>2</v>
      </c>
      <c r="Y8" s="39"/>
      <c r="Z8" s="39"/>
      <c r="AA8" s="39" t="s">
        <v>2</v>
      </c>
      <c r="AB8" s="39"/>
      <c r="AC8" s="39"/>
      <c r="AD8" s="39" t="s">
        <v>2</v>
      </c>
      <c r="AE8" s="39"/>
      <c r="AF8" s="39"/>
      <c r="AG8" s="39"/>
      <c r="AH8" s="39"/>
      <c r="AI8" s="39" t="s">
        <v>2</v>
      </c>
      <c r="AJ8" s="39"/>
      <c r="AK8" s="3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</row>
    <row r="9" spans="1:161" ht="56.1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0"/>
      <c r="L9" s="40"/>
      <c r="M9" s="41"/>
      <c r="N9" s="39"/>
      <c r="O9" s="39"/>
      <c r="P9" s="42" t="s">
        <v>2</v>
      </c>
      <c r="Q9" s="39"/>
      <c r="R9" s="39"/>
      <c r="S9" s="39"/>
      <c r="T9" s="39"/>
      <c r="U9" s="39"/>
      <c r="V9" s="39"/>
      <c r="W9" s="39" t="s">
        <v>2</v>
      </c>
      <c r="X9" s="39" t="s">
        <v>2</v>
      </c>
      <c r="Y9" s="39"/>
      <c r="Z9" s="39"/>
      <c r="AA9" s="39" t="s">
        <v>2</v>
      </c>
      <c r="AB9" s="39"/>
      <c r="AC9" s="39"/>
      <c r="AD9" s="39"/>
      <c r="AE9" s="39" t="s">
        <v>2</v>
      </c>
      <c r="AF9" s="39"/>
      <c r="AG9" s="39"/>
      <c r="AH9" s="39"/>
      <c r="AI9" s="39"/>
      <c r="AJ9" s="39" t="s">
        <v>2</v>
      </c>
      <c r="AK9" s="3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ht="56.1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0"/>
      <c r="L10" s="40"/>
      <c r="M10" s="41">
        <v>2</v>
      </c>
      <c r="N10" s="39"/>
      <c r="O10" s="39"/>
      <c r="P10" s="39" t="s">
        <v>2</v>
      </c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/>
      <c r="AC10" s="39" t="s">
        <v>2</v>
      </c>
      <c r="AD10" s="39" t="s">
        <v>2</v>
      </c>
      <c r="AE10" s="39"/>
      <c r="AF10" s="39"/>
      <c r="AG10" s="39"/>
      <c r="AH10" s="39"/>
      <c r="AI10" s="39" t="s">
        <v>2</v>
      </c>
      <c r="AJ10" s="39"/>
      <c r="AK10" s="3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87.75" customHeight="1" x14ac:dyDescent="0.25">
      <c r="A11" s="36">
        <v>4</v>
      </c>
      <c r="B11" s="37" t="s">
        <v>84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0"/>
      <c r="L11" s="40"/>
      <c r="M11" s="41">
        <v>1</v>
      </c>
      <c r="N11" s="39"/>
      <c r="O11" s="39"/>
      <c r="P11" s="39" t="s">
        <v>2</v>
      </c>
      <c r="Q11" s="39"/>
      <c r="R11" s="39"/>
      <c r="S11" s="39"/>
      <c r="T11" s="39" t="s">
        <v>2</v>
      </c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/>
      <c r="AC11" s="39" t="s">
        <v>2</v>
      </c>
      <c r="AD11" s="39" t="s">
        <v>2</v>
      </c>
      <c r="AE11" s="39"/>
      <c r="AF11" s="39"/>
      <c r="AG11" s="39"/>
      <c r="AH11" s="39"/>
      <c r="AI11" s="39" t="s">
        <v>2</v>
      </c>
      <c r="AJ11" s="39"/>
      <c r="AK11" s="3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ht="59.25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0"/>
      <c r="L12" s="40"/>
      <c r="M12" s="41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 t="s">
        <v>2</v>
      </c>
      <c r="AH12" s="39"/>
      <c r="AI12" s="39"/>
      <c r="AJ12" s="39"/>
      <c r="AK12" s="39" t="s">
        <v>2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ht="72.75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0"/>
      <c r="L13" s="40"/>
      <c r="M13" s="41"/>
      <c r="N13" s="39"/>
      <c r="O13" s="39"/>
      <c r="P13" s="39"/>
      <c r="Q13" s="39"/>
      <c r="R13" s="39"/>
      <c r="S13" s="39"/>
      <c r="T13" s="39"/>
      <c r="U13" s="39"/>
      <c r="V13" s="39"/>
      <c r="W13" s="39" t="s">
        <v>2</v>
      </c>
      <c r="X13" s="39"/>
      <c r="Y13" s="39"/>
      <c r="Z13" s="39"/>
      <c r="AA13" s="39"/>
      <c r="AB13" s="39"/>
      <c r="AC13" s="39"/>
      <c r="AD13" s="39"/>
      <c r="AE13" s="39"/>
      <c r="AF13" s="39" t="s">
        <v>2</v>
      </c>
      <c r="AG13" s="39"/>
      <c r="AH13" s="39"/>
      <c r="AI13" s="39" t="s">
        <v>2</v>
      </c>
      <c r="AJ13" s="39"/>
      <c r="AK13" s="3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ht="66" customHeight="1" x14ac:dyDescent="0.25">
      <c r="A14" s="36">
        <v>7</v>
      </c>
      <c r="B14" s="37" t="s">
        <v>85</v>
      </c>
      <c r="C14" s="37" t="s">
        <v>86</v>
      </c>
      <c r="D14" s="38">
        <v>5</v>
      </c>
      <c r="E14" s="39"/>
      <c r="F14" s="39"/>
      <c r="G14" s="39">
        <v>1</v>
      </c>
      <c r="H14" s="39"/>
      <c r="I14" s="39"/>
      <c r="J14" s="39"/>
      <c r="K14" s="40"/>
      <c r="L14" s="40"/>
      <c r="M14" s="41"/>
      <c r="N14" s="39"/>
      <c r="O14" s="39"/>
      <c r="P14" s="39" t="s">
        <v>2</v>
      </c>
      <c r="Q14" s="39" t="s">
        <v>2</v>
      </c>
      <c r="R14" s="39" t="s">
        <v>2</v>
      </c>
      <c r="S14" s="39" t="s">
        <v>2</v>
      </c>
      <c r="T14" s="39"/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 t="s">
        <v>2</v>
      </c>
      <c r="AA14" s="39" t="s">
        <v>2</v>
      </c>
      <c r="AB14" s="39"/>
      <c r="AC14" s="39" t="s">
        <v>2</v>
      </c>
      <c r="AD14" s="39" t="s">
        <v>2</v>
      </c>
      <c r="AE14" s="39"/>
      <c r="AF14" s="39"/>
      <c r="AG14" s="39"/>
      <c r="AH14" s="39"/>
      <c r="AI14" s="39" t="s">
        <v>2</v>
      </c>
      <c r="AJ14" s="39"/>
      <c r="AK14" s="3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ht="56.1" customHeight="1" x14ac:dyDescent="0.25">
      <c r="A15" s="36">
        <v>8</v>
      </c>
      <c r="B15" s="37" t="s">
        <v>46</v>
      </c>
      <c r="C15" s="37" t="s">
        <v>86</v>
      </c>
      <c r="D15" s="38">
        <v>480</v>
      </c>
      <c r="E15" s="39"/>
      <c r="F15" s="39"/>
      <c r="G15" s="39"/>
      <c r="H15" s="39"/>
      <c r="I15" s="39"/>
      <c r="J15" s="39"/>
      <c r="K15" s="40"/>
      <c r="L15" s="40"/>
      <c r="M15" s="41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 t="s">
        <v>2</v>
      </c>
      <c r="AH15" s="39"/>
      <c r="AI15" s="39"/>
      <c r="AJ15" s="39"/>
      <c r="AK15" s="39" t="s">
        <v>2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ht="56.1" customHeight="1" x14ac:dyDescent="0.25">
      <c r="A16" s="36">
        <v>9</v>
      </c>
      <c r="B16" s="37" t="s">
        <v>87</v>
      </c>
      <c r="C16" s="37" t="s">
        <v>86</v>
      </c>
      <c r="D16" s="38">
        <v>10</v>
      </c>
      <c r="E16" s="39"/>
      <c r="F16" s="39"/>
      <c r="G16" s="39"/>
      <c r="H16" s="39"/>
      <c r="I16" s="39">
        <v>1</v>
      </c>
      <c r="J16" s="39"/>
      <c r="K16" s="40"/>
      <c r="L16" s="40"/>
      <c r="M16" s="41"/>
      <c r="N16" s="39"/>
      <c r="O16" s="39"/>
      <c r="P16" s="39" t="s">
        <v>2</v>
      </c>
      <c r="Q16" s="39" t="s">
        <v>2</v>
      </c>
      <c r="R16" s="39" t="s">
        <v>2</v>
      </c>
      <c r="S16" s="39" t="s">
        <v>2</v>
      </c>
      <c r="T16" s="39"/>
      <c r="U16" s="39"/>
      <c r="V16" s="39"/>
      <c r="W16" s="39" t="s">
        <v>2</v>
      </c>
      <c r="X16" s="39" t="s">
        <v>2</v>
      </c>
      <c r="Y16" s="39"/>
      <c r="Z16" s="39"/>
      <c r="AA16" s="39" t="s">
        <v>2</v>
      </c>
      <c r="AB16" s="39"/>
      <c r="AC16" s="39"/>
      <c r="AD16" s="39" t="s">
        <v>2</v>
      </c>
      <c r="AE16" s="39"/>
      <c r="AF16" s="39"/>
      <c r="AG16" s="39"/>
      <c r="AH16" s="39"/>
      <c r="AI16" s="39" t="s">
        <v>2</v>
      </c>
      <c r="AJ16" s="39"/>
      <c r="AK16" s="3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ht="56.1" customHeight="1" x14ac:dyDescent="0.25">
      <c r="A17" s="36">
        <v>10</v>
      </c>
      <c r="B17" s="37" t="s">
        <v>46</v>
      </c>
      <c r="C17" s="37" t="s">
        <v>86</v>
      </c>
      <c r="D17" s="38">
        <v>480</v>
      </c>
      <c r="E17" s="39"/>
      <c r="F17" s="39"/>
      <c r="G17" s="39"/>
      <c r="H17" s="39"/>
      <c r="I17" s="39"/>
      <c r="J17" s="39"/>
      <c r="K17" s="40"/>
      <c r="L17" s="40"/>
      <c r="M17" s="4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 t="s">
        <v>2</v>
      </c>
      <c r="AH17" s="39"/>
      <c r="AI17" s="39"/>
      <c r="AJ17" s="39"/>
      <c r="AK17" s="39" t="s">
        <v>2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ht="56.1" customHeight="1" x14ac:dyDescent="0.25">
      <c r="A18" s="36">
        <v>11</v>
      </c>
      <c r="B18" s="37" t="s">
        <v>88</v>
      </c>
      <c r="C18" s="37" t="s">
        <v>86</v>
      </c>
      <c r="D18" s="38">
        <v>15</v>
      </c>
      <c r="E18" s="39"/>
      <c r="F18" s="39"/>
      <c r="G18" s="39"/>
      <c r="H18" s="39"/>
      <c r="I18" s="39"/>
      <c r="J18" s="39">
        <v>1</v>
      </c>
      <c r="K18" s="40"/>
      <c r="L18" s="40"/>
      <c r="M18" s="41"/>
      <c r="N18" s="39"/>
      <c r="O18" s="39"/>
      <c r="P18" s="39"/>
      <c r="Q18" s="39"/>
      <c r="R18" s="39"/>
      <c r="S18" s="39"/>
      <c r="T18" s="39"/>
      <c r="U18" s="39" t="s">
        <v>2</v>
      </c>
      <c r="V18" s="39" t="s">
        <v>2</v>
      </c>
      <c r="W18" s="39" t="s">
        <v>2</v>
      </c>
      <c r="X18" s="39" t="s">
        <v>2</v>
      </c>
      <c r="Y18" s="39"/>
      <c r="Z18" s="39" t="s">
        <v>2</v>
      </c>
      <c r="AA18" s="39" t="s">
        <v>2</v>
      </c>
      <c r="AB18" s="39"/>
      <c r="AC18" s="39" t="s">
        <v>2</v>
      </c>
      <c r="AD18" s="39"/>
      <c r="AE18" s="39" t="s">
        <v>2</v>
      </c>
      <c r="AF18" s="39"/>
      <c r="AG18" s="39"/>
      <c r="AH18" s="39"/>
      <c r="AI18" s="39"/>
      <c r="AJ18" s="39" t="s">
        <v>2</v>
      </c>
      <c r="AK18" s="3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</row>
    <row r="19" spans="1:161" ht="56.1" customHeight="1" x14ac:dyDescent="0.25">
      <c r="A19" s="36">
        <v>12</v>
      </c>
      <c r="B19" s="44" t="s">
        <v>89</v>
      </c>
      <c r="C19" s="37" t="s">
        <v>86</v>
      </c>
      <c r="D19" s="45">
        <v>960</v>
      </c>
      <c r="E19" s="46"/>
      <c r="F19" s="46"/>
      <c r="G19" s="46"/>
      <c r="H19" s="46"/>
      <c r="I19" s="46"/>
      <c r="J19" s="46">
        <v>1</v>
      </c>
      <c r="K19" s="47">
        <v>1</v>
      </c>
      <c r="L19" s="47">
        <v>1</v>
      </c>
      <c r="M19" s="48"/>
      <c r="N19" s="46"/>
      <c r="O19" s="46"/>
      <c r="P19" s="46"/>
      <c r="Q19" s="46"/>
      <c r="R19" s="46"/>
      <c r="S19" s="46"/>
      <c r="T19" s="46"/>
      <c r="U19" s="46" t="s">
        <v>2</v>
      </c>
      <c r="V19" s="46" t="s">
        <v>2</v>
      </c>
      <c r="W19" s="46" t="s">
        <v>2</v>
      </c>
      <c r="X19" s="46" t="s">
        <v>2</v>
      </c>
      <c r="Y19" s="46"/>
      <c r="Z19" s="46" t="s">
        <v>2</v>
      </c>
      <c r="AA19" s="46" t="s">
        <v>2</v>
      </c>
      <c r="AB19" s="46"/>
      <c r="AC19" s="46" t="s">
        <v>2</v>
      </c>
      <c r="AD19" s="46" t="s">
        <v>2</v>
      </c>
      <c r="AE19" s="46"/>
      <c r="AF19" s="46"/>
      <c r="AG19" s="46"/>
      <c r="AH19" s="46"/>
      <c r="AI19" s="46" t="s">
        <v>2</v>
      </c>
      <c r="AJ19" s="46"/>
      <c r="AK19" s="46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ht="75.75" customHeight="1" x14ac:dyDescent="0.25">
      <c r="A20" s="36">
        <v>13</v>
      </c>
      <c r="B20" s="37" t="s">
        <v>90</v>
      </c>
      <c r="C20" s="37" t="s">
        <v>86</v>
      </c>
      <c r="D20" s="45">
        <v>480</v>
      </c>
      <c r="E20" s="39"/>
      <c r="F20" s="39"/>
      <c r="G20" s="39"/>
      <c r="H20" s="39"/>
      <c r="I20" s="39"/>
      <c r="J20" s="39">
        <v>1</v>
      </c>
      <c r="K20" s="40">
        <v>1</v>
      </c>
      <c r="L20" s="40">
        <v>1</v>
      </c>
      <c r="M20" s="41">
        <f>25*3</f>
        <v>75</v>
      </c>
      <c r="N20" s="39"/>
      <c r="O20" s="39"/>
      <c r="P20" s="39" t="s">
        <v>2</v>
      </c>
      <c r="Q20" s="39" t="s">
        <v>2</v>
      </c>
      <c r="R20" s="39" t="s">
        <v>2</v>
      </c>
      <c r="S20" s="39" t="s">
        <v>2</v>
      </c>
      <c r="T20" s="39" t="s">
        <v>2</v>
      </c>
      <c r="U20" s="39" t="s">
        <v>2</v>
      </c>
      <c r="V20" s="39" t="s">
        <v>2</v>
      </c>
      <c r="W20" s="39" t="s">
        <v>2</v>
      </c>
      <c r="X20" s="39" t="s">
        <v>2</v>
      </c>
      <c r="Y20" s="39" t="s">
        <v>2</v>
      </c>
      <c r="Z20" s="39" t="s">
        <v>2</v>
      </c>
      <c r="AA20" s="39" t="s">
        <v>2</v>
      </c>
      <c r="AB20" s="39"/>
      <c r="AC20" s="39" t="s">
        <v>2</v>
      </c>
      <c r="AD20" s="39" t="s">
        <v>2</v>
      </c>
      <c r="AE20" s="39"/>
      <c r="AF20" s="39"/>
      <c r="AG20" s="39"/>
      <c r="AH20" s="39"/>
      <c r="AI20" s="39" t="s">
        <v>2</v>
      </c>
      <c r="AJ20" s="39"/>
      <c r="AK20" s="3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ht="56.1" customHeight="1" x14ac:dyDescent="0.25">
      <c r="A21" s="36">
        <v>14</v>
      </c>
      <c r="B21" s="37" t="s">
        <v>46</v>
      </c>
      <c r="C21" s="37" t="s">
        <v>86</v>
      </c>
      <c r="D21" s="45">
        <v>480</v>
      </c>
      <c r="E21" s="39"/>
      <c r="F21" s="39"/>
      <c r="G21" s="39"/>
      <c r="H21" s="39"/>
      <c r="I21" s="39"/>
      <c r="J21" s="39"/>
      <c r="K21" s="40"/>
      <c r="L21" s="40"/>
      <c r="M21" s="41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 t="s">
        <v>2</v>
      </c>
      <c r="AH21" s="39"/>
      <c r="AI21" s="39"/>
      <c r="AJ21" s="39"/>
      <c r="AK21" s="39" t="s">
        <v>2</v>
      </c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ht="56.1" customHeight="1" x14ac:dyDescent="0.25">
      <c r="A22" s="36">
        <v>15</v>
      </c>
      <c r="B22" s="37" t="s">
        <v>91</v>
      </c>
      <c r="C22" s="37" t="s">
        <v>86</v>
      </c>
      <c r="D22" s="38">
        <v>60</v>
      </c>
      <c r="E22" s="39"/>
      <c r="F22" s="39"/>
      <c r="G22" s="39"/>
      <c r="H22" s="39"/>
      <c r="I22" s="39">
        <v>1</v>
      </c>
      <c r="J22" s="39"/>
      <c r="K22" s="40"/>
      <c r="L22" s="40"/>
      <c r="M22" s="41"/>
      <c r="N22" s="39"/>
      <c r="O22" s="39"/>
      <c r="P22" s="39"/>
      <c r="Q22" s="39"/>
      <c r="R22" s="39"/>
      <c r="S22" s="39"/>
      <c r="T22" s="39"/>
      <c r="U22" s="39"/>
      <c r="V22" s="39"/>
      <c r="W22" s="39" t="s">
        <v>2</v>
      </c>
      <c r="X22" s="39" t="s">
        <v>2</v>
      </c>
      <c r="Y22" s="39"/>
      <c r="Z22" s="39"/>
      <c r="AA22" s="39" t="s">
        <v>2</v>
      </c>
      <c r="AB22" s="39"/>
      <c r="AC22" s="39"/>
      <c r="AD22" s="39"/>
      <c r="AE22" s="39" t="s">
        <v>2</v>
      </c>
      <c r="AF22" s="39"/>
      <c r="AG22" s="39"/>
      <c r="AH22" s="39"/>
      <c r="AI22" s="39"/>
      <c r="AJ22" s="39" t="s">
        <v>2</v>
      </c>
      <c r="AK22" s="3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ht="56.1" customHeight="1" x14ac:dyDescent="0.25">
      <c r="A23" s="36">
        <v>16</v>
      </c>
      <c r="B23" s="37" t="s">
        <v>92</v>
      </c>
      <c r="C23" s="37" t="s">
        <v>86</v>
      </c>
      <c r="D23" s="38">
        <v>5</v>
      </c>
      <c r="E23" s="39"/>
      <c r="F23" s="39"/>
      <c r="G23" s="39"/>
      <c r="H23" s="39"/>
      <c r="I23" s="39">
        <v>1</v>
      </c>
      <c r="J23" s="39"/>
      <c r="K23" s="40"/>
      <c r="L23" s="40"/>
      <c r="M23" s="41"/>
      <c r="N23" s="39"/>
      <c r="O23" s="39"/>
      <c r="P23" s="39" t="s">
        <v>2</v>
      </c>
      <c r="Q23" s="39" t="s">
        <v>2</v>
      </c>
      <c r="R23" s="39" t="s">
        <v>2</v>
      </c>
      <c r="S23" s="39" t="s">
        <v>2</v>
      </c>
      <c r="T23" s="39"/>
      <c r="U23" s="39"/>
      <c r="V23" s="39"/>
      <c r="W23" s="39" t="s">
        <v>2</v>
      </c>
      <c r="X23" s="39" t="s">
        <v>2</v>
      </c>
      <c r="Y23" s="39"/>
      <c r="Z23" s="39"/>
      <c r="AA23" s="39" t="s">
        <v>2</v>
      </c>
      <c r="AB23" s="39"/>
      <c r="AC23" s="39"/>
      <c r="AD23" s="39" t="s">
        <v>2</v>
      </c>
      <c r="AE23" s="39"/>
      <c r="AF23" s="39"/>
      <c r="AG23" s="39"/>
      <c r="AH23" s="39"/>
      <c r="AI23" s="39" t="s">
        <v>2</v>
      </c>
      <c r="AJ23" s="39"/>
      <c r="AK23" s="3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ht="56.1" customHeight="1" x14ac:dyDescent="0.25">
      <c r="A24" s="36">
        <v>17</v>
      </c>
      <c r="B24" s="37" t="s">
        <v>46</v>
      </c>
      <c r="C24" s="37" t="s">
        <v>93</v>
      </c>
      <c r="D24" s="38">
        <v>480</v>
      </c>
      <c r="E24" s="39"/>
      <c r="F24" s="39"/>
      <c r="G24" s="39"/>
      <c r="H24" s="39"/>
      <c r="I24" s="39"/>
      <c r="J24" s="39"/>
      <c r="K24" s="40"/>
      <c r="L24" s="40"/>
      <c r="M24" s="41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 t="s">
        <v>2</v>
      </c>
      <c r="AH24" s="39"/>
      <c r="AI24" s="39"/>
      <c r="AJ24" s="39"/>
      <c r="AK24" s="39" t="s">
        <v>2</v>
      </c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ht="56.1" customHeight="1" x14ac:dyDescent="0.25">
      <c r="A25" s="36">
        <v>18</v>
      </c>
      <c r="B25" s="37" t="s">
        <v>94</v>
      </c>
      <c r="C25" s="37" t="s">
        <v>93</v>
      </c>
      <c r="D25" s="38">
        <v>10</v>
      </c>
      <c r="E25" s="39"/>
      <c r="F25" s="39"/>
      <c r="G25" s="39"/>
      <c r="H25" s="39">
        <v>1</v>
      </c>
      <c r="I25" s="39"/>
      <c r="J25" s="39"/>
      <c r="K25" s="40"/>
      <c r="L25" s="40"/>
      <c r="M25" s="41"/>
      <c r="N25" s="39"/>
      <c r="O25" s="39"/>
      <c r="P25" s="39"/>
      <c r="Q25" s="39"/>
      <c r="R25" s="39"/>
      <c r="S25" s="39"/>
      <c r="T25" s="39"/>
      <c r="U25" s="39"/>
      <c r="V25" s="39"/>
      <c r="W25" s="39" t="s">
        <v>2</v>
      </c>
      <c r="X25" s="39" t="s">
        <v>2</v>
      </c>
      <c r="Y25" s="39"/>
      <c r="Z25" s="39"/>
      <c r="AA25" s="39" t="s">
        <v>2</v>
      </c>
      <c r="AB25" s="39"/>
      <c r="AC25" s="39"/>
      <c r="AD25" s="39"/>
      <c r="AE25" s="39" t="s">
        <v>2</v>
      </c>
      <c r="AF25" s="39"/>
      <c r="AG25" s="39"/>
      <c r="AH25" s="39"/>
      <c r="AI25" s="39"/>
      <c r="AJ25" s="39" t="s">
        <v>2</v>
      </c>
      <c r="AK25" s="3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ht="56.1" customHeight="1" x14ac:dyDescent="0.25">
      <c r="A26" s="36">
        <v>19</v>
      </c>
      <c r="B26" s="37" t="s">
        <v>95</v>
      </c>
      <c r="C26" s="37" t="s">
        <v>93</v>
      </c>
      <c r="D26" s="38">
        <v>5</v>
      </c>
      <c r="E26" s="39"/>
      <c r="F26" s="39"/>
      <c r="G26" s="39"/>
      <c r="H26" s="39">
        <v>1</v>
      </c>
      <c r="I26" s="39"/>
      <c r="J26" s="39"/>
      <c r="K26" s="40"/>
      <c r="L26" s="40"/>
      <c r="M26" s="41"/>
      <c r="N26" s="39"/>
      <c r="O26" s="39"/>
      <c r="P26" s="39" t="s">
        <v>2</v>
      </c>
      <c r="Q26" s="39" t="s">
        <v>2</v>
      </c>
      <c r="R26" s="39" t="s">
        <v>2</v>
      </c>
      <c r="S26" s="39" t="s">
        <v>2</v>
      </c>
      <c r="T26" s="39"/>
      <c r="U26" s="39"/>
      <c r="V26" s="39"/>
      <c r="W26" s="39" t="s">
        <v>2</v>
      </c>
      <c r="X26" s="39" t="s">
        <v>2</v>
      </c>
      <c r="Y26" s="39"/>
      <c r="Z26" s="39"/>
      <c r="AA26" s="39" t="s">
        <v>2</v>
      </c>
      <c r="AB26" s="39"/>
      <c r="AC26" s="39"/>
      <c r="AD26" s="39" t="s">
        <v>2</v>
      </c>
      <c r="AE26" s="39"/>
      <c r="AF26" s="39"/>
      <c r="AG26" s="39"/>
      <c r="AH26" s="39"/>
      <c r="AI26" s="39" t="s">
        <v>2</v>
      </c>
      <c r="AJ26" s="39"/>
      <c r="AK26" s="3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ht="81" customHeight="1" x14ac:dyDescent="0.25">
      <c r="A27" s="36">
        <v>20</v>
      </c>
      <c r="B27" s="37" t="s">
        <v>96</v>
      </c>
      <c r="C27" s="37" t="s">
        <v>93</v>
      </c>
      <c r="D27" s="38">
        <v>5</v>
      </c>
      <c r="E27" s="39"/>
      <c r="F27" s="39"/>
      <c r="G27" s="39">
        <v>1</v>
      </c>
      <c r="H27" s="39"/>
      <c r="I27" s="39"/>
      <c r="J27" s="39"/>
      <c r="K27" s="40"/>
      <c r="L27" s="40"/>
      <c r="M27" s="41">
        <v>1</v>
      </c>
      <c r="N27" s="39"/>
      <c r="O27" s="39"/>
      <c r="P27" s="39" t="s">
        <v>2</v>
      </c>
      <c r="Q27" s="39"/>
      <c r="R27" s="39"/>
      <c r="S27" s="39"/>
      <c r="T27" s="39" t="s">
        <v>2</v>
      </c>
      <c r="U27" s="39" t="s">
        <v>2</v>
      </c>
      <c r="V27" s="39" t="s">
        <v>2</v>
      </c>
      <c r="W27" s="39" t="s">
        <v>2</v>
      </c>
      <c r="X27" s="39" t="s">
        <v>2</v>
      </c>
      <c r="Y27" s="39" t="s">
        <v>2</v>
      </c>
      <c r="Z27" s="39" t="s">
        <v>2</v>
      </c>
      <c r="AA27" s="39" t="s">
        <v>2</v>
      </c>
      <c r="AB27" s="39"/>
      <c r="AC27" s="39" t="s">
        <v>2</v>
      </c>
      <c r="AD27" s="39" t="s">
        <v>2</v>
      </c>
      <c r="AE27" s="39"/>
      <c r="AF27" s="39"/>
      <c r="AG27" s="39"/>
      <c r="AH27" s="39"/>
      <c r="AI27" s="39" t="s">
        <v>2</v>
      </c>
      <c r="AJ27" s="39"/>
      <c r="AK27" s="3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ht="66" customHeight="1" x14ac:dyDescent="0.25">
      <c r="A28" s="36">
        <v>21</v>
      </c>
      <c r="B28" s="37" t="s">
        <v>71</v>
      </c>
      <c r="C28" s="37" t="s">
        <v>93</v>
      </c>
      <c r="D28" s="38">
        <v>240</v>
      </c>
      <c r="E28" s="39"/>
      <c r="F28" s="39"/>
      <c r="G28" s="39"/>
      <c r="H28" s="39"/>
      <c r="I28" s="39"/>
      <c r="J28" s="39"/>
      <c r="K28" s="40"/>
      <c r="L28" s="40"/>
      <c r="M28" s="41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 t="s">
        <v>2</v>
      </c>
      <c r="AH28" s="39"/>
      <c r="AI28" s="39"/>
      <c r="AJ28" s="39"/>
      <c r="AK28" s="39" t="s">
        <v>2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ht="64.5" customHeight="1" x14ac:dyDescent="0.25">
      <c r="A29" s="36">
        <v>22</v>
      </c>
      <c r="B29" s="37" t="s">
        <v>97</v>
      </c>
      <c r="C29" s="37" t="s">
        <v>93</v>
      </c>
      <c r="D29" s="38">
        <v>10</v>
      </c>
      <c r="E29" s="39"/>
      <c r="F29" s="39"/>
      <c r="G29" s="39">
        <v>1</v>
      </c>
      <c r="H29" s="39"/>
      <c r="I29" s="39"/>
      <c r="J29" s="39"/>
      <c r="K29" s="40"/>
      <c r="L29" s="40"/>
      <c r="M29" s="41"/>
      <c r="N29" s="39"/>
      <c r="O29" s="39"/>
      <c r="P29" s="39"/>
      <c r="Q29" s="39"/>
      <c r="R29" s="39"/>
      <c r="S29" s="39"/>
      <c r="T29" s="39"/>
      <c r="U29" s="39"/>
      <c r="V29" s="39"/>
      <c r="W29" s="39" t="s">
        <v>2</v>
      </c>
      <c r="X29" s="39"/>
      <c r="Y29" s="39"/>
      <c r="Z29" s="39"/>
      <c r="AA29" s="39"/>
      <c r="AB29" s="39"/>
      <c r="AC29" s="39"/>
      <c r="AD29" s="39"/>
      <c r="AE29" s="39"/>
      <c r="AF29" s="39" t="s">
        <v>2</v>
      </c>
      <c r="AG29" s="39"/>
      <c r="AH29" s="39"/>
      <c r="AI29" s="39" t="s">
        <v>2</v>
      </c>
      <c r="AJ29" s="39"/>
      <c r="AK29" s="3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ht="66" customHeight="1" x14ac:dyDescent="0.25">
      <c r="A30" s="36">
        <v>23</v>
      </c>
      <c r="B30" s="37" t="s">
        <v>98</v>
      </c>
      <c r="C30" s="37" t="s">
        <v>40</v>
      </c>
      <c r="D30" s="38">
        <v>5</v>
      </c>
      <c r="E30" s="39">
        <v>1</v>
      </c>
      <c r="F30" s="39"/>
      <c r="G30" s="39"/>
      <c r="H30" s="39"/>
      <c r="I30" s="39"/>
      <c r="J30" s="39"/>
      <c r="K30" s="40"/>
      <c r="L30" s="40"/>
      <c r="M30" s="41"/>
      <c r="N30" s="39"/>
      <c r="O30" s="39"/>
      <c r="P30" s="39" t="s">
        <v>2</v>
      </c>
      <c r="Q30" s="39" t="s">
        <v>2</v>
      </c>
      <c r="R30" s="39" t="s">
        <v>2</v>
      </c>
      <c r="S30" s="39" t="s">
        <v>2</v>
      </c>
      <c r="T30" s="39"/>
      <c r="U30" s="39" t="s">
        <v>2</v>
      </c>
      <c r="V30" s="39" t="s">
        <v>2</v>
      </c>
      <c r="W30" s="39" t="s">
        <v>2</v>
      </c>
      <c r="X30" s="39" t="s">
        <v>2</v>
      </c>
      <c r="Y30" s="39"/>
      <c r="Z30" s="39" t="s">
        <v>2</v>
      </c>
      <c r="AA30" s="39" t="s">
        <v>2</v>
      </c>
      <c r="AB30" s="39"/>
      <c r="AC30" s="39" t="s">
        <v>2</v>
      </c>
      <c r="AD30" s="39" t="s">
        <v>2</v>
      </c>
      <c r="AE30" s="39"/>
      <c r="AF30" s="39"/>
      <c r="AG30" s="39"/>
      <c r="AH30" s="39"/>
      <c r="AI30" s="39" t="s">
        <v>2</v>
      </c>
      <c r="AJ30" s="39"/>
      <c r="AK30" s="3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ht="56.1" customHeight="1" x14ac:dyDescent="0.25">
      <c r="A31" s="36">
        <v>24</v>
      </c>
      <c r="B31" s="37" t="s">
        <v>61</v>
      </c>
      <c r="C31" s="37" t="s">
        <v>40</v>
      </c>
      <c r="D31" s="38">
        <v>15</v>
      </c>
      <c r="E31" s="39">
        <v>1</v>
      </c>
      <c r="F31" s="39"/>
      <c r="G31" s="39"/>
      <c r="H31" s="39"/>
      <c r="I31" s="39"/>
      <c r="J31" s="39"/>
      <c r="K31" s="40"/>
      <c r="L31" s="40"/>
      <c r="M31" s="41">
        <v>2</v>
      </c>
      <c r="N31" s="39"/>
      <c r="O31" s="39"/>
      <c r="P31" s="39"/>
      <c r="Q31" s="39"/>
      <c r="R31" s="39"/>
      <c r="S31" s="39"/>
      <c r="T31" s="39" t="s">
        <v>2</v>
      </c>
      <c r="U31" s="39" t="s">
        <v>2</v>
      </c>
      <c r="V31" s="39" t="s">
        <v>2</v>
      </c>
      <c r="W31" s="39" t="s">
        <v>2</v>
      </c>
      <c r="X31" s="39" t="s">
        <v>2</v>
      </c>
      <c r="Y31" s="39" t="s">
        <v>2</v>
      </c>
      <c r="Z31" s="39" t="s">
        <v>2</v>
      </c>
      <c r="AA31" s="39" t="s">
        <v>2</v>
      </c>
      <c r="AB31" s="39"/>
      <c r="AC31" s="39" t="s">
        <v>2</v>
      </c>
      <c r="AD31" s="39" t="s">
        <v>2</v>
      </c>
      <c r="AE31" s="39"/>
      <c r="AF31" s="39"/>
      <c r="AG31" s="39"/>
      <c r="AH31" s="39"/>
      <c r="AI31" s="39" t="s">
        <v>2</v>
      </c>
      <c r="AJ31" s="39"/>
      <c r="AK31" s="3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  <row r="32" spans="1:161" ht="81" customHeight="1" x14ac:dyDescent="0.25">
      <c r="A32" s="36">
        <v>25</v>
      </c>
      <c r="B32" s="37" t="s">
        <v>99</v>
      </c>
      <c r="C32" s="37" t="s">
        <v>40</v>
      </c>
      <c r="D32" s="38">
        <v>5</v>
      </c>
      <c r="E32" s="39">
        <v>1</v>
      </c>
      <c r="F32" s="39"/>
      <c r="G32" s="39"/>
      <c r="H32" s="39"/>
      <c r="I32" s="39"/>
      <c r="J32" s="39"/>
      <c r="K32" s="40"/>
      <c r="L32" s="40"/>
      <c r="M32" s="41">
        <v>1</v>
      </c>
      <c r="N32" s="39">
        <v>1</v>
      </c>
      <c r="O32" s="39">
        <v>1</v>
      </c>
      <c r="P32" s="39" t="s">
        <v>2</v>
      </c>
      <c r="Q32" s="39"/>
      <c r="R32" s="39"/>
      <c r="S32" s="39"/>
      <c r="T32" s="39"/>
      <c r="U32" s="39" t="s">
        <v>2</v>
      </c>
      <c r="V32" s="39" t="s">
        <v>2</v>
      </c>
      <c r="W32" s="39" t="s">
        <v>2</v>
      </c>
      <c r="X32" s="39" t="s">
        <v>2</v>
      </c>
      <c r="Y32" s="39"/>
      <c r="Z32" s="39" t="s">
        <v>2</v>
      </c>
      <c r="AA32" s="39" t="s">
        <v>2</v>
      </c>
      <c r="AB32" s="39" t="s">
        <v>2</v>
      </c>
      <c r="AC32" s="39" t="s">
        <v>2</v>
      </c>
      <c r="AD32" s="39" t="s">
        <v>2</v>
      </c>
      <c r="AE32" s="39"/>
      <c r="AF32" s="39"/>
      <c r="AG32" s="39"/>
      <c r="AH32" s="39"/>
      <c r="AI32" s="39" t="s">
        <v>2</v>
      </c>
      <c r="AJ32" s="39"/>
      <c r="AK32" s="3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</row>
    <row r="33" spans="1:161" ht="56.1" customHeight="1" x14ac:dyDescent="0.25">
      <c r="A33" s="36">
        <v>26</v>
      </c>
      <c r="B33" s="37" t="s">
        <v>75</v>
      </c>
      <c r="C33" s="37" t="s">
        <v>40</v>
      </c>
      <c r="D33" s="38">
        <v>240</v>
      </c>
      <c r="E33" s="39"/>
      <c r="F33" s="39"/>
      <c r="G33" s="39"/>
      <c r="H33" s="39"/>
      <c r="I33" s="39"/>
      <c r="J33" s="39"/>
      <c r="K33" s="40"/>
      <c r="L33" s="40"/>
      <c r="M33" s="41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 t="s">
        <v>2</v>
      </c>
      <c r="AH33" s="39"/>
      <c r="AI33" s="39"/>
      <c r="AJ33" s="39"/>
      <c r="AK33" s="39" t="s">
        <v>2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s="51" customFormat="1" x14ac:dyDescent="0.25">
      <c r="A34" s="105" t="s">
        <v>1</v>
      </c>
      <c r="B34" s="106"/>
      <c r="C34" s="107"/>
      <c r="D34" s="49">
        <f t="shared" ref="D34:O34" si="0">SUM(D8:D33)</f>
        <v>4260</v>
      </c>
      <c r="E34" s="49">
        <f t="shared" si="0"/>
        <v>7</v>
      </c>
      <c r="F34" s="49">
        <f t="shared" si="0"/>
        <v>1</v>
      </c>
      <c r="G34" s="49">
        <f t="shared" si="0"/>
        <v>3</v>
      </c>
      <c r="H34" s="49">
        <f t="shared" si="0"/>
        <v>2</v>
      </c>
      <c r="I34" s="49">
        <f t="shared" si="0"/>
        <v>3</v>
      </c>
      <c r="J34" s="49">
        <f t="shared" si="0"/>
        <v>3</v>
      </c>
      <c r="K34" s="49">
        <f t="shared" si="0"/>
        <v>2</v>
      </c>
      <c r="L34" s="49">
        <f t="shared" si="0"/>
        <v>2</v>
      </c>
      <c r="M34" s="49">
        <f t="shared" si="0"/>
        <v>82</v>
      </c>
      <c r="N34" s="49">
        <f t="shared" si="0"/>
        <v>1</v>
      </c>
      <c r="O34" s="49">
        <f t="shared" si="0"/>
        <v>1</v>
      </c>
      <c r="P34" s="50">
        <f t="shared" ref="P34:AK34" si="1">+COUNTA(P8:P33)</f>
        <v>11</v>
      </c>
      <c r="Q34" s="50">
        <f t="shared" si="1"/>
        <v>7</v>
      </c>
      <c r="R34" s="50">
        <f t="shared" si="1"/>
        <v>7</v>
      </c>
      <c r="S34" s="50">
        <f t="shared" si="1"/>
        <v>7</v>
      </c>
      <c r="T34" s="50">
        <f t="shared" si="1"/>
        <v>5</v>
      </c>
      <c r="U34" s="50">
        <f t="shared" si="1"/>
        <v>10</v>
      </c>
      <c r="V34" s="50">
        <f t="shared" si="1"/>
        <v>10</v>
      </c>
      <c r="W34" s="50">
        <f t="shared" si="1"/>
        <v>19</v>
      </c>
      <c r="X34" s="50">
        <f t="shared" si="1"/>
        <v>17</v>
      </c>
      <c r="Y34" s="50">
        <f t="shared" si="1"/>
        <v>5</v>
      </c>
      <c r="Z34" s="50">
        <f t="shared" si="1"/>
        <v>10</v>
      </c>
      <c r="AA34" s="50">
        <f t="shared" si="1"/>
        <v>17</v>
      </c>
      <c r="AB34" s="50">
        <f t="shared" si="1"/>
        <v>1</v>
      </c>
      <c r="AC34" s="50">
        <f t="shared" si="1"/>
        <v>10</v>
      </c>
      <c r="AD34" s="50">
        <f t="shared" si="1"/>
        <v>13</v>
      </c>
      <c r="AE34" s="50">
        <f t="shared" si="1"/>
        <v>4</v>
      </c>
      <c r="AF34" s="50">
        <f t="shared" si="1"/>
        <v>2</v>
      </c>
      <c r="AG34" s="50">
        <f t="shared" si="1"/>
        <v>7</v>
      </c>
      <c r="AH34" s="50">
        <f t="shared" si="1"/>
        <v>0</v>
      </c>
      <c r="AI34" s="50">
        <f t="shared" si="1"/>
        <v>15</v>
      </c>
      <c r="AJ34" s="50">
        <f t="shared" si="1"/>
        <v>4</v>
      </c>
      <c r="AK34" s="50">
        <f t="shared" si="1"/>
        <v>7</v>
      </c>
    </row>
    <row r="35" spans="1:161" x14ac:dyDescent="0.25">
      <c r="AH35" s="53"/>
      <c r="AK35" s="54"/>
    </row>
    <row r="36" spans="1:161" x14ac:dyDescent="0.25">
      <c r="B36" s="55"/>
      <c r="C36" s="56" t="s">
        <v>0</v>
      </c>
      <c r="D36" s="57">
        <f>ROUNDUP((D34/60/8),0)</f>
        <v>9</v>
      </c>
      <c r="G36" s="53"/>
      <c r="H36" s="53"/>
    </row>
  </sheetData>
  <mergeCells count="26">
    <mergeCell ref="AJ5:AJ7"/>
    <mergeCell ref="AG5:AG6"/>
    <mergeCell ref="A34:C34"/>
    <mergeCell ref="AH5:AH6"/>
    <mergeCell ref="AI5:AI7"/>
    <mergeCell ref="E5:O5"/>
    <mergeCell ref="P5:AC5"/>
    <mergeCell ref="AD5:AD6"/>
    <mergeCell ref="AE5:AE6"/>
    <mergeCell ref="AF5:AF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AK5:AK7"/>
    <mergeCell ref="E6:L6"/>
    <mergeCell ref="M6:N6"/>
    <mergeCell ref="P6:T6"/>
    <mergeCell ref="V6:Z6"/>
    <mergeCell ref="AA6:AC6"/>
  </mergeCells>
  <printOptions horizontalCentered="1"/>
  <pageMargins left="0.19685039370078741" right="0.19685039370078741" top="0.19685039370078741" bottom="0.19685039370078741" header="0.31496062992125984" footer="0"/>
  <pageSetup paperSize="9" scale="37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F40"/>
  <sheetViews>
    <sheetView zoomScale="55" zoomScaleNormal="55" zoomScaleSheetLayoutView="80" workbookViewId="0">
      <selection activeCell="T11" sqref="T11"/>
    </sheetView>
  </sheetViews>
  <sheetFormatPr baseColWidth="10" defaultColWidth="11.42578125" defaultRowHeight="15.75" x14ac:dyDescent="0.25"/>
  <cols>
    <col min="1" max="1" width="10.140625" style="28" customWidth="1"/>
    <col min="2" max="2" width="58.7109375" style="28" customWidth="1"/>
    <col min="3" max="3" width="45.7109375" style="28" customWidth="1"/>
    <col min="4" max="4" width="11.42578125" style="52" customWidth="1"/>
    <col min="5" max="7" width="6" style="29" customWidth="1"/>
    <col min="8" max="9" width="9.140625" style="29" customWidth="1"/>
    <col min="10" max="12" width="6" style="29" customWidth="1"/>
    <col min="13" max="15" width="6.85546875" style="29" customWidth="1"/>
    <col min="16" max="16" width="28" style="29" customWidth="1"/>
    <col min="17" max="21" width="6" style="29" customWidth="1"/>
    <col min="22" max="22" width="26.5703125" style="29" customWidth="1"/>
    <col min="23" max="34" width="6" style="29" customWidth="1"/>
    <col min="35" max="35" width="5.5703125" style="29" customWidth="1"/>
    <col min="36" max="38" width="6" style="28" customWidth="1"/>
    <col min="39" max="16384" width="11.42578125" style="28"/>
  </cols>
  <sheetData>
    <row r="1" spans="1:162" ht="21" x14ac:dyDescent="0.25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162" ht="31.5" customHeight="1" x14ac:dyDescent="0.25">
      <c r="A2" s="94" t="s">
        <v>310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6"/>
    </row>
    <row r="4" spans="1:162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 t="s">
        <v>34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 t="s">
        <v>33</v>
      </c>
      <c r="AF4" s="85"/>
      <c r="AG4" s="85"/>
      <c r="AH4" s="85"/>
      <c r="AI4" s="85"/>
      <c r="AJ4" s="85" t="s">
        <v>32</v>
      </c>
      <c r="AK4" s="85"/>
      <c r="AL4" s="85"/>
    </row>
    <row r="5" spans="1:162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 t="s">
        <v>30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7" t="s">
        <v>29</v>
      </c>
      <c r="AF5" s="87" t="s">
        <v>28</v>
      </c>
      <c r="AG5" s="87" t="s">
        <v>27</v>
      </c>
      <c r="AH5" s="87" t="s">
        <v>26</v>
      </c>
      <c r="AI5" s="87" t="s">
        <v>25</v>
      </c>
      <c r="AJ5" s="87" t="s">
        <v>24</v>
      </c>
      <c r="AK5" s="87" t="s">
        <v>23</v>
      </c>
      <c r="AL5" s="87" t="s">
        <v>22</v>
      </c>
    </row>
    <row r="6" spans="1:162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9"/>
      <c r="I6" s="89"/>
      <c r="J6" s="89"/>
      <c r="K6" s="89"/>
      <c r="L6" s="89"/>
      <c r="M6" s="85" t="s">
        <v>20</v>
      </c>
      <c r="N6" s="85"/>
      <c r="O6" s="85"/>
      <c r="P6" s="30" t="s">
        <v>19</v>
      </c>
      <c r="Q6" s="85" t="s">
        <v>18</v>
      </c>
      <c r="R6" s="85"/>
      <c r="S6" s="85"/>
      <c r="T6" s="85"/>
      <c r="U6" s="85"/>
      <c r="V6" s="30" t="s">
        <v>17</v>
      </c>
      <c r="W6" s="85" t="s">
        <v>55</v>
      </c>
      <c r="X6" s="85"/>
      <c r="Y6" s="85"/>
      <c r="Z6" s="85"/>
      <c r="AA6" s="85"/>
      <c r="AB6" s="90" t="s">
        <v>52</v>
      </c>
      <c r="AC6" s="97"/>
      <c r="AD6" s="91"/>
      <c r="AE6" s="87"/>
      <c r="AF6" s="87"/>
      <c r="AG6" s="87"/>
      <c r="AH6" s="87"/>
      <c r="AI6" s="87"/>
      <c r="AJ6" s="87"/>
      <c r="AK6" s="87"/>
      <c r="AL6" s="87"/>
    </row>
    <row r="7" spans="1:162" s="29" customFormat="1" ht="233.1" customHeight="1" x14ac:dyDescent="0.25">
      <c r="A7" s="85"/>
      <c r="B7" s="85"/>
      <c r="C7" s="85"/>
      <c r="D7" s="86"/>
      <c r="E7" s="31" t="s">
        <v>16</v>
      </c>
      <c r="F7" s="31" t="s">
        <v>15</v>
      </c>
      <c r="G7" s="31" t="s">
        <v>14</v>
      </c>
      <c r="H7" s="31" t="s">
        <v>79</v>
      </c>
      <c r="I7" s="31" t="s">
        <v>80</v>
      </c>
      <c r="J7" s="31" t="s">
        <v>81</v>
      </c>
      <c r="K7" s="31" t="s">
        <v>82</v>
      </c>
      <c r="L7" s="31" t="s">
        <v>83</v>
      </c>
      <c r="M7" s="31" t="s">
        <v>67</v>
      </c>
      <c r="N7" s="31" t="s">
        <v>100</v>
      </c>
      <c r="O7" s="31" t="s">
        <v>12</v>
      </c>
      <c r="P7" s="31" t="s">
        <v>11</v>
      </c>
      <c r="Q7" s="31" t="s">
        <v>10</v>
      </c>
      <c r="R7" s="31" t="s">
        <v>9</v>
      </c>
      <c r="S7" s="31" t="s">
        <v>8</v>
      </c>
      <c r="T7" s="32" t="s">
        <v>47</v>
      </c>
      <c r="U7" s="31" t="s">
        <v>7</v>
      </c>
      <c r="V7" s="33" t="s">
        <v>48</v>
      </c>
      <c r="W7" s="31" t="s">
        <v>6</v>
      </c>
      <c r="X7" s="31" t="s">
        <v>5</v>
      </c>
      <c r="Y7" s="31" t="s">
        <v>280</v>
      </c>
      <c r="Z7" s="31" t="s">
        <v>4</v>
      </c>
      <c r="AA7" s="31" t="s">
        <v>3</v>
      </c>
      <c r="AB7" s="34" t="s">
        <v>49</v>
      </c>
      <c r="AC7" s="34" t="s">
        <v>50</v>
      </c>
      <c r="AD7" s="34" t="s">
        <v>51</v>
      </c>
      <c r="AE7" s="35"/>
      <c r="AF7" s="35"/>
      <c r="AG7" s="35"/>
      <c r="AH7" s="35"/>
      <c r="AI7" s="35"/>
      <c r="AJ7" s="87"/>
      <c r="AK7" s="87"/>
      <c r="AL7" s="87"/>
    </row>
    <row r="8" spans="1:162" ht="45" customHeight="1" x14ac:dyDescent="0.25">
      <c r="A8" s="36">
        <v>1</v>
      </c>
      <c r="B8" s="37" t="s">
        <v>63</v>
      </c>
      <c r="C8" s="37" t="s">
        <v>40</v>
      </c>
      <c r="D8" s="38">
        <v>1</v>
      </c>
      <c r="E8" s="39">
        <v>1</v>
      </c>
      <c r="F8" s="39"/>
      <c r="G8" s="39"/>
      <c r="H8" s="39"/>
      <c r="I8" s="39"/>
      <c r="J8" s="39"/>
      <c r="K8" s="40"/>
      <c r="L8" s="40"/>
      <c r="M8" s="41"/>
      <c r="N8" s="40"/>
      <c r="O8" s="39"/>
      <c r="P8" s="39"/>
      <c r="Q8" s="39"/>
      <c r="R8" s="39"/>
      <c r="S8" s="39"/>
      <c r="T8" s="39"/>
      <c r="U8" s="39"/>
      <c r="V8" s="39"/>
      <c r="W8" s="39"/>
      <c r="X8" s="39" t="s">
        <v>2</v>
      </c>
      <c r="Y8" s="39" t="s">
        <v>2</v>
      </c>
      <c r="Z8" s="39"/>
      <c r="AA8" s="39"/>
      <c r="AB8" s="39" t="s">
        <v>2</v>
      </c>
      <c r="AC8" s="39"/>
      <c r="AD8" s="39"/>
      <c r="AE8" s="39" t="s">
        <v>2</v>
      </c>
      <c r="AF8" s="39"/>
      <c r="AG8" s="39"/>
      <c r="AH8" s="39"/>
      <c r="AI8" s="39"/>
      <c r="AJ8" s="39" t="s">
        <v>2</v>
      </c>
      <c r="AK8" s="39"/>
      <c r="AL8" s="3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</row>
    <row r="9" spans="1:162" ht="45.75" customHeight="1" x14ac:dyDescent="0.25">
      <c r="A9" s="36">
        <v>2</v>
      </c>
      <c r="B9" s="37" t="s">
        <v>78</v>
      </c>
      <c r="C9" s="37" t="s">
        <v>40</v>
      </c>
      <c r="D9" s="38">
        <v>10</v>
      </c>
      <c r="E9" s="39">
        <v>1</v>
      </c>
      <c r="F9" s="39"/>
      <c r="G9" s="39"/>
      <c r="H9" s="39"/>
      <c r="I9" s="39"/>
      <c r="J9" s="39"/>
      <c r="K9" s="40"/>
      <c r="L9" s="40"/>
      <c r="M9" s="41"/>
      <c r="N9" s="40"/>
      <c r="O9" s="39"/>
      <c r="P9" s="39"/>
      <c r="Q9" s="42" t="s">
        <v>2</v>
      </c>
      <c r="R9" s="39"/>
      <c r="S9" s="39"/>
      <c r="T9" s="39"/>
      <c r="U9" s="39"/>
      <c r="V9" s="39"/>
      <c r="W9" s="39"/>
      <c r="X9" s="39" t="s">
        <v>2</v>
      </c>
      <c r="Y9" s="39" t="s">
        <v>2</v>
      </c>
      <c r="Z9" s="39"/>
      <c r="AA9" s="39"/>
      <c r="AB9" s="39" t="s">
        <v>2</v>
      </c>
      <c r="AC9" s="39"/>
      <c r="AD9" s="39"/>
      <c r="AE9" s="39"/>
      <c r="AF9" s="39" t="s">
        <v>2</v>
      </c>
      <c r="AG9" s="39"/>
      <c r="AH9" s="39"/>
      <c r="AI9" s="39"/>
      <c r="AJ9" s="39"/>
      <c r="AK9" s="39" t="s">
        <v>2</v>
      </c>
      <c r="AL9" s="3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</row>
    <row r="10" spans="1:162" ht="54.75" customHeight="1" x14ac:dyDescent="0.25">
      <c r="A10" s="36">
        <v>3</v>
      </c>
      <c r="B10" s="37" t="s">
        <v>64</v>
      </c>
      <c r="C10" s="37" t="s">
        <v>40</v>
      </c>
      <c r="D10" s="38">
        <v>4</v>
      </c>
      <c r="E10" s="39">
        <v>1</v>
      </c>
      <c r="F10" s="39"/>
      <c r="G10" s="39"/>
      <c r="H10" s="39"/>
      <c r="I10" s="39"/>
      <c r="J10" s="39"/>
      <c r="K10" s="40"/>
      <c r="L10" s="40"/>
      <c r="M10" s="41">
        <v>2</v>
      </c>
      <c r="N10" s="40"/>
      <c r="O10" s="39"/>
      <c r="P10" s="39"/>
      <c r="Q10" s="39" t="s">
        <v>2</v>
      </c>
      <c r="R10" s="39" t="s">
        <v>2</v>
      </c>
      <c r="S10" s="39" t="s">
        <v>2</v>
      </c>
      <c r="T10" s="39" t="s">
        <v>2</v>
      </c>
      <c r="U10" s="39" t="s">
        <v>2</v>
      </c>
      <c r="V10" s="39" t="s">
        <v>2</v>
      </c>
      <c r="W10" s="39" t="s">
        <v>2</v>
      </c>
      <c r="X10" s="39" t="s">
        <v>2</v>
      </c>
      <c r="Y10" s="39" t="s">
        <v>2</v>
      </c>
      <c r="Z10" s="39" t="s">
        <v>2</v>
      </c>
      <c r="AA10" s="39" t="s">
        <v>2</v>
      </c>
      <c r="AB10" s="39" t="s">
        <v>2</v>
      </c>
      <c r="AC10" s="39"/>
      <c r="AD10" s="39" t="s">
        <v>2</v>
      </c>
      <c r="AE10" s="39" t="s">
        <v>2</v>
      </c>
      <c r="AF10" s="39"/>
      <c r="AG10" s="39"/>
      <c r="AH10" s="39"/>
      <c r="AI10" s="39"/>
      <c r="AJ10" s="39" t="s">
        <v>2</v>
      </c>
      <c r="AK10" s="39"/>
      <c r="AL10" s="3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</row>
    <row r="11" spans="1:162" ht="68.25" customHeight="1" x14ac:dyDescent="0.25">
      <c r="A11" s="36">
        <v>4</v>
      </c>
      <c r="B11" s="37" t="s">
        <v>84</v>
      </c>
      <c r="C11" s="37" t="s">
        <v>40</v>
      </c>
      <c r="D11" s="38">
        <v>5</v>
      </c>
      <c r="E11" s="39">
        <v>1</v>
      </c>
      <c r="F11" s="39"/>
      <c r="G11" s="39"/>
      <c r="H11" s="39"/>
      <c r="I11" s="39"/>
      <c r="J11" s="39"/>
      <c r="K11" s="40"/>
      <c r="L11" s="40"/>
      <c r="M11" s="41">
        <v>1</v>
      </c>
      <c r="N11" s="40"/>
      <c r="O11" s="39"/>
      <c r="P11" s="39"/>
      <c r="Q11" s="39" t="s">
        <v>2</v>
      </c>
      <c r="R11" s="39"/>
      <c r="S11" s="39"/>
      <c r="T11" s="39"/>
      <c r="U11" s="39" t="s">
        <v>2</v>
      </c>
      <c r="V11" s="39" t="s">
        <v>2</v>
      </c>
      <c r="W11" s="39" t="s">
        <v>2</v>
      </c>
      <c r="X11" s="39" t="s">
        <v>2</v>
      </c>
      <c r="Y11" s="39" t="s">
        <v>2</v>
      </c>
      <c r="Z11" s="39" t="s">
        <v>2</v>
      </c>
      <c r="AA11" s="39" t="s">
        <v>2</v>
      </c>
      <c r="AB11" s="39" t="s">
        <v>2</v>
      </c>
      <c r="AC11" s="39"/>
      <c r="AD11" s="39" t="s">
        <v>2</v>
      </c>
      <c r="AE11" s="39" t="s">
        <v>2</v>
      </c>
      <c r="AF11" s="39"/>
      <c r="AG11" s="39"/>
      <c r="AH11" s="39"/>
      <c r="AI11" s="39"/>
      <c r="AJ11" s="39" t="s">
        <v>2</v>
      </c>
      <c r="AK11" s="39"/>
      <c r="AL11" s="3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</row>
    <row r="12" spans="1:162" ht="56.1" customHeight="1" x14ac:dyDescent="0.25">
      <c r="A12" s="36">
        <v>5</v>
      </c>
      <c r="B12" s="37" t="s">
        <v>44</v>
      </c>
      <c r="C12" s="37" t="s">
        <v>40</v>
      </c>
      <c r="D12" s="38">
        <v>240</v>
      </c>
      <c r="E12" s="39"/>
      <c r="F12" s="39"/>
      <c r="G12" s="39"/>
      <c r="H12" s="39"/>
      <c r="I12" s="39"/>
      <c r="J12" s="39"/>
      <c r="K12" s="40"/>
      <c r="L12" s="40"/>
      <c r="M12" s="41"/>
      <c r="N12" s="40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 t="s">
        <v>2</v>
      </c>
      <c r="AI12" s="39"/>
      <c r="AJ12" s="39"/>
      <c r="AK12" s="39"/>
      <c r="AL12" s="39" t="s">
        <v>2</v>
      </c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</row>
    <row r="13" spans="1:162" ht="57" customHeight="1" x14ac:dyDescent="0.25">
      <c r="A13" s="36">
        <v>6</v>
      </c>
      <c r="B13" s="43" t="s">
        <v>65</v>
      </c>
      <c r="C13" s="37" t="s">
        <v>40</v>
      </c>
      <c r="D13" s="38">
        <v>10</v>
      </c>
      <c r="E13" s="39"/>
      <c r="F13" s="39">
        <v>1</v>
      </c>
      <c r="G13" s="39"/>
      <c r="H13" s="39"/>
      <c r="I13" s="39"/>
      <c r="J13" s="39"/>
      <c r="K13" s="40"/>
      <c r="L13" s="40"/>
      <c r="M13" s="41"/>
      <c r="N13" s="40"/>
      <c r="O13" s="39"/>
      <c r="P13" s="39"/>
      <c r="Q13" s="39"/>
      <c r="R13" s="39"/>
      <c r="S13" s="39"/>
      <c r="T13" s="39"/>
      <c r="U13" s="39"/>
      <c r="V13" s="39"/>
      <c r="W13" s="39"/>
      <c r="X13" s="39" t="s">
        <v>2</v>
      </c>
      <c r="Y13" s="39"/>
      <c r="Z13" s="39"/>
      <c r="AA13" s="39"/>
      <c r="AB13" s="39"/>
      <c r="AC13" s="39"/>
      <c r="AD13" s="39"/>
      <c r="AE13" s="39"/>
      <c r="AF13" s="39"/>
      <c r="AG13" s="39" t="s">
        <v>2</v>
      </c>
      <c r="AH13" s="39"/>
      <c r="AI13" s="39"/>
      <c r="AJ13" s="39" t="s">
        <v>2</v>
      </c>
      <c r="AK13" s="39"/>
      <c r="AL13" s="3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</row>
    <row r="14" spans="1:162" ht="58.5" customHeight="1" x14ac:dyDescent="0.25">
      <c r="A14" s="36">
        <v>7</v>
      </c>
      <c r="B14" s="37" t="s">
        <v>85</v>
      </c>
      <c r="C14" s="37" t="s">
        <v>86</v>
      </c>
      <c r="D14" s="38">
        <v>5</v>
      </c>
      <c r="E14" s="39"/>
      <c r="F14" s="39"/>
      <c r="G14" s="39">
        <v>1</v>
      </c>
      <c r="H14" s="39"/>
      <c r="I14" s="39"/>
      <c r="J14" s="39"/>
      <c r="K14" s="40"/>
      <c r="L14" s="40"/>
      <c r="M14" s="41"/>
      <c r="N14" s="40"/>
      <c r="O14" s="39"/>
      <c r="P14" s="39"/>
      <c r="Q14" s="39" t="s">
        <v>2</v>
      </c>
      <c r="R14" s="39" t="s">
        <v>2</v>
      </c>
      <c r="S14" s="39" t="s">
        <v>2</v>
      </c>
      <c r="T14" s="39" t="s">
        <v>2</v>
      </c>
      <c r="U14" s="39"/>
      <c r="V14" s="39" t="s">
        <v>2</v>
      </c>
      <c r="W14" s="39" t="s">
        <v>2</v>
      </c>
      <c r="X14" s="39" t="s">
        <v>2</v>
      </c>
      <c r="Y14" s="39" t="s">
        <v>2</v>
      </c>
      <c r="Z14" s="39"/>
      <c r="AA14" s="39" t="s">
        <v>2</v>
      </c>
      <c r="AB14" s="39" t="s">
        <v>2</v>
      </c>
      <c r="AC14" s="39"/>
      <c r="AD14" s="39" t="s">
        <v>2</v>
      </c>
      <c r="AE14" s="39" t="s">
        <v>2</v>
      </c>
      <c r="AF14" s="39"/>
      <c r="AG14" s="39"/>
      <c r="AH14" s="39"/>
      <c r="AI14" s="39"/>
      <c r="AJ14" s="39" t="s">
        <v>2</v>
      </c>
      <c r="AK14" s="39"/>
      <c r="AL14" s="3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</row>
    <row r="15" spans="1:162" ht="49.5" customHeight="1" x14ac:dyDescent="0.25">
      <c r="A15" s="36">
        <v>8</v>
      </c>
      <c r="B15" s="37" t="s">
        <v>46</v>
      </c>
      <c r="C15" s="37" t="s">
        <v>86</v>
      </c>
      <c r="D15" s="38">
        <v>480</v>
      </c>
      <c r="E15" s="39"/>
      <c r="F15" s="39"/>
      <c r="G15" s="39"/>
      <c r="H15" s="39"/>
      <c r="I15" s="39"/>
      <c r="J15" s="39"/>
      <c r="K15" s="40"/>
      <c r="L15" s="40"/>
      <c r="M15" s="41"/>
      <c r="N15" s="40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 t="s">
        <v>2</v>
      </c>
      <c r="AI15" s="39"/>
      <c r="AJ15" s="39"/>
      <c r="AK15" s="39"/>
      <c r="AL15" s="39" t="s">
        <v>2</v>
      </c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</row>
    <row r="16" spans="1:162" ht="54.75" customHeight="1" x14ac:dyDescent="0.25">
      <c r="A16" s="36">
        <v>9</v>
      </c>
      <c r="B16" s="37" t="s">
        <v>87</v>
      </c>
      <c r="C16" s="37" t="s">
        <v>86</v>
      </c>
      <c r="D16" s="38">
        <v>10</v>
      </c>
      <c r="E16" s="39"/>
      <c r="F16" s="39"/>
      <c r="G16" s="39"/>
      <c r="H16" s="39"/>
      <c r="I16" s="39">
        <v>1</v>
      </c>
      <c r="J16" s="39"/>
      <c r="K16" s="40"/>
      <c r="L16" s="40"/>
      <c r="M16" s="41"/>
      <c r="N16" s="40"/>
      <c r="O16" s="39"/>
      <c r="P16" s="39"/>
      <c r="Q16" s="39" t="s">
        <v>2</v>
      </c>
      <c r="R16" s="39" t="s">
        <v>2</v>
      </c>
      <c r="S16" s="39" t="s">
        <v>2</v>
      </c>
      <c r="T16" s="39" t="s">
        <v>2</v>
      </c>
      <c r="U16" s="39"/>
      <c r="V16" s="39"/>
      <c r="W16" s="39"/>
      <c r="X16" s="39" t="s">
        <v>2</v>
      </c>
      <c r="Y16" s="39" t="s">
        <v>2</v>
      </c>
      <c r="Z16" s="39"/>
      <c r="AA16" s="39"/>
      <c r="AB16" s="39" t="s">
        <v>2</v>
      </c>
      <c r="AC16" s="39"/>
      <c r="AD16" s="39"/>
      <c r="AE16" s="39" t="s">
        <v>2</v>
      </c>
      <c r="AF16" s="39"/>
      <c r="AG16" s="39"/>
      <c r="AH16" s="39"/>
      <c r="AI16" s="39"/>
      <c r="AJ16" s="39" t="s">
        <v>2</v>
      </c>
      <c r="AK16" s="39"/>
      <c r="AL16" s="3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</row>
    <row r="17" spans="1:162" ht="56.1" customHeight="1" x14ac:dyDescent="0.25">
      <c r="A17" s="36">
        <v>10</v>
      </c>
      <c r="B17" s="37" t="s">
        <v>46</v>
      </c>
      <c r="C17" s="37" t="s">
        <v>86</v>
      </c>
      <c r="D17" s="38">
        <v>480</v>
      </c>
      <c r="E17" s="39"/>
      <c r="F17" s="39"/>
      <c r="G17" s="39"/>
      <c r="H17" s="39"/>
      <c r="I17" s="39"/>
      <c r="J17" s="39"/>
      <c r="K17" s="40"/>
      <c r="L17" s="40"/>
      <c r="M17" s="41"/>
      <c r="N17" s="40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 t="s">
        <v>2</v>
      </c>
      <c r="AI17" s="39"/>
      <c r="AJ17" s="39"/>
      <c r="AK17" s="39"/>
      <c r="AL17" s="39" t="s">
        <v>2</v>
      </c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</row>
    <row r="18" spans="1:162" ht="56.1" customHeight="1" x14ac:dyDescent="0.25">
      <c r="A18" s="36">
        <v>11</v>
      </c>
      <c r="B18" s="37" t="s">
        <v>88</v>
      </c>
      <c r="C18" s="37" t="s">
        <v>86</v>
      </c>
      <c r="D18" s="38">
        <v>15</v>
      </c>
      <c r="E18" s="39"/>
      <c r="F18" s="39"/>
      <c r="G18" s="39"/>
      <c r="H18" s="39"/>
      <c r="I18" s="39"/>
      <c r="J18" s="39">
        <v>1</v>
      </c>
      <c r="K18" s="40"/>
      <c r="L18" s="40"/>
      <c r="M18" s="41"/>
      <c r="N18" s="40"/>
      <c r="O18" s="39"/>
      <c r="P18" s="39"/>
      <c r="Q18" s="39"/>
      <c r="R18" s="39"/>
      <c r="S18" s="39"/>
      <c r="T18" s="39"/>
      <c r="U18" s="39"/>
      <c r="V18" s="39" t="s">
        <v>2</v>
      </c>
      <c r="W18" s="39" t="s">
        <v>2</v>
      </c>
      <c r="X18" s="39" t="s">
        <v>2</v>
      </c>
      <c r="Y18" s="39" t="s">
        <v>2</v>
      </c>
      <c r="Z18" s="39"/>
      <c r="AA18" s="39" t="s">
        <v>2</v>
      </c>
      <c r="AB18" s="39" t="s">
        <v>2</v>
      </c>
      <c r="AC18" s="39"/>
      <c r="AD18" s="39" t="s">
        <v>2</v>
      </c>
      <c r="AE18" s="39"/>
      <c r="AF18" s="39" t="s">
        <v>2</v>
      </c>
      <c r="AG18" s="39"/>
      <c r="AH18" s="39"/>
      <c r="AI18" s="39"/>
      <c r="AJ18" s="39"/>
      <c r="AK18" s="39" t="s">
        <v>2</v>
      </c>
      <c r="AL18" s="3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</row>
    <row r="19" spans="1:162" ht="56.1" customHeight="1" x14ac:dyDescent="0.25">
      <c r="A19" s="36">
        <v>12</v>
      </c>
      <c r="B19" s="37" t="s">
        <v>101</v>
      </c>
      <c r="C19" s="37" t="s">
        <v>86</v>
      </c>
      <c r="D19" s="38">
        <v>300</v>
      </c>
      <c r="E19" s="46"/>
      <c r="F19" s="46"/>
      <c r="G19" s="46"/>
      <c r="H19" s="46"/>
      <c r="I19" s="46"/>
      <c r="J19" s="46">
        <v>1</v>
      </c>
      <c r="K19" s="47"/>
      <c r="L19" s="47"/>
      <c r="M19" s="48"/>
      <c r="N19" s="47"/>
      <c r="O19" s="46"/>
      <c r="P19" s="46"/>
      <c r="Q19" s="46"/>
      <c r="R19" s="46"/>
      <c r="S19" s="46"/>
      <c r="T19" s="46"/>
      <c r="U19" s="46"/>
      <c r="V19" s="46" t="s">
        <v>2</v>
      </c>
      <c r="W19" s="46" t="s">
        <v>2</v>
      </c>
      <c r="X19" s="46" t="s">
        <v>2</v>
      </c>
      <c r="Y19" s="46" t="s">
        <v>2</v>
      </c>
      <c r="Z19" s="46"/>
      <c r="AA19" s="46" t="s">
        <v>2</v>
      </c>
      <c r="AB19" s="46" t="s">
        <v>2</v>
      </c>
      <c r="AC19" s="46"/>
      <c r="AD19" s="46" t="s">
        <v>2</v>
      </c>
      <c r="AE19" s="46" t="s">
        <v>2</v>
      </c>
      <c r="AF19" s="46"/>
      <c r="AG19" s="46"/>
      <c r="AH19" s="46"/>
      <c r="AI19" s="46"/>
      <c r="AJ19" s="46" t="s">
        <v>2</v>
      </c>
      <c r="AK19" s="46"/>
      <c r="AL19" s="46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</row>
    <row r="20" spans="1:162" ht="56.1" customHeight="1" x14ac:dyDescent="0.25">
      <c r="A20" s="36">
        <v>13</v>
      </c>
      <c r="B20" s="44" t="s">
        <v>102</v>
      </c>
      <c r="C20" s="37" t="s">
        <v>86</v>
      </c>
      <c r="D20" s="82">
        <v>2400</v>
      </c>
      <c r="E20" s="46"/>
      <c r="F20" s="46"/>
      <c r="G20" s="46"/>
      <c r="H20" s="46"/>
      <c r="I20" s="46"/>
      <c r="J20" s="46">
        <v>1</v>
      </c>
      <c r="K20" s="47"/>
      <c r="L20" s="47"/>
      <c r="M20" s="48"/>
      <c r="N20" s="47"/>
      <c r="O20" s="46"/>
      <c r="P20" s="46"/>
      <c r="Q20" s="46"/>
      <c r="R20" s="46"/>
      <c r="S20" s="46"/>
      <c r="T20" s="46"/>
      <c r="U20" s="46"/>
      <c r="V20" s="46" t="s">
        <v>2</v>
      </c>
      <c r="W20" s="46" t="s">
        <v>2</v>
      </c>
      <c r="X20" s="46" t="s">
        <v>2</v>
      </c>
      <c r="Y20" s="46" t="s">
        <v>2</v>
      </c>
      <c r="Z20" s="46"/>
      <c r="AA20" s="46" t="s">
        <v>2</v>
      </c>
      <c r="AB20" s="46" t="s">
        <v>2</v>
      </c>
      <c r="AC20" s="46"/>
      <c r="AD20" s="46" t="s">
        <v>2</v>
      </c>
      <c r="AE20" s="46" t="s">
        <v>2</v>
      </c>
      <c r="AF20" s="46"/>
      <c r="AG20" s="46"/>
      <c r="AH20" s="46"/>
      <c r="AI20" s="46"/>
      <c r="AJ20" s="46" t="s">
        <v>2</v>
      </c>
      <c r="AK20" s="46"/>
      <c r="AL20" s="4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</row>
    <row r="21" spans="1:162" ht="56.1" customHeight="1" x14ac:dyDescent="0.25">
      <c r="A21" s="36">
        <v>14</v>
      </c>
      <c r="B21" s="44" t="s">
        <v>102</v>
      </c>
      <c r="C21" s="37" t="s">
        <v>86</v>
      </c>
      <c r="D21" s="82">
        <v>1440</v>
      </c>
      <c r="E21" s="46"/>
      <c r="F21" s="46"/>
      <c r="G21" s="46"/>
      <c r="H21" s="46"/>
      <c r="I21" s="46"/>
      <c r="J21" s="46"/>
      <c r="K21" s="47">
        <v>1</v>
      </c>
      <c r="L21" s="47"/>
      <c r="M21" s="48"/>
      <c r="N21" s="47"/>
      <c r="O21" s="46"/>
      <c r="P21" s="46"/>
      <c r="Q21" s="46"/>
      <c r="R21" s="46"/>
      <c r="S21" s="46"/>
      <c r="T21" s="46"/>
      <c r="U21" s="46"/>
      <c r="V21" s="46" t="s">
        <v>2</v>
      </c>
      <c r="W21" s="46" t="s">
        <v>2</v>
      </c>
      <c r="X21" s="46" t="s">
        <v>2</v>
      </c>
      <c r="Y21" s="46" t="s">
        <v>2</v>
      </c>
      <c r="Z21" s="46"/>
      <c r="AA21" s="46" t="s">
        <v>2</v>
      </c>
      <c r="AB21" s="46" t="s">
        <v>2</v>
      </c>
      <c r="AC21" s="46"/>
      <c r="AD21" s="46" t="s">
        <v>2</v>
      </c>
      <c r="AE21" s="46" t="s">
        <v>2</v>
      </c>
      <c r="AF21" s="46"/>
      <c r="AG21" s="46"/>
      <c r="AH21" s="46"/>
      <c r="AI21" s="46"/>
      <c r="AJ21" s="46" t="s">
        <v>2</v>
      </c>
      <c r="AK21" s="46"/>
      <c r="AL21" s="46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</row>
    <row r="22" spans="1:162" ht="56.1" customHeight="1" x14ac:dyDescent="0.25">
      <c r="A22" s="36">
        <v>15</v>
      </c>
      <c r="B22" s="44" t="s">
        <v>102</v>
      </c>
      <c r="C22" s="37" t="s">
        <v>86</v>
      </c>
      <c r="D22" s="82">
        <v>960</v>
      </c>
      <c r="E22" s="46"/>
      <c r="F22" s="46"/>
      <c r="G22" s="46"/>
      <c r="H22" s="46"/>
      <c r="I22" s="46"/>
      <c r="J22" s="46"/>
      <c r="K22" s="47"/>
      <c r="L22" s="47">
        <v>1</v>
      </c>
      <c r="M22" s="48"/>
      <c r="N22" s="47"/>
      <c r="O22" s="46"/>
      <c r="P22" s="46"/>
      <c r="Q22" s="46"/>
      <c r="R22" s="46"/>
      <c r="S22" s="46"/>
      <c r="T22" s="46"/>
      <c r="U22" s="46"/>
      <c r="V22" s="46" t="s">
        <v>2</v>
      </c>
      <c r="W22" s="46" t="s">
        <v>2</v>
      </c>
      <c r="X22" s="46" t="s">
        <v>2</v>
      </c>
      <c r="Y22" s="46" t="s">
        <v>2</v>
      </c>
      <c r="Z22" s="46"/>
      <c r="AA22" s="46" t="s">
        <v>2</v>
      </c>
      <c r="AB22" s="46" t="s">
        <v>2</v>
      </c>
      <c r="AC22" s="46"/>
      <c r="AD22" s="46" t="s">
        <v>2</v>
      </c>
      <c r="AE22" s="46" t="s">
        <v>2</v>
      </c>
      <c r="AF22" s="46"/>
      <c r="AG22" s="46"/>
      <c r="AH22" s="46"/>
      <c r="AI22" s="46"/>
      <c r="AJ22" s="46" t="s">
        <v>2</v>
      </c>
      <c r="AK22" s="46"/>
      <c r="AL22" s="46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</row>
    <row r="23" spans="1:162" ht="75" customHeight="1" x14ac:dyDescent="0.25">
      <c r="A23" s="36">
        <v>16</v>
      </c>
      <c r="B23" s="37" t="s">
        <v>103</v>
      </c>
      <c r="C23" s="37" t="s">
        <v>86</v>
      </c>
      <c r="D23" s="82">
        <v>2400</v>
      </c>
      <c r="E23" s="39"/>
      <c r="F23" s="39"/>
      <c r="G23" s="39"/>
      <c r="H23" s="39"/>
      <c r="I23" s="39"/>
      <c r="J23" s="39">
        <v>1</v>
      </c>
      <c r="K23" s="40">
        <v>1</v>
      </c>
      <c r="L23" s="40">
        <v>1</v>
      </c>
      <c r="M23" s="41">
        <f>25*3</f>
        <v>75</v>
      </c>
      <c r="N23" s="40"/>
      <c r="O23" s="39"/>
      <c r="P23" s="39"/>
      <c r="Q23" s="39" t="s">
        <v>2</v>
      </c>
      <c r="R23" s="39" t="s">
        <v>2</v>
      </c>
      <c r="S23" s="39" t="s">
        <v>2</v>
      </c>
      <c r="T23" s="39" t="s">
        <v>2</v>
      </c>
      <c r="U23" s="39" t="s">
        <v>2</v>
      </c>
      <c r="V23" s="39" t="s">
        <v>2</v>
      </c>
      <c r="W23" s="39" t="s">
        <v>2</v>
      </c>
      <c r="X23" s="39" t="s">
        <v>2</v>
      </c>
      <c r="Y23" s="39" t="s">
        <v>2</v>
      </c>
      <c r="Z23" s="39" t="s">
        <v>2</v>
      </c>
      <c r="AA23" s="39" t="s">
        <v>2</v>
      </c>
      <c r="AB23" s="39" t="s">
        <v>2</v>
      </c>
      <c r="AC23" s="39"/>
      <c r="AD23" s="39" t="s">
        <v>2</v>
      </c>
      <c r="AE23" s="39" t="s">
        <v>2</v>
      </c>
      <c r="AF23" s="39"/>
      <c r="AG23" s="39"/>
      <c r="AH23" s="39"/>
      <c r="AI23" s="39"/>
      <c r="AJ23" s="39" t="s">
        <v>2</v>
      </c>
      <c r="AK23" s="39"/>
      <c r="AL23" s="3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</row>
    <row r="24" spans="1:162" ht="56.1" customHeight="1" x14ac:dyDescent="0.25">
      <c r="A24" s="36">
        <v>17</v>
      </c>
      <c r="B24" s="37" t="s">
        <v>46</v>
      </c>
      <c r="C24" s="37" t="s">
        <v>86</v>
      </c>
      <c r="D24" s="45">
        <v>480</v>
      </c>
      <c r="E24" s="39"/>
      <c r="F24" s="39"/>
      <c r="G24" s="39"/>
      <c r="H24" s="39"/>
      <c r="I24" s="39"/>
      <c r="J24" s="39"/>
      <c r="K24" s="40"/>
      <c r="L24" s="40"/>
      <c r="M24" s="41"/>
      <c r="N24" s="40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 t="s">
        <v>2</v>
      </c>
      <c r="AI24" s="39"/>
      <c r="AJ24" s="39"/>
      <c r="AK24" s="39"/>
      <c r="AL24" s="39" t="s">
        <v>2</v>
      </c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</row>
    <row r="25" spans="1:162" ht="56.1" customHeight="1" x14ac:dyDescent="0.25">
      <c r="A25" s="36">
        <v>18</v>
      </c>
      <c r="B25" s="37" t="s">
        <v>104</v>
      </c>
      <c r="C25" s="37" t="s">
        <v>86</v>
      </c>
      <c r="D25" s="38">
        <v>60</v>
      </c>
      <c r="E25" s="39"/>
      <c r="F25" s="39"/>
      <c r="G25" s="39"/>
      <c r="H25" s="39"/>
      <c r="I25" s="39">
        <v>1</v>
      </c>
      <c r="J25" s="39"/>
      <c r="K25" s="40"/>
      <c r="L25" s="40"/>
      <c r="M25" s="41"/>
      <c r="N25" s="40"/>
      <c r="O25" s="39"/>
      <c r="P25" s="39"/>
      <c r="Q25" s="39"/>
      <c r="R25" s="39"/>
      <c r="S25" s="39"/>
      <c r="T25" s="39"/>
      <c r="U25" s="39"/>
      <c r="V25" s="39"/>
      <c r="W25" s="39"/>
      <c r="X25" s="39" t="s">
        <v>2</v>
      </c>
      <c r="Y25" s="39" t="s">
        <v>2</v>
      </c>
      <c r="Z25" s="39"/>
      <c r="AA25" s="39"/>
      <c r="AB25" s="39" t="s">
        <v>2</v>
      </c>
      <c r="AC25" s="39"/>
      <c r="AD25" s="39"/>
      <c r="AE25" s="39"/>
      <c r="AF25" s="39" t="s">
        <v>2</v>
      </c>
      <c r="AG25" s="39"/>
      <c r="AH25" s="39"/>
      <c r="AI25" s="39"/>
      <c r="AJ25" s="39"/>
      <c r="AK25" s="39" t="s">
        <v>2</v>
      </c>
      <c r="AL25" s="3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</row>
    <row r="26" spans="1:162" ht="56.1" customHeight="1" x14ac:dyDescent="0.25">
      <c r="A26" s="36">
        <v>19</v>
      </c>
      <c r="B26" s="37" t="s">
        <v>105</v>
      </c>
      <c r="C26" s="37" t="s">
        <v>86</v>
      </c>
      <c r="D26" s="38">
        <v>5</v>
      </c>
      <c r="E26" s="39"/>
      <c r="F26" s="39"/>
      <c r="G26" s="39"/>
      <c r="H26" s="39"/>
      <c r="I26" s="39">
        <v>1</v>
      </c>
      <c r="J26" s="39"/>
      <c r="K26" s="40"/>
      <c r="L26" s="40"/>
      <c r="M26" s="41"/>
      <c r="N26" s="40"/>
      <c r="O26" s="39"/>
      <c r="P26" s="39"/>
      <c r="Q26" s="39" t="s">
        <v>2</v>
      </c>
      <c r="R26" s="39" t="s">
        <v>2</v>
      </c>
      <c r="S26" s="39" t="s">
        <v>2</v>
      </c>
      <c r="T26" s="39" t="s">
        <v>2</v>
      </c>
      <c r="U26" s="39"/>
      <c r="V26" s="39"/>
      <c r="W26" s="39"/>
      <c r="X26" s="39" t="s">
        <v>2</v>
      </c>
      <c r="Y26" s="39" t="s">
        <v>2</v>
      </c>
      <c r="Z26" s="39"/>
      <c r="AA26" s="39"/>
      <c r="AB26" s="39" t="s">
        <v>2</v>
      </c>
      <c r="AC26" s="39"/>
      <c r="AD26" s="39"/>
      <c r="AE26" s="39" t="s">
        <v>2</v>
      </c>
      <c r="AF26" s="39"/>
      <c r="AG26" s="39"/>
      <c r="AH26" s="39"/>
      <c r="AI26" s="39"/>
      <c r="AJ26" s="39" t="s">
        <v>2</v>
      </c>
      <c r="AK26" s="39"/>
      <c r="AL26" s="3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</row>
    <row r="27" spans="1:162" ht="70.5" customHeight="1" x14ac:dyDescent="0.25">
      <c r="A27" s="36">
        <v>20</v>
      </c>
      <c r="B27" s="37" t="s">
        <v>46</v>
      </c>
      <c r="C27" s="37" t="s">
        <v>93</v>
      </c>
      <c r="D27" s="38">
        <v>480</v>
      </c>
      <c r="E27" s="39"/>
      <c r="F27" s="39"/>
      <c r="G27" s="39"/>
      <c r="H27" s="39"/>
      <c r="I27" s="39"/>
      <c r="J27" s="39"/>
      <c r="K27" s="40"/>
      <c r="L27" s="40"/>
      <c r="M27" s="41"/>
      <c r="N27" s="40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 t="s">
        <v>2</v>
      </c>
      <c r="AI27" s="39"/>
      <c r="AJ27" s="39"/>
      <c r="AK27" s="39"/>
      <c r="AL27" s="39" t="s">
        <v>2</v>
      </c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</row>
    <row r="28" spans="1:162" ht="67.5" customHeight="1" x14ac:dyDescent="0.25">
      <c r="A28" s="36">
        <v>21</v>
      </c>
      <c r="B28" s="37" t="s">
        <v>106</v>
      </c>
      <c r="C28" s="37" t="s">
        <v>93</v>
      </c>
      <c r="D28" s="38">
        <v>10</v>
      </c>
      <c r="E28" s="39"/>
      <c r="F28" s="39"/>
      <c r="G28" s="39"/>
      <c r="H28" s="39">
        <v>1</v>
      </c>
      <c r="I28" s="39"/>
      <c r="J28" s="39"/>
      <c r="K28" s="40"/>
      <c r="L28" s="40"/>
      <c r="M28" s="41"/>
      <c r="N28" s="40"/>
      <c r="O28" s="39"/>
      <c r="P28" s="39"/>
      <c r="Q28" s="39"/>
      <c r="R28" s="39"/>
      <c r="S28" s="39"/>
      <c r="T28" s="39"/>
      <c r="U28" s="39"/>
      <c r="V28" s="39"/>
      <c r="W28" s="39"/>
      <c r="X28" s="39" t="s">
        <v>2</v>
      </c>
      <c r="Y28" s="39" t="s">
        <v>2</v>
      </c>
      <c r="Z28" s="39"/>
      <c r="AA28" s="39"/>
      <c r="AB28" s="39" t="s">
        <v>2</v>
      </c>
      <c r="AC28" s="39"/>
      <c r="AD28" s="39"/>
      <c r="AE28" s="39"/>
      <c r="AF28" s="39" t="s">
        <v>2</v>
      </c>
      <c r="AG28" s="39"/>
      <c r="AH28" s="39"/>
      <c r="AI28" s="39"/>
      <c r="AJ28" s="39"/>
      <c r="AK28" s="39" t="s">
        <v>2</v>
      </c>
      <c r="AL28" s="3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</row>
    <row r="29" spans="1:162" ht="86.25" customHeight="1" x14ac:dyDescent="0.25">
      <c r="A29" s="36">
        <v>22</v>
      </c>
      <c r="B29" s="37" t="s">
        <v>107</v>
      </c>
      <c r="C29" s="37" t="s">
        <v>93</v>
      </c>
      <c r="D29" s="38">
        <v>5</v>
      </c>
      <c r="E29" s="39"/>
      <c r="F29" s="39"/>
      <c r="G29" s="39"/>
      <c r="H29" s="39">
        <v>1</v>
      </c>
      <c r="I29" s="39"/>
      <c r="J29" s="39"/>
      <c r="K29" s="40"/>
      <c r="L29" s="40"/>
      <c r="M29" s="41"/>
      <c r="N29" s="40"/>
      <c r="O29" s="39"/>
      <c r="P29" s="39"/>
      <c r="Q29" s="39" t="s">
        <v>2</v>
      </c>
      <c r="R29" s="39" t="s">
        <v>2</v>
      </c>
      <c r="S29" s="39" t="s">
        <v>2</v>
      </c>
      <c r="T29" s="39"/>
      <c r="U29" s="39"/>
      <c r="V29" s="39"/>
      <c r="W29" s="39"/>
      <c r="X29" s="39" t="s">
        <v>2</v>
      </c>
      <c r="Y29" s="39" t="s">
        <v>2</v>
      </c>
      <c r="Z29" s="39"/>
      <c r="AA29" s="39"/>
      <c r="AB29" s="39" t="s">
        <v>2</v>
      </c>
      <c r="AC29" s="39"/>
      <c r="AD29" s="39"/>
      <c r="AE29" s="39" t="s">
        <v>2</v>
      </c>
      <c r="AF29" s="39"/>
      <c r="AG29" s="39"/>
      <c r="AH29" s="39"/>
      <c r="AI29" s="39"/>
      <c r="AJ29" s="39" t="s">
        <v>2</v>
      </c>
      <c r="AK29" s="39"/>
      <c r="AL29" s="3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</row>
    <row r="30" spans="1:162" ht="90" customHeight="1" x14ac:dyDescent="0.25">
      <c r="A30" s="36">
        <v>23</v>
      </c>
      <c r="B30" s="37" t="s">
        <v>108</v>
      </c>
      <c r="C30" s="37" t="s">
        <v>93</v>
      </c>
      <c r="D30" s="38">
        <v>5</v>
      </c>
      <c r="E30" s="39"/>
      <c r="F30" s="39"/>
      <c r="G30" s="39">
        <v>1</v>
      </c>
      <c r="H30" s="39"/>
      <c r="I30" s="39"/>
      <c r="J30" s="39"/>
      <c r="K30" s="40"/>
      <c r="L30" s="40"/>
      <c r="M30" s="41">
        <v>1</v>
      </c>
      <c r="N30" s="40"/>
      <c r="O30" s="39"/>
      <c r="P30" s="39"/>
      <c r="Q30" s="39"/>
      <c r="R30" s="39"/>
      <c r="S30" s="39"/>
      <c r="T30" s="39"/>
      <c r="U30" s="39" t="s">
        <v>2</v>
      </c>
      <c r="V30" s="39" t="s">
        <v>2</v>
      </c>
      <c r="W30" s="39" t="s">
        <v>2</v>
      </c>
      <c r="X30" s="39" t="s">
        <v>2</v>
      </c>
      <c r="Y30" s="39" t="s">
        <v>2</v>
      </c>
      <c r="Z30" s="39" t="s">
        <v>2</v>
      </c>
      <c r="AA30" s="39" t="s">
        <v>2</v>
      </c>
      <c r="AB30" s="39" t="s">
        <v>2</v>
      </c>
      <c r="AC30" s="39"/>
      <c r="AD30" s="39" t="s">
        <v>2</v>
      </c>
      <c r="AE30" s="39" t="s">
        <v>2</v>
      </c>
      <c r="AF30" s="39"/>
      <c r="AG30" s="39"/>
      <c r="AH30" s="39"/>
      <c r="AI30" s="39"/>
      <c r="AJ30" s="39" t="s">
        <v>2</v>
      </c>
      <c r="AK30" s="39"/>
      <c r="AL30" s="3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</row>
    <row r="31" spans="1:162" ht="73.5" customHeight="1" x14ac:dyDescent="0.25">
      <c r="A31" s="36">
        <v>24</v>
      </c>
      <c r="B31" s="37" t="s">
        <v>71</v>
      </c>
      <c r="C31" s="37" t="s">
        <v>93</v>
      </c>
      <c r="D31" s="38">
        <v>240</v>
      </c>
      <c r="E31" s="39"/>
      <c r="F31" s="39"/>
      <c r="G31" s="39"/>
      <c r="H31" s="39"/>
      <c r="I31" s="39"/>
      <c r="J31" s="39"/>
      <c r="K31" s="40"/>
      <c r="L31" s="40"/>
      <c r="M31" s="41"/>
      <c r="N31" s="40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 t="s">
        <v>2</v>
      </c>
      <c r="AI31" s="39"/>
      <c r="AJ31" s="39"/>
      <c r="AK31" s="39"/>
      <c r="AL31" s="39" t="s">
        <v>2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</row>
    <row r="32" spans="1:162" ht="69" customHeight="1" x14ac:dyDescent="0.25">
      <c r="A32" s="36">
        <v>25</v>
      </c>
      <c r="B32" s="37" t="s">
        <v>109</v>
      </c>
      <c r="C32" s="37" t="s">
        <v>93</v>
      </c>
      <c r="D32" s="38">
        <v>10</v>
      </c>
      <c r="E32" s="39"/>
      <c r="F32" s="39"/>
      <c r="G32" s="39">
        <v>1</v>
      </c>
      <c r="H32" s="39"/>
      <c r="I32" s="39"/>
      <c r="J32" s="39"/>
      <c r="K32" s="40"/>
      <c r="L32" s="40"/>
      <c r="M32" s="41"/>
      <c r="N32" s="40"/>
      <c r="O32" s="39"/>
      <c r="P32" s="39"/>
      <c r="Q32" s="39"/>
      <c r="R32" s="39"/>
      <c r="S32" s="39"/>
      <c r="T32" s="39"/>
      <c r="U32" s="39"/>
      <c r="V32" s="39"/>
      <c r="W32" s="39"/>
      <c r="X32" s="39" t="s">
        <v>2</v>
      </c>
      <c r="Y32" s="39"/>
      <c r="Z32" s="39"/>
      <c r="AA32" s="39"/>
      <c r="AB32" s="39"/>
      <c r="AC32" s="39"/>
      <c r="AD32" s="39"/>
      <c r="AE32" s="39"/>
      <c r="AF32" s="39"/>
      <c r="AG32" s="39" t="s">
        <v>2</v>
      </c>
      <c r="AH32" s="39"/>
      <c r="AI32" s="39"/>
      <c r="AJ32" s="39" t="s">
        <v>2</v>
      </c>
      <c r="AK32" s="39"/>
      <c r="AL32" s="3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</row>
    <row r="33" spans="1:162" ht="56.1" customHeight="1" x14ac:dyDescent="0.25">
      <c r="A33" s="36">
        <v>26</v>
      </c>
      <c r="B33" s="37" t="s">
        <v>110</v>
      </c>
      <c r="C33" s="37" t="s">
        <v>40</v>
      </c>
      <c r="D33" s="38">
        <v>5</v>
      </c>
      <c r="E33" s="39">
        <v>1</v>
      </c>
      <c r="F33" s="39"/>
      <c r="G33" s="39"/>
      <c r="H33" s="39"/>
      <c r="I33" s="39"/>
      <c r="J33" s="39"/>
      <c r="K33" s="40"/>
      <c r="L33" s="40"/>
      <c r="M33" s="41"/>
      <c r="N33" s="40"/>
      <c r="O33" s="39"/>
      <c r="P33" s="39"/>
      <c r="Q33" s="39" t="s">
        <v>2</v>
      </c>
      <c r="R33" s="39" t="s">
        <v>2</v>
      </c>
      <c r="S33" s="39" t="s">
        <v>2</v>
      </c>
      <c r="T33" s="39" t="s">
        <v>2</v>
      </c>
      <c r="U33" s="39"/>
      <c r="V33" s="39" t="s">
        <v>2</v>
      </c>
      <c r="W33" s="39" t="s">
        <v>2</v>
      </c>
      <c r="X33" s="39" t="s">
        <v>2</v>
      </c>
      <c r="Y33" s="39" t="s">
        <v>2</v>
      </c>
      <c r="Z33" s="39"/>
      <c r="AA33" s="39" t="s">
        <v>2</v>
      </c>
      <c r="AB33" s="39" t="s">
        <v>2</v>
      </c>
      <c r="AC33" s="39"/>
      <c r="AD33" s="39" t="s">
        <v>2</v>
      </c>
      <c r="AE33" s="39" t="s">
        <v>2</v>
      </c>
      <c r="AF33" s="39"/>
      <c r="AG33" s="39"/>
      <c r="AH33" s="39"/>
      <c r="AI33" s="39"/>
      <c r="AJ33" s="39" t="s">
        <v>2</v>
      </c>
      <c r="AK33" s="39"/>
      <c r="AL33" s="3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</row>
    <row r="34" spans="1:162" ht="56.1" customHeight="1" x14ac:dyDescent="0.25">
      <c r="A34" s="36">
        <v>27</v>
      </c>
      <c r="B34" s="37" t="s">
        <v>61</v>
      </c>
      <c r="C34" s="37" t="s">
        <v>40</v>
      </c>
      <c r="D34" s="38">
        <v>15</v>
      </c>
      <c r="E34" s="39">
        <v>1</v>
      </c>
      <c r="F34" s="39"/>
      <c r="G34" s="39"/>
      <c r="H34" s="39"/>
      <c r="I34" s="39"/>
      <c r="J34" s="39"/>
      <c r="K34" s="40"/>
      <c r="L34" s="40"/>
      <c r="M34" s="41">
        <v>2</v>
      </c>
      <c r="N34" s="40"/>
      <c r="O34" s="39"/>
      <c r="P34" s="39"/>
      <c r="Q34" s="39"/>
      <c r="R34" s="39"/>
      <c r="S34" s="39"/>
      <c r="T34" s="39"/>
      <c r="U34" s="39" t="s">
        <v>2</v>
      </c>
      <c r="V34" s="39" t="s">
        <v>2</v>
      </c>
      <c r="W34" s="39" t="s">
        <v>2</v>
      </c>
      <c r="X34" s="39" t="s">
        <v>2</v>
      </c>
      <c r="Y34" s="39" t="s">
        <v>2</v>
      </c>
      <c r="Z34" s="39" t="s">
        <v>2</v>
      </c>
      <c r="AA34" s="39" t="s">
        <v>2</v>
      </c>
      <c r="AB34" s="39" t="s">
        <v>2</v>
      </c>
      <c r="AC34" s="39"/>
      <c r="AD34" s="39" t="s">
        <v>2</v>
      </c>
      <c r="AE34" s="39" t="s">
        <v>2</v>
      </c>
      <c r="AF34" s="39"/>
      <c r="AG34" s="39"/>
      <c r="AH34" s="39"/>
      <c r="AI34" s="39"/>
      <c r="AJ34" s="39" t="s">
        <v>2</v>
      </c>
      <c r="AK34" s="39"/>
      <c r="AL34" s="3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</row>
    <row r="35" spans="1:162" ht="56.1" customHeight="1" x14ac:dyDescent="0.25">
      <c r="A35" s="36">
        <v>28</v>
      </c>
      <c r="B35" s="37" t="s">
        <v>111</v>
      </c>
      <c r="C35" s="37" t="s">
        <v>40</v>
      </c>
      <c r="D35" s="38">
        <v>5</v>
      </c>
      <c r="E35" s="39">
        <v>1</v>
      </c>
      <c r="F35" s="39"/>
      <c r="G35" s="39"/>
      <c r="H35" s="39"/>
      <c r="I35" s="39"/>
      <c r="J35" s="39"/>
      <c r="K35" s="40"/>
      <c r="L35" s="40"/>
      <c r="M35" s="41">
        <v>1</v>
      </c>
      <c r="N35" s="40"/>
      <c r="O35" s="39">
        <v>1</v>
      </c>
      <c r="P35" s="39">
        <v>1</v>
      </c>
      <c r="Q35" s="39" t="s">
        <v>2</v>
      </c>
      <c r="R35" s="39"/>
      <c r="S35" s="39"/>
      <c r="T35" s="39"/>
      <c r="U35" s="39"/>
      <c r="V35" s="39" t="s">
        <v>2</v>
      </c>
      <c r="W35" s="39" t="s">
        <v>2</v>
      </c>
      <c r="X35" s="39" t="s">
        <v>2</v>
      </c>
      <c r="Y35" s="39" t="s">
        <v>2</v>
      </c>
      <c r="Z35" s="39"/>
      <c r="AA35" s="39" t="s">
        <v>2</v>
      </c>
      <c r="AB35" s="39" t="s">
        <v>2</v>
      </c>
      <c r="AC35" s="39" t="s">
        <v>2</v>
      </c>
      <c r="AD35" s="39" t="s">
        <v>2</v>
      </c>
      <c r="AE35" s="39" t="s">
        <v>2</v>
      </c>
      <c r="AF35" s="39"/>
      <c r="AG35" s="39"/>
      <c r="AH35" s="39"/>
      <c r="AI35" s="39"/>
      <c r="AJ35" s="39" t="s">
        <v>2</v>
      </c>
      <c r="AK35" s="39"/>
      <c r="AL35" s="3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</row>
    <row r="36" spans="1:162" ht="56.1" customHeight="1" x14ac:dyDescent="0.25">
      <c r="A36" s="36">
        <v>29</v>
      </c>
      <c r="B36" s="37" t="s">
        <v>75</v>
      </c>
      <c r="C36" s="37" t="s">
        <v>40</v>
      </c>
      <c r="D36" s="38">
        <v>240</v>
      </c>
      <c r="E36" s="39"/>
      <c r="F36" s="39"/>
      <c r="G36" s="39"/>
      <c r="H36" s="39"/>
      <c r="I36" s="39"/>
      <c r="J36" s="39"/>
      <c r="K36" s="40"/>
      <c r="L36" s="40"/>
      <c r="M36" s="41"/>
      <c r="N36" s="40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 t="s">
        <v>2</v>
      </c>
      <c r="AI36" s="39"/>
      <c r="AJ36" s="39"/>
      <c r="AK36" s="39"/>
      <c r="AL36" s="39" t="s">
        <v>2</v>
      </c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</row>
    <row r="37" spans="1:162" s="51" customFormat="1" x14ac:dyDescent="0.25">
      <c r="A37" s="92" t="s">
        <v>1</v>
      </c>
      <c r="B37" s="92"/>
      <c r="C37" s="92"/>
      <c r="D37" s="49">
        <f t="shared" ref="D37:P37" si="0">SUM(D8:D36)</f>
        <v>10320</v>
      </c>
      <c r="E37" s="49">
        <f t="shared" si="0"/>
        <v>7</v>
      </c>
      <c r="F37" s="49">
        <f t="shared" si="0"/>
        <v>1</v>
      </c>
      <c r="G37" s="49">
        <f t="shared" si="0"/>
        <v>3</v>
      </c>
      <c r="H37" s="49">
        <f t="shared" si="0"/>
        <v>2</v>
      </c>
      <c r="I37" s="49">
        <f t="shared" si="0"/>
        <v>3</v>
      </c>
      <c r="J37" s="49">
        <f t="shared" si="0"/>
        <v>4</v>
      </c>
      <c r="K37" s="49">
        <f t="shared" si="0"/>
        <v>2</v>
      </c>
      <c r="L37" s="49">
        <f t="shared" si="0"/>
        <v>2</v>
      </c>
      <c r="M37" s="49">
        <f t="shared" si="0"/>
        <v>82</v>
      </c>
      <c r="N37" s="49">
        <f t="shared" si="0"/>
        <v>0</v>
      </c>
      <c r="O37" s="49">
        <f t="shared" si="0"/>
        <v>1</v>
      </c>
      <c r="P37" s="49">
        <f t="shared" si="0"/>
        <v>1</v>
      </c>
      <c r="Q37" s="50">
        <f t="shared" ref="Q37:AL37" si="1">+COUNTA(Q8:Q36)</f>
        <v>10</v>
      </c>
      <c r="R37" s="50">
        <f t="shared" si="1"/>
        <v>7</v>
      </c>
      <c r="S37" s="50">
        <f t="shared" si="1"/>
        <v>7</v>
      </c>
      <c r="T37" s="50">
        <f t="shared" si="1"/>
        <v>6</v>
      </c>
      <c r="U37" s="50">
        <f t="shared" si="1"/>
        <v>5</v>
      </c>
      <c r="V37" s="50">
        <f t="shared" si="1"/>
        <v>13</v>
      </c>
      <c r="W37" s="50">
        <f t="shared" si="1"/>
        <v>13</v>
      </c>
      <c r="X37" s="50">
        <f t="shared" si="1"/>
        <v>22</v>
      </c>
      <c r="Y37" s="50">
        <f t="shared" si="1"/>
        <v>20</v>
      </c>
      <c r="Z37" s="50">
        <f t="shared" si="1"/>
        <v>5</v>
      </c>
      <c r="AA37" s="50">
        <f t="shared" si="1"/>
        <v>13</v>
      </c>
      <c r="AB37" s="50">
        <f t="shared" si="1"/>
        <v>20</v>
      </c>
      <c r="AC37" s="50">
        <f t="shared" si="1"/>
        <v>1</v>
      </c>
      <c r="AD37" s="50">
        <f t="shared" si="1"/>
        <v>13</v>
      </c>
      <c r="AE37" s="50">
        <f t="shared" si="1"/>
        <v>16</v>
      </c>
      <c r="AF37" s="50">
        <f t="shared" si="1"/>
        <v>4</v>
      </c>
      <c r="AG37" s="50">
        <f t="shared" si="1"/>
        <v>2</v>
      </c>
      <c r="AH37" s="50">
        <f t="shared" si="1"/>
        <v>7</v>
      </c>
      <c r="AI37" s="50">
        <f t="shared" si="1"/>
        <v>0</v>
      </c>
      <c r="AJ37" s="50">
        <f t="shared" si="1"/>
        <v>18</v>
      </c>
      <c r="AK37" s="50">
        <f t="shared" si="1"/>
        <v>4</v>
      </c>
      <c r="AL37" s="50">
        <f t="shared" si="1"/>
        <v>7</v>
      </c>
    </row>
    <row r="38" spans="1:162" x14ac:dyDescent="0.25">
      <c r="AI38" s="53"/>
      <c r="AL38" s="54"/>
    </row>
    <row r="39" spans="1:162" x14ac:dyDescent="0.25">
      <c r="B39" s="55"/>
      <c r="C39" s="56" t="s">
        <v>0</v>
      </c>
      <c r="D39" s="57">
        <f>ROUNDUP((D37/60/8),0)</f>
        <v>22</v>
      </c>
      <c r="G39" s="53"/>
      <c r="H39" s="53"/>
      <c r="AI39" s="28"/>
    </row>
    <row r="40" spans="1:162" x14ac:dyDescent="0.25">
      <c r="C40" s="51"/>
      <c r="D40" s="58"/>
      <c r="G40" s="53"/>
      <c r="H40" s="53"/>
    </row>
  </sheetData>
  <mergeCells count="26">
    <mergeCell ref="AK5:AK7"/>
    <mergeCell ref="AH5:AH6"/>
    <mergeCell ref="A37:C37"/>
    <mergeCell ref="AI5:AI6"/>
    <mergeCell ref="AJ5:AJ7"/>
    <mergeCell ref="E5:P5"/>
    <mergeCell ref="Q5:AD5"/>
    <mergeCell ref="AE5:AE6"/>
    <mergeCell ref="AF5:AF6"/>
    <mergeCell ref="AG5:AG6"/>
    <mergeCell ref="A1:AL1"/>
    <mergeCell ref="A2:AL2"/>
    <mergeCell ref="A4:A7"/>
    <mergeCell ref="B4:B7"/>
    <mergeCell ref="C4:C7"/>
    <mergeCell ref="D4:D7"/>
    <mergeCell ref="E4:P4"/>
    <mergeCell ref="Q4:AD4"/>
    <mergeCell ref="AE4:AI4"/>
    <mergeCell ref="AJ4:AL4"/>
    <mergeCell ref="AL5:AL7"/>
    <mergeCell ref="E6:L6"/>
    <mergeCell ref="M6:O6"/>
    <mergeCell ref="Q6:U6"/>
    <mergeCell ref="W6:AA6"/>
    <mergeCell ref="AB6:AD6"/>
  </mergeCells>
  <pageMargins left="0.19685039370078741" right="0.19685039370078741" top="0.19685039370078741" bottom="0.19685039370078741" header="0.31496062992125984" footer="0.31496062992125984"/>
  <pageSetup paperSize="9" scale="37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EX22"/>
  <sheetViews>
    <sheetView zoomScale="50" zoomScaleNormal="50" workbookViewId="0">
      <pane xSplit="2" ySplit="7" topLeftCell="C8" activePane="bottomRight" state="frozen"/>
      <selection activeCell="B10" sqref="B10"/>
      <selection pane="topRight" activeCell="B10" sqref="B10"/>
      <selection pane="bottomLeft" activeCell="B10" sqref="B10"/>
      <selection pane="bottomRight" activeCell="AO7" sqref="AO7"/>
    </sheetView>
  </sheetViews>
  <sheetFormatPr baseColWidth="10" defaultColWidth="11.42578125" defaultRowHeight="15.75" x14ac:dyDescent="0.25"/>
  <cols>
    <col min="1" max="1" width="10.140625" style="28" customWidth="1"/>
    <col min="2" max="2" width="66.5703125" style="28" customWidth="1"/>
    <col min="3" max="3" width="40.140625" style="28" customWidth="1"/>
    <col min="4" max="4" width="8.85546875" style="52" customWidth="1"/>
    <col min="5" max="6" width="7.5703125" style="29" customWidth="1"/>
    <col min="7" max="7" width="10.5703125" style="29" customWidth="1"/>
    <col min="8" max="8" width="11.140625" style="29" customWidth="1"/>
    <col min="9" max="9" width="10.85546875" style="29" customWidth="1"/>
    <col min="10" max="14" width="6" style="29" customWidth="1"/>
    <col min="15" max="15" width="25.7109375" style="29" customWidth="1"/>
    <col min="16" max="21" width="6" style="29" customWidth="1"/>
    <col min="22" max="23" width="8.85546875" style="29" customWidth="1"/>
    <col min="24" max="27" width="6" style="29" customWidth="1"/>
    <col min="28" max="28" width="5.5703125" style="29" customWidth="1"/>
    <col min="29" max="31" width="6" style="28" customWidth="1"/>
    <col min="32" max="16384" width="11.42578125" style="28"/>
  </cols>
  <sheetData>
    <row r="1" spans="1:154" ht="21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154" ht="36.75" customHeight="1" x14ac:dyDescent="0.25">
      <c r="A2" s="84" t="s">
        <v>315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154" ht="20.25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154" s="29" customFormat="1" ht="26.1" customHeight="1" x14ac:dyDescent="0.25">
      <c r="A4" s="85" t="s">
        <v>39</v>
      </c>
      <c r="B4" s="85" t="s">
        <v>38</v>
      </c>
      <c r="C4" s="85" t="s">
        <v>37</v>
      </c>
      <c r="D4" s="86" t="s">
        <v>36</v>
      </c>
      <c r="E4" s="85" t="s">
        <v>35</v>
      </c>
      <c r="F4" s="85"/>
      <c r="G4" s="85"/>
      <c r="H4" s="85"/>
      <c r="I4" s="85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33</v>
      </c>
      <c r="Y4" s="85"/>
      <c r="Z4" s="85"/>
      <c r="AA4" s="85"/>
      <c r="AB4" s="85"/>
      <c r="AC4" s="85" t="s">
        <v>32</v>
      </c>
      <c r="AD4" s="85"/>
      <c r="AE4" s="85"/>
    </row>
    <row r="5" spans="1:154" s="29" customFormat="1" ht="26.1" customHeight="1" x14ac:dyDescent="0.25">
      <c r="A5" s="85"/>
      <c r="B5" s="85"/>
      <c r="C5" s="85"/>
      <c r="D5" s="86"/>
      <c r="E5" s="85" t="s">
        <v>31</v>
      </c>
      <c r="F5" s="85"/>
      <c r="G5" s="85"/>
      <c r="H5" s="85"/>
      <c r="I5" s="85"/>
      <c r="J5" s="85" t="s">
        <v>30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7" t="s">
        <v>29</v>
      </c>
      <c r="Y5" s="87" t="s">
        <v>28</v>
      </c>
      <c r="Z5" s="87" t="s">
        <v>27</v>
      </c>
      <c r="AA5" s="87" t="s">
        <v>26</v>
      </c>
      <c r="AB5" s="87" t="s">
        <v>25</v>
      </c>
      <c r="AC5" s="87" t="s">
        <v>24</v>
      </c>
      <c r="AD5" s="87" t="s">
        <v>23</v>
      </c>
      <c r="AE5" s="87" t="s">
        <v>22</v>
      </c>
    </row>
    <row r="6" spans="1:154" s="29" customFormat="1" ht="101.1" customHeight="1" x14ac:dyDescent="0.25">
      <c r="A6" s="85"/>
      <c r="B6" s="85"/>
      <c r="C6" s="85"/>
      <c r="D6" s="86"/>
      <c r="E6" s="88" t="s">
        <v>21</v>
      </c>
      <c r="F6" s="89"/>
      <c r="G6" s="89"/>
      <c r="H6" s="85" t="s">
        <v>20</v>
      </c>
      <c r="I6" s="85"/>
      <c r="J6" s="85" t="s">
        <v>18</v>
      </c>
      <c r="K6" s="85"/>
      <c r="L6" s="85"/>
      <c r="M6" s="85"/>
      <c r="N6" s="85"/>
      <c r="O6" s="30" t="s">
        <v>17</v>
      </c>
      <c r="P6" s="85" t="s">
        <v>55</v>
      </c>
      <c r="Q6" s="85"/>
      <c r="R6" s="85"/>
      <c r="S6" s="85"/>
      <c r="T6" s="85"/>
      <c r="U6" s="85"/>
      <c r="V6" s="90" t="s">
        <v>52</v>
      </c>
      <c r="W6" s="91"/>
      <c r="X6" s="87"/>
      <c r="Y6" s="87"/>
      <c r="Z6" s="87"/>
      <c r="AA6" s="87"/>
      <c r="AB6" s="87"/>
      <c r="AC6" s="87"/>
      <c r="AD6" s="87"/>
      <c r="AE6" s="87"/>
    </row>
    <row r="7" spans="1:154" s="29" customFormat="1" ht="233.1" customHeight="1" x14ac:dyDescent="0.25">
      <c r="A7" s="85"/>
      <c r="B7" s="85"/>
      <c r="C7" s="85"/>
      <c r="D7" s="86"/>
      <c r="E7" s="31" t="s">
        <v>190</v>
      </c>
      <c r="F7" s="31" t="s">
        <v>191</v>
      </c>
      <c r="G7" s="31" t="s">
        <v>192</v>
      </c>
      <c r="H7" s="31" t="s">
        <v>67</v>
      </c>
      <c r="I7" s="31" t="s">
        <v>193</v>
      </c>
      <c r="J7" s="31" t="s">
        <v>10</v>
      </c>
      <c r="K7" s="31" t="s">
        <v>9</v>
      </c>
      <c r="L7" s="31" t="s">
        <v>8</v>
      </c>
      <c r="M7" s="32" t="s">
        <v>47</v>
      </c>
      <c r="N7" s="31" t="s">
        <v>7</v>
      </c>
      <c r="O7" s="33" t="s">
        <v>48</v>
      </c>
      <c r="P7" s="31" t="s">
        <v>6</v>
      </c>
      <c r="Q7" s="31" t="s">
        <v>5</v>
      </c>
      <c r="R7" s="31" t="s">
        <v>280</v>
      </c>
      <c r="S7" s="31" t="s">
        <v>4</v>
      </c>
      <c r="T7" s="31" t="s">
        <v>194</v>
      </c>
      <c r="U7" s="31" t="s">
        <v>3</v>
      </c>
      <c r="V7" s="34" t="s">
        <v>49</v>
      </c>
      <c r="W7" s="34" t="s">
        <v>51</v>
      </c>
      <c r="X7" s="35"/>
      <c r="Y7" s="35"/>
      <c r="Z7" s="35"/>
      <c r="AA7" s="35"/>
      <c r="AB7" s="35"/>
      <c r="AC7" s="87"/>
      <c r="AD7" s="87"/>
      <c r="AE7" s="87"/>
    </row>
    <row r="8" spans="1:154" ht="59.25" customHeight="1" x14ac:dyDescent="0.25">
      <c r="A8" s="36">
        <v>1</v>
      </c>
      <c r="B8" s="37" t="s">
        <v>63</v>
      </c>
      <c r="C8" s="37" t="s">
        <v>116</v>
      </c>
      <c r="D8" s="38">
        <v>1</v>
      </c>
      <c r="E8" s="39">
        <v>1</v>
      </c>
      <c r="F8" s="39"/>
      <c r="G8" s="39"/>
      <c r="H8" s="41"/>
      <c r="I8" s="41"/>
      <c r="J8" s="39"/>
      <c r="K8" s="39"/>
      <c r="L8" s="39"/>
      <c r="M8" s="39"/>
      <c r="N8" s="39"/>
      <c r="O8" s="39"/>
      <c r="P8" s="39"/>
      <c r="Q8" s="39" t="s">
        <v>2</v>
      </c>
      <c r="R8" s="39" t="s">
        <v>2</v>
      </c>
      <c r="S8" s="39"/>
      <c r="T8" s="39"/>
      <c r="U8" s="39"/>
      <c r="V8" s="39" t="s">
        <v>2</v>
      </c>
      <c r="W8" s="39"/>
      <c r="X8" s="39" t="s">
        <v>2</v>
      </c>
      <c r="Y8" s="39"/>
      <c r="Z8" s="39"/>
      <c r="AA8" s="39"/>
      <c r="AB8" s="39"/>
      <c r="AC8" s="39" t="s">
        <v>2</v>
      </c>
      <c r="AD8" s="39"/>
      <c r="AE8" s="3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</row>
    <row r="9" spans="1:154" ht="77.25" customHeight="1" x14ac:dyDescent="0.25">
      <c r="A9" s="36">
        <v>2</v>
      </c>
      <c r="B9" s="37" t="s">
        <v>281</v>
      </c>
      <c r="C9" s="37" t="s">
        <v>116</v>
      </c>
      <c r="D9" s="38">
        <v>10</v>
      </c>
      <c r="E9" s="39">
        <v>1</v>
      </c>
      <c r="F9" s="39"/>
      <c r="G9" s="39"/>
      <c r="H9" s="41"/>
      <c r="I9" s="41"/>
      <c r="J9" s="42"/>
      <c r="K9" s="39"/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9"/>
      <c r="AD9" s="39" t="s">
        <v>2</v>
      </c>
      <c r="AE9" s="3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</row>
    <row r="10" spans="1:154" ht="75.75" customHeight="1" x14ac:dyDescent="0.25">
      <c r="A10" s="36">
        <v>3</v>
      </c>
      <c r="B10" s="37" t="s">
        <v>282</v>
      </c>
      <c r="C10" s="37" t="s">
        <v>116</v>
      </c>
      <c r="D10" s="38">
        <v>10</v>
      </c>
      <c r="E10" s="39">
        <v>1</v>
      </c>
      <c r="F10" s="39"/>
      <c r="G10" s="39"/>
      <c r="H10" s="41">
        <v>1</v>
      </c>
      <c r="I10" s="41"/>
      <c r="J10" s="42"/>
      <c r="K10" s="39"/>
      <c r="L10" s="39"/>
      <c r="M10" s="39"/>
      <c r="N10" s="39" t="s">
        <v>2</v>
      </c>
      <c r="O10" s="39" t="s">
        <v>2</v>
      </c>
      <c r="P10" s="39" t="s">
        <v>2</v>
      </c>
      <c r="Q10" s="39" t="s">
        <v>2</v>
      </c>
      <c r="R10" s="39" t="s">
        <v>2</v>
      </c>
      <c r="S10" s="39" t="s">
        <v>2</v>
      </c>
      <c r="T10" s="39"/>
      <c r="U10" s="39" t="s">
        <v>2</v>
      </c>
      <c r="V10" s="39" t="s">
        <v>2</v>
      </c>
      <c r="W10" s="39" t="s">
        <v>2</v>
      </c>
      <c r="X10" s="39" t="s">
        <v>2</v>
      </c>
      <c r="Y10" s="39"/>
      <c r="Z10" s="39"/>
      <c r="AA10" s="39"/>
      <c r="AB10" s="39"/>
      <c r="AC10" s="39" t="s">
        <v>2</v>
      </c>
      <c r="AD10" s="39"/>
      <c r="AE10" s="3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</row>
    <row r="11" spans="1:154" ht="54.95" customHeight="1" x14ac:dyDescent="0.25">
      <c r="A11" s="36">
        <v>4</v>
      </c>
      <c r="B11" s="37" t="s">
        <v>195</v>
      </c>
      <c r="C11" s="37" t="s">
        <v>116</v>
      </c>
      <c r="D11" s="38">
        <v>5</v>
      </c>
      <c r="E11" s="39"/>
      <c r="F11" s="39"/>
      <c r="G11" s="39"/>
      <c r="H11" s="41"/>
      <c r="I11" s="41"/>
      <c r="J11" s="4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2</v>
      </c>
      <c r="AB11" s="39"/>
      <c r="AC11" s="39"/>
      <c r="AD11" s="39"/>
      <c r="AE11" s="39" t="s">
        <v>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</row>
    <row r="12" spans="1:154" ht="61.5" customHeight="1" x14ac:dyDescent="0.25">
      <c r="A12" s="36">
        <v>5</v>
      </c>
      <c r="B12" s="78" t="s">
        <v>285</v>
      </c>
      <c r="C12" s="37" t="s">
        <v>116</v>
      </c>
      <c r="D12" s="38">
        <v>1</v>
      </c>
      <c r="E12" s="39"/>
      <c r="F12" s="39">
        <v>1</v>
      </c>
      <c r="G12" s="39"/>
      <c r="H12" s="41"/>
      <c r="I12" s="41"/>
      <c r="J12" s="42" t="s">
        <v>2</v>
      </c>
      <c r="K12" s="39"/>
      <c r="L12" s="39"/>
      <c r="M12" s="39"/>
      <c r="N12" s="39"/>
      <c r="O12" s="39"/>
      <c r="P12" s="39"/>
      <c r="Q12" s="39" t="s">
        <v>2</v>
      </c>
      <c r="R12" s="39" t="s">
        <v>2</v>
      </c>
      <c r="S12" s="39"/>
      <c r="T12" s="39"/>
      <c r="U12" s="39"/>
      <c r="V12" s="39" t="s">
        <v>2</v>
      </c>
      <c r="W12" s="39"/>
      <c r="X12" s="39" t="s">
        <v>2</v>
      </c>
      <c r="Y12" s="39"/>
      <c r="Z12" s="39"/>
      <c r="AA12" s="39"/>
      <c r="AB12" s="39"/>
      <c r="AC12" s="39" t="s">
        <v>2</v>
      </c>
      <c r="AD12" s="39"/>
      <c r="AE12" s="63"/>
      <c r="AF12" s="81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</row>
    <row r="13" spans="1:154" ht="54.95" customHeight="1" x14ac:dyDescent="0.25">
      <c r="A13" s="36">
        <v>6</v>
      </c>
      <c r="B13" s="37" t="s">
        <v>286</v>
      </c>
      <c r="C13" s="37" t="s">
        <v>116</v>
      </c>
      <c r="D13" s="38">
        <v>30</v>
      </c>
      <c r="E13" s="39"/>
      <c r="F13" s="39"/>
      <c r="G13" s="39"/>
      <c r="H13" s="41"/>
      <c r="I13" s="41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 t="s">
        <v>2</v>
      </c>
      <c r="AB13" s="39"/>
      <c r="AC13" s="39"/>
      <c r="AD13" s="39"/>
      <c r="AE13" s="39" t="s">
        <v>2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</row>
    <row r="14" spans="1:154" ht="54.95" customHeight="1" x14ac:dyDescent="0.25">
      <c r="A14" s="36">
        <v>7</v>
      </c>
      <c r="B14" s="37" t="s">
        <v>196</v>
      </c>
      <c r="C14" s="37" t="s">
        <v>116</v>
      </c>
      <c r="D14" s="38">
        <v>5</v>
      </c>
      <c r="E14" s="39"/>
      <c r="F14" s="39">
        <v>1</v>
      </c>
      <c r="G14" s="39"/>
      <c r="H14" s="41"/>
      <c r="I14" s="41">
        <v>1</v>
      </c>
      <c r="J14" s="42"/>
      <c r="K14" s="39"/>
      <c r="L14" s="39"/>
      <c r="M14" s="39"/>
      <c r="N14" s="39" t="s">
        <v>2</v>
      </c>
      <c r="O14" s="39" t="s">
        <v>2</v>
      </c>
      <c r="P14" s="39" t="s">
        <v>2</v>
      </c>
      <c r="Q14" s="39" t="s">
        <v>2</v>
      </c>
      <c r="R14" s="39" t="s">
        <v>2</v>
      </c>
      <c r="S14" s="39" t="s">
        <v>2</v>
      </c>
      <c r="T14" s="39" t="s">
        <v>2</v>
      </c>
      <c r="U14" s="39" t="s">
        <v>2</v>
      </c>
      <c r="V14" s="39" t="s">
        <v>2</v>
      </c>
      <c r="W14" s="39" t="s">
        <v>2</v>
      </c>
      <c r="X14" s="39" t="s">
        <v>2</v>
      </c>
      <c r="Y14" s="39"/>
      <c r="Z14" s="39"/>
      <c r="AA14" s="39"/>
      <c r="AB14" s="39"/>
      <c r="AC14" s="39" t="s">
        <v>2</v>
      </c>
      <c r="AD14" s="39"/>
      <c r="AE14" s="3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</row>
    <row r="15" spans="1:154" ht="54.95" customHeight="1" x14ac:dyDescent="0.25">
      <c r="A15" s="36">
        <v>8</v>
      </c>
      <c r="B15" s="37" t="s">
        <v>197</v>
      </c>
      <c r="C15" s="37" t="s">
        <v>116</v>
      </c>
      <c r="D15" s="38">
        <v>5</v>
      </c>
      <c r="E15" s="39"/>
      <c r="F15" s="39"/>
      <c r="G15" s="39"/>
      <c r="H15" s="41"/>
      <c r="I15" s="41"/>
      <c r="J15" s="42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 t="s">
        <v>2</v>
      </c>
      <c r="AB15" s="39"/>
      <c r="AC15" s="39"/>
      <c r="AD15" s="39"/>
      <c r="AE15" s="39" t="s">
        <v>2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</row>
    <row r="16" spans="1:154" ht="54.95" customHeight="1" x14ac:dyDescent="0.25">
      <c r="A16" s="36">
        <v>9</v>
      </c>
      <c r="B16" s="37" t="s">
        <v>198</v>
      </c>
      <c r="C16" s="37" t="s">
        <v>116</v>
      </c>
      <c r="D16" s="38">
        <v>5</v>
      </c>
      <c r="E16" s="39"/>
      <c r="F16" s="39"/>
      <c r="G16" s="39">
        <v>1</v>
      </c>
      <c r="H16" s="41"/>
      <c r="I16" s="41"/>
      <c r="J16" s="42"/>
      <c r="K16" s="39"/>
      <c r="L16" s="39"/>
      <c r="M16" s="39"/>
      <c r="N16" s="39"/>
      <c r="O16" s="39" t="s">
        <v>2</v>
      </c>
      <c r="P16" s="39" t="s">
        <v>2</v>
      </c>
      <c r="Q16" s="39" t="s">
        <v>2</v>
      </c>
      <c r="R16" s="39" t="s">
        <v>2</v>
      </c>
      <c r="S16" s="39"/>
      <c r="T16" s="39"/>
      <c r="U16" s="39" t="s">
        <v>2</v>
      </c>
      <c r="V16" s="39" t="s">
        <v>2</v>
      </c>
      <c r="W16" s="39" t="s">
        <v>2</v>
      </c>
      <c r="X16" s="39"/>
      <c r="Y16" s="39" t="s">
        <v>2</v>
      </c>
      <c r="Z16" s="39"/>
      <c r="AA16" s="39"/>
      <c r="AB16" s="39"/>
      <c r="AC16" s="39"/>
      <c r="AD16" s="39" t="s">
        <v>2</v>
      </c>
      <c r="AE16" s="3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</row>
    <row r="17" spans="1:154" ht="54.95" customHeight="1" x14ac:dyDescent="0.25">
      <c r="A17" s="36">
        <v>10</v>
      </c>
      <c r="B17" s="37" t="s">
        <v>199</v>
      </c>
      <c r="C17" s="37" t="s">
        <v>116</v>
      </c>
      <c r="D17" s="38">
        <v>2</v>
      </c>
      <c r="E17" s="39"/>
      <c r="F17" s="39"/>
      <c r="G17" s="39">
        <v>1</v>
      </c>
      <c r="H17" s="41"/>
      <c r="I17" s="41"/>
      <c r="J17" s="42"/>
      <c r="K17" s="39"/>
      <c r="L17" s="39"/>
      <c r="M17" s="39"/>
      <c r="N17" s="39"/>
      <c r="O17" s="39" t="s">
        <v>2</v>
      </c>
      <c r="P17" s="39" t="s">
        <v>2</v>
      </c>
      <c r="Q17" s="39" t="s">
        <v>2</v>
      </c>
      <c r="R17" s="39" t="s">
        <v>2</v>
      </c>
      <c r="S17" s="39"/>
      <c r="T17" s="39"/>
      <c r="U17" s="39" t="s">
        <v>2</v>
      </c>
      <c r="V17" s="39" t="s">
        <v>2</v>
      </c>
      <c r="W17" s="39" t="s">
        <v>2</v>
      </c>
      <c r="X17" s="39" t="s">
        <v>2</v>
      </c>
      <c r="Y17" s="39"/>
      <c r="Z17" s="39"/>
      <c r="AA17" s="39"/>
      <c r="AB17" s="39"/>
      <c r="AC17" s="39" t="s">
        <v>2</v>
      </c>
      <c r="AD17" s="39"/>
      <c r="AE17" s="3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</row>
    <row r="18" spans="1:154" ht="54.95" customHeight="1" x14ac:dyDescent="0.25">
      <c r="A18" s="36">
        <v>11</v>
      </c>
      <c r="B18" s="37" t="s">
        <v>283</v>
      </c>
      <c r="C18" s="37" t="s">
        <v>116</v>
      </c>
      <c r="D18" s="38">
        <v>5</v>
      </c>
      <c r="E18" s="39"/>
      <c r="F18" s="39"/>
      <c r="G18" s="39"/>
      <c r="H18" s="41"/>
      <c r="I18" s="41"/>
      <c r="J18" s="4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 t="s">
        <v>2</v>
      </c>
      <c r="AB18" s="39"/>
      <c r="AC18" s="39"/>
      <c r="AD18" s="39"/>
      <c r="AE18" s="39" t="s">
        <v>2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</row>
    <row r="19" spans="1:154" ht="54.95" customHeight="1" x14ac:dyDescent="0.25">
      <c r="A19" s="36">
        <v>12</v>
      </c>
      <c r="B19" s="37" t="s">
        <v>284</v>
      </c>
      <c r="C19" s="37" t="s">
        <v>116</v>
      </c>
      <c r="D19" s="38">
        <v>3</v>
      </c>
      <c r="E19" s="39"/>
      <c r="F19" s="39"/>
      <c r="G19" s="39">
        <v>1</v>
      </c>
      <c r="H19" s="41"/>
      <c r="I19" s="41"/>
      <c r="J19" s="39" t="s">
        <v>2</v>
      </c>
      <c r="K19" s="39"/>
      <c r="L19" s="39"/>
      <c r="M19" s="39"/>
      <c r="N19" s="39"/>
      <c r="O19" s="39"/>
      <c r="P19" s="39"/>
      <c r="Q19" s="39" t="s">
        <v>2</v>
      </c>
      <c r="R19" s="39" t="s">
        <v>2</v>
      </c>
      <c r="S19" s="39"/>
      <c r="T19" s="39"/>
      <c r="U19" s="39"/>
      <c r="V19" s="39" t="s">
        <v>2</v>
      </c>
      <c r="W19" s="39"/>
      <c r="X19" s="39" t="s">
        <v>2</v>
      </c>
      <c r="Y19" s="39"/>
      <c r="Z19" s="39"/>
      <c r="AA19" s="39"/>
      <c r="AB19" s="39"/>
      <c r="AC19" s="39" t="s">
        <v>2</v>
      </c>
      <c r="AD19" s="39"/>
      <c r="AE19" s="3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</row>
    <row r="20" spans="1:154" s="51" customFormat="1" x14ac:dyDescent="0.25">
      <c r="A20" s="92" t="s">
        <v>1</v>
      </c>
      <c r="B20" s="92"/>
      <c r="C20" s="92"/>
      <c r="D20" s="49">
        <f t="shared" ref="D20:I20" si="0">SUM(D8:D19)</f>
        <v>82</v>
      </c>
      <c r="E20" s="49">
        <f t="shared" si="0"/>
        <v>3</v>
      </c>
      <c r="F20" s="49">
        <f t="shared" si="0"/>
        <v>2</v>
      </c>
      <c r="G20" s="49">
        <f t="shared" si="0"/>
        <v>3</v>
      </c>
      <c r="H20" s="49">
        <f t="shared" si="0"/>
        <v>1</v>
      </c>
      <c r="I20" s="49">
        <f t="shared" si="0"/>
        <v>1</v>
      </c>
      <c r="J20" s="50">
        <f t="shared" ref="J20:AE20" si="1">+COUNTA(J8:J19)</f>
        <v>2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</v>
      </c>
      <c r="O20" s="50">
        <f t="shared" si="1"/>
        <v>5</v>
      </c>
      <c r="P20" s="50">
        <f t="shared" si="1"/>
        <v>5</v>
      </c>
      <c r="Q20" s="50">
        <f t="shared" si="1"/>
        <v>8</v>
      </c>
      <c r="R20" s="50">
        <f t="shared" si="1"/>
        <v>8</v>
      </c>
      <c r="S20" s="50">
        <f t="shared" si="1"/>
        <v>2</v>
      </c>
      <c r="T20" s="50">
        <f t="shared" si="1"/>
        <v>1</v>
      </c>
      <c r="U20" s="50">
        <f t="shared" si="1"/>
        <v>5</v>
      </c>
      <c r="V20" s="50">
        <f t="shared" si="1"/>
        <v>8</v>
      </c>
      <c r="W20" s="50">
        <f t="shared" si="1"/>
        <v>5</v>
      </c>
      <c r="X20" s="50">
        <f t="shared" si="1"/>
        <v>6</v>
      </c>
      <c r="Y20" s="50">
        <f t="shared" si="1"/>
        <v>2</v>
      </c>
      <c r="Z20" s="50">
        <f t="shared" si="1"/>
        <v>0</v>
      </c>
      <c r="AA20" s="50">
        <f t="shared" si="1"/>
        <v>4</v>
      </c>
      <c r="AB20" s="50">
        <f t="shared" si="1"/>
        <v>0</v>
      </c>
      <c r="AC20" s="50">
        <f t="shared" si="1"/>
        <v>6</v>
      </c>
      <c r="AD20" s="50">
        <f t="shared" si="1"/>
        <v>2</v>
      </c>
      <c r="AE20" s="50">
        <f t="shared" si="1"/>
        <v>4</v>
      </c>
    </row>
    <row r="21" spans="1:154" x14ac:dyDescent="0.25">
      <c r="AB21" s="53"/>
      <c r="AE21" s="54"/>
    </row>
    <row r="22" spans="1:154" x14ac:dyDescent="0.25">
      <c r="B22" s="55"/>
      <c r="C22" s="56" t="s">
        <v>0</v>
      </c>
      <c r="D22" s="50">
        <f>ROUNDUP((D20/60/8),0)</f>
        <v>1</v>
      </c>
    </row>
  </sheetData>
  <mergeCells count="26">
    <mergeCell ref="A20:C20"/>
    <mergeCell ref="AB5:AB6"/>
    <mergeCell ref="AC5:AC7"/>
    <mergeCell ref="AD5:AD7"/>
    <mergeCell ref="AE5:AE7"/>
    <mergeCell ref="E6:G6"/>
    <mergeCell ref="H6:I6"/>
    <mergeCell ref="J6:N6"/>
    <mergeCell ref="P6:U6"/>
    <mergeCell ref="V6:W6"/>
    <mergeCell ref="E5:I5"/>
    <mergeCell ref="J5:W5"/>
    <mergeCell ref="X5:X6"/>
    <mergeCell ref="Y5:Y6"/>
    <mergeCell ref="Z5:Z6"/>
    <mergeCell ref="AA5:AA6"/>
    <mergeCell ref="A1:AE1"/>
    <mergeCell ref="A2:AE2"/>
    <mergeCell ref="A4:A7"/>
    <mergeCell ref="B4:B7"/>
    <mergeCell ref="C4:C7"/>
    <mergeCell ref="D4:D7"/>
    <mergeCell ref="E4:I4"/>
    <mergeCell ref="J4:W4"/>
    <mergeCell ref="X4:AB4"/>
    <mergeCell ref="AC4:AE4"/>
  </mergeCells>
  <pageMargins left="0.19685039370078741" right="0.19685039370078741" top="0.19685039370078741" bottom="0.19685039370078741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34</vt:i4>
      </vt:variant>
    </vt:vector>
  </HeadingPairs>
  <TitlesOfParts>
    <vt:vector size="81" baseType="lpstr">
      <vt:lpstr>PA1</vt:lpstr>
      <vt:lpstr>PA2</vt:lpstr>
      <vt:lpstr>PA3</vt:lpstr>
      <vt:lpstr>PA4</vt:lpstr>
      <vt:lpstr>PA5</vt:lpstr>
      <vt:lpstr>PA6</vt:lpstr>
      <vt:lpstr>PA7</vt:lpstr>
      <vt:lpstr>PA8</vt:lpstr>
      <vt:lpstr>PA9</vt:lpstr>
      <vt:lpstr>PA10</vt:lpstr>
      <vt:lpstr>PA11</vt:lpstr>
      <vt:lpstr>PA12</vt:lpstr>
      <vt:lpstr>PA13</vt:lpstr>
      <vt:lpstr>PA14</vt:lpstr>
      <vt:lpstr>PA15</vt:lpstr>
      <vt:lpstr>PA16</vt:lpstr>
      <vt:lpstr>PA17</vt:lpstr>
      <vt:lpstr>PA18</vt:lpstr>
      <vt:lpstr>PA19</vt:lpstr>
      <vt:lpstr>PA20.1</vt:lpstr>
      <vt:lpstr>PA20.2</vt:lpstr>
      <vt:lpstr>PA21</vt:lpstr>
      <vt:lpstr>PA22</vt:lpstr>
      <vt:lpstr>PA23.1</vt:lpstr>
      <vt:lpstr>PA23.2</vt:lpstr>
      <vt:lpstr>PA24</vt:lpstr>
      <vt:lpstr>PA25</vt:lpstr>
      <vt:lpstr>PA26.1</vt:lpstr>
      <vt:lpstr>PA26.2</vt:lpstr>
      <vt:lpstr>PA27</vt:lpstr>
      <vt:lpstr>PA28</vt:lpstr>
      <vt:lpstr>PA29</vt:lpstr>
      <vt:lpstr>PA30</vt:lpstr>
      <vt:lpstr>PA31</vt:lpstr>
      <vt:lpstr>PA32</vt:lpstr>
      <vt:lpstr>PA33</vt:lpstr>
      <vt:lpstr>PA34</vt:lpstr>
      <vt:lpstr>PA35</vt:lpstr>
      <vt:lpstr>PA36</vt:lpstr>
      <vt:lpstr>PA37</vt:lpstr>
      <vt:lpstr>PA38</vt:lpstr>
      <vt:lpstr>PA39</vt:lpstr>
      <vt:lpstr>PA40</vt:lpstr>
      <vt:lpstr>PA41</vt:lpstr>
      <vt:lpstr>PA42</vt:lpstr>
      <vt:lpstr>PA43</vt:lpstr>
      <vt:lpstr>SPE1</vt:lpstr>
      <vt:lpstr>'PA11'!Área_de_impresión</vt:lpstr>
      <vt:lpstr>'PA16'!Área_de_impresión</vt:lpstr>
      <vt:lpstr>'PA19'!Área_de_impresión</vt:lpstr>
      <vt:lpstr>PA20.1!Área_de_impresión</vt:lpstr>
      <vt:lpstr>PA20.2!Área_de_impresión</vt:lpstr>
      <vt:lpstr>PA26.1!Área_de_impresión</vt:lpstr>
      <vt:lpstr>'PA9'!Área_de_impresión</vt:lpstr>
      <vt:lpstr>'PA11'!Títulos_a_imprimir</vt:lpstr>
      <vt:lpstr>'PA16'!Títulos_a_imprimir</vt:lpstr>
      <vt:lpstr>'PA19'!Títulos_a_imprimir</vt:lpstr>
      <vt:lpstr>PA20.1!Títulos_a_imprimir</vt:lpstr>
      <vt:lpstr>PA20.2!Títulos_a_imprimir</vt:lpstr>
      <vt:lpstr>'PA21'!Títulos_a_imprimir</vt:lpstr>
      <vt:lpstr>'PA22'!Títulos_a_imprimir</vt:lpstr>
      <vt:lpstr>PA23.1!Títulos_a_imprimir</vt:lpstr>
      <vt:lpstr>PA23.2!Títulos_a_imprimir</vt:lpstr>
      <vt:lpstr>PA26.1!Títulos_a_imprimir</vt:lpstr>
      <vt:lpstr>'PA27'!Títulos_a_imprimir</vt:lpstr>
      <vt:lpstr>'PA28'!Títulos_a_imprimir</vt:lpstr>
      <vt:lpstr>'PA29'!Títulos_a_imprimir</vt:lpstr>
      <vt:lpstr>'PA30'!Títulos_a_imprimir</vt:lpstr>
      <vt:lpstr>'PA31'!Títulos_a_imprimir</vt:lpstr>
      <vt:lpstr>'PA32'!Títulos_a_imprimir</vt:lpstr>
      <vt:lpstr>'PA34'!Títulos_a_imprimir</vt:lpstr>
      <vt:lpstr>'PA35'!Títulos_a_imprimir</vt:lpstr>
      <vt:lpstr>'PA36'!Títulos_a_imprimir</vt:lpstr>
      <vt:lpstr>'PA37'!Títulos_a_imprimir</vt:lpstr>
      <vt:lpstr>'PA38'!Títulos_a_imprimir</vt:lpstr>
      <vt:lpstr>'PA39'!Títulos_a_imprimir</vt:lpstr>
      <vt:lpstr>'PA40'!Títulos_a_imprimir</vt:lpstr>
      <vt:lpstr>'PA41'!Títulos_a_imprimir</vt:lpstr>
      <vt:lpstr>'PA42'!Títulos_a_imprimir</vt:lpstr>
      <vt:lpstr>'PA43'!Títulos_a_imprimir</vt:lpstr>
      <vt:lpstr>'PA9'!Títulos_a_imprimir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</dc:creator>
  <cp:lastModifiedBy>Patricio Uceda, Leoncio Arcadio</cp:lastModifiedBy>
  <cp:lastPrinted>2021-02-08T22:46:28Z</cp:lastPrinted>
  <dcterms:created xsi:type="dcterms:W3CDTF">2020-02-17T03:21:23Z</dcterms:created>
  <dcterms:modified xsi:type="dcterms:W3CDTF">2021-03-15T21:05:58Z</dcterms:modified>
</cp:coreProperties>
</file>