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workbookProtection lockStructure="1"/>
  <bookViews>
    <workbookView xWindow="0" yWindow="0" windowWidth="28800" windowHeight="12435" tabRatio="767" activeTab="3"/>
  </bookViews>
  <sheets>
    <sheet name="1.CARNE-Prod mil t" sheetId="1" r:id="rId1"/>
    <sheet name="2.Vol.PESO VIVO mil t" sheetId="3" r:id="rId2"/>
    <sheet name="3.VALOR" sheetId="2" r:id="rId3"/>
    <sheet name="4.C.SALIDA" sheetId="21" r:id="rId4"/>
    <sheet name="INDICE" sheetId="4" state="hidden" r:id="rId5"/>
  </sheets>
  <definedNames>
    <definedName name="\0" localSheetId="4">INDICE!#REF!</definedName>
    <definedName name="\s" localSheetId="4">INDICE!#REF!</definedName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4" hidden="1">1</definedName>
    <definedName name="A_impresión_IM" localSheetId="1">'2.Vol.PESO VIVO mil t'!$B$15:$O$182</definedName>
    <definedName name="A_impresión_IM" localSheetId="2">'3.VALOR'!$A$14:$O$175</definedName>
    <definedName name="A_impresión_IM" localSheetId="4">INDICE!$A$69:$O$300</definedName>
    <definedName name="A_impresión_IM">'1.CARNE-Prod mil t'!$A$13:$M$171</definedName>
    <definedName name="AHORA" localSheetId="4">INDICE!#REF!</definedName>
    <definedName name="_xlnm.Print_Area" localSheetId="0">'1.CARNE-Prod mil t'!$A$5:$M$171</definedName>
    <definedName name="_xlnm.Print_Area" localSheetId="3">'4.C.SALIDA'!$A$1:$J$61</definedName>
    <definedName name="CERO" localSheetId="4">INDICE!#REF!</definedName>
    <definedName name="FINAL" localSheetId="4">INDICE!#REF!</definedName>
    <definedName name="FINAL2" localSheetId="4">INDICE!#REF!</definedName>
    <definedName name="PIE">'2.Vol.PESO VIVO mil t'!$A$13:$M$281</definedName>
    <definedName name="POND" localSheetId="4">INDICE!#REF!</definedName>
    <definedName name="PRIMERO" localSheetId="4">INDICE!#REF!</definedName>
    <definedName name="PUNTO" localSheetId="4">INDICE!#REF!</definedName>
    <definedName name="SECTOR" localSheetId="4">INDICE!#REF!</definedName>
    <definedName name="_xlnm.Print_Titles" localSheetId="0">'1.CARNE-Prod mil t'!$A:$A,'1.CARNE-Prod mil t'!$5:$12</definedName>
    <definedName name="_xlnm.Print_Titles" localSheetId="4">INDICE!#REF!,INDICE!$1:$8</definedName>
    <definedName name="Títulos_a_imprimir_IM" localSheetId="0">'1.CARNE-Prod mil t'!$5:$12,'1.CARNE-Prod mil t'!$A:$A</definedName>
    <definedName name="Títulos_a_imprimir_IM" localSheetId="4">INDICE!$1:$8,INDICE!#REF!</definedName>
    <definedName name="VALOR">'3.VALOR'!$A$12:$N$281</definedName>
  </definedNames>
  <calcPr calcId="144525"/>
</workbook>
</file>

<file path=xl/calcChain.xml><?xml version="1.0" encoding="utf-8"?>
<calcChain xmlns="http://schemas.openxmlformats.org/spreadsheetml/2006/main">
  <c r="B266" i="3" l="1"/>
  <c r="Y14" i="21"/>
  <c r="E13" i="21"/>
  <c r="D13" i="21" s="1"/>
  <c r="AG36" i="21"/>
  <c r="AS36" i="21" s="1"/>
  <c r="AG35" i="21"/>
  <c r="AG34" i="21"/>
  <c r="AG33" i="21"/>
  <c r="AG32" i="21"/>
  <c r="AR32" i="21" s="1"/>
  <c r="AG31" i="21"/>
  <c r="AG30" i="21"/>
  <c r="AG29" i="21"/>
  <c r="AG28" i="21"/>
  <c r="AG75" i="21" s="1"/>
  <c r="AG27" i="21"/>
  <c r="AG26" i="21"/>
  <c r="AG25" i="21"/>
  <c r="AG24" i="21"/>
  <c r="AG71" i="21" s="1"/>
  <c r="AG23" i="21"/>
  <c r="AG22" i="21"/>
  <c r="AG21" i="21"/>
  <c r="AG20" i="21"/>
  <c r="AG67" i="21" s="1"/>
  <c r="AG19" i="21"/>
  <c r="AG18" i="21"/>
  <c r="AG17" i="21"/>
  <c r="AG16" i="21"/>
  <c r="AG63" i="21" s="1"/>
  <c r="AG15" i="21"/>
  <c r="AG14" i="21"/>
  <c r="AG13" i="21"/>
  <c r="Y15" i="21"/>
  <c r="F22" i="21" s="1"/>
  <c r="C265" i="2"/>
  <c r="B250" i="3"/>
  <c r="C250" i="3"/>
  <c r="D249" i="2" s="1"/>
  <c r="D250" i="3"/>
  <c r="E249" i="2" s="1"/>
  <c r="E250" i="3"/>
  <c r="F249" i="2" s="1"/>
  <c r="F250" i="3"/>
  <c r="G249" i="2" s="1"/>
  <c r="G250" i="3"/>
  <c r="H249" i="2" s="1"/>
  <c r="H250" i="3"/>
  <c r="I250" i="3"/>
  <c r="J249" i="2" s="1"/>
  <c r="J250" i="3"/>
  <c r="K249" i="2" s="1"/>
  <c r="K250" i="3"/>
  <c r="L249" i="2"/>
  <c r="L250" i="3"/>
  <c r="M249" i="2" s="1"/>
  <c r="M250" i="3"/>
  <c r="N249" i="2" s="1"/>
  <c r="B251" i="3"/>
  <c r="C251" i="3"/>
  <c r="D250" i="2" s="1"/>
  <c r="D251" i="3"/>
  <c r="E250" i="2" s="1"/>
  <c r="E251" i="3"/>
  <c r="F250" i="2" s="1"/>
  <c r="F251" i="3"/>
  <c r="G251" i="3"/>
  <c r="AN33" i="21" s="1"/>
  <c r="H251" i="3"/>
  <c r="I251" i="3"/>
  <c r="J251" i="3"/>
  <c r="K250" i="2" s="1"/>
  <c r="K251" i="3"/>
  <c r="L251" i="3"/>
  <c r="M250" i="2" s="1"/>
  <c r="M251" i="3"/>
  <c r="N250" i="2" s="1"/>
  <c r="B252" i="3"/>
  <c r="C251" i="2" s="1"/>
  <c r="C252" i="3"/>
  <c r="D251" i="2" s="1"/>
  <c r="D252" i="3"/>
  <c r="E251" i="2" s="1"/>
  <c r="E252" i="3"/>
  <c r="F251" i="2" s="1"/>
  <c r="F252" i="3"/>
  <c r="G251" i="2" s="1"/>
  <c r="G252" i="3"/>
  <c r="H251" i="2" s="1"/>
  <c r="H252" i="3"/>
  <c r="I251" i="2" s="1"/>
  <c r="I252" i="3"/>
  <c r="J252" i="3"/>
  <c r="K251" i="2" s="1"/>
  <c r="K252" i="3"/>
  <c r="L251" i="2" s="1"/>
  <c r="L252" i="3"/>
  <c r="M252" i="3"/>
  <c r="N251" i="2" s="1"/>
  <c r="B253" i="3"/>
  <c r="C252" i="2" s="1"/>
  <c r="C253" i="3"/>
  <c r="D252" i="2" s="1"/>
  <c r="D253" i="3"/>
  <c r="E252" i="2" s="1"/>
  <c r="E253" i="3"/>
  <c r="F252" i="2" s="1"/>
  <c r="F253" i="3"/>
  <c r="G253" i="3"/>
  <c r="H252" i="2" s="1"/>
  <c r="H253" i="3"/>
  <c r="I252" i="2" s="1"/>
  <c r="I253" i="3"/>
  <c r="J253" i="3"/>
  <c r="K252" i="2" s="1"/>
  <c r="K253" i="3"/>
  <c r="L252" i="2" s="1"/>
  <c r="L253" i="3"/>
  <c r="M252" i="2" s="1"/>
  <c r="M253" i="3"/>
  <c r="N252" i="2" s="1"/>
  <c r="B254" i="3"/>
  <c r="C253" i="2" s="1"/>
  <c r="C254" i="3"/>
  <c r="D254" i="3"/>
  <c r="E253" i="2" s="1"/>
  <c r="E254" i="3"/>
  <c r="F254" i="3"/>
  <c r="G253" i="2" s="1"/>
  <c r="G254" i="3"/>
  <c r="H253" i="2" s="1"/>
  <c r="H254" i="3"/>
  <c r="I253" i="2" s="1"/>
  <c r="I254" i="3"/>
  <c r="J254" i="3"/>
  <c r="K253" i="2" s="1"/>
  <c r="K254" i="3"/>
  <c r="L254" i="3"/>
  <c r="M253" i="2" s="1"/>
  <c r="M254" i="3"/>
  <c r="N253" i="2" s="1"/>
  <c r="B255" i="3"/>
  <c r="C254" i="2"/>
  <c r="C255" i="3"/>
  <c r="D254" i="2" s="1"/>
  <c r="D255" i="3"/>
  <c r="E254" i="2" s="1"/>
  <c r="E255" i="3"/>
  <c r="F254" i="2" s="1"/>
  <c r="F255" i="3"/>
  <c r="G254" i="2" s="1"/>
  <c r="G255" i="3"/>
  <c r="H254" i="2" s="1"/>
  <c r="H255" i="3"/>
  <c r="I254" i="2" s="1"/>
  <c r="I255" i="3"/>
  <c r="J254" i="2" s="1"/>
  <c r="J255" i="3"/>
  <c r="K254" i="2" s="1"/>
  <c r="K255" i="3"/>
  <c r="L254" i="2" s="1"/>
  <c r="L255" i="3"/>
  <c r="M254" i="2" s="1"/>
  <c r="M255" i="3"/>
  <c r="N254" i="2" s="1"/>
  <c r="B256" i="3"/>
  <c r="C255" i="2" s="1"/>
  <c r="C256" i="3"/>
  <c r="D255" i="2" s="1"/>
  <c r="D256" i="3"/>
  <c r="E255" i="2" s="1"/>
  <c r="E256" i="3"/>
  <c r="F255" i="2" s="1"/>
  <c r="F256" i="3"/>
  <c r="G255" i="2" s="1"/>
  <c r="G256" i="3"/>
  <c r="H255" i="2" s="1"/>
  <c r="H256" i="3"/>
  <c r="I255" i="2" s="1"/>
  <c r="I256" i="3"/>
  <c r="J255" i="2" s="1"/>
  <c r="J256" i="3"/>
  <c r="K255" i="2" s="1"/>
  <c r="K256" i="3"/>
  <c r="L255" i="2" s="1"/>
  <c r="L256" i="3"/>
  <c r="M255" i="2" s="1"/>
  <c r="M256" i="3"/>
  <c r="N255" i="2" s="1"/>
  <c r="B257" i="3"/>
  <c r="C256" i="2" s="1"/>
  <c r="C257" i="3"/>
  <c r="D256" i="2" s="1"/>
  <c r="D257" i="3"/>
  <c r="E256" i="2" s="1"/>
  <c r="E257" i="3"/>
  <c r="F256" i="2" s="1"/>
  <c r="F257" i="3"/>
  <c r="G256" i="2" s="1"/>
  <c r="G257" i="3"/>
  <c r="H256" i="2" s="1"/>
  <c r="H257" i="3"/>
  <c r="I256" i="2" s="1"/>
  <c r="I257" i="3"/>
  <c r="J256" i="2" s="1"/>
  <c r="J257" i="3"/>
  <c r="K256" i="2" s="1"/>
  <c r="K257" i="3"/>
  <c r="L256" i="2" s="1"/>
  <c r="L257" i="3"/>
  <c r="M256" i="2" s="1"/>
  <c r="M257" i="3"/>
  <c r="N256" i="2" s="1"/>
  <c r="B258" i="3"/>
  <c r="C257" i="2"/>
  <c r="C258" i="3"/>
  <c r="D257" i="2" s="1"/>
  <c r="D258" i="3"/>
  <c r="E257" i="2" s="1"/>
  <c r="E258" i="3"/>
  <c r="F257" i="2" s="1"/>
  <c r="F258" i="3"/>
  <c r="G257" i="2" s="1"/>
  <c r="G258" i="3"/>
  <c r="H257" i="2" s="1"/>
  <c r="H258" i="3"/>
  <c r="I257" i="2" s="1"/>
  <c r="I258" i="3"/>
  <c r="J257" i="2" s="1"/>
  <c r="J258" i="3"/>
  <c r="K257" i="2"/>
  <c r="K258" i="3"/>
  <c r="L257" i="2" s="1"/>
  <c r="L258" i="3"/>
  <c r="M257" i="2" s="1"/>
  <c r="M258" i="3"/>
  <c r="N257" i="2" s="1"/>
  <c r="B259" i="3"/>
  <c r="C258" i="2" s="1"/>
  <c r="C259" i="3"/>
  <c r="D258" i="2" s="1"/>
  <c r="D259" i="3"/>
  <c r="E258" i="2"/>
  <c r="E259" i="3"/>
  <c r="F258" i="2" s="1"/>
  <c r="F259" i="3"/>
  <c r="G258" i="2" s="1"/>
  <c r="G259" i="3"/>
  <c r="H258" i="2" s="1"/>
  <c r="H259" i="3"/>
  <c r="I258" i="2"/>
  <c r="I259" i="3"/>
  <c r="J258" i="2" s="1"/>
  <c r="J259" i="3"/>
  <c r="K258" i="2" s="1"/>
  <c r="K259" i="3"/>
  <c r="L258" i="2" s="1"/>
  <c r="L259" i="3"/>
  <c r="M258" i="2"/>
  <c r="M259" i="3"/>
  <c r="N258" i="2" s="1"/>
  <c r="B260" i="3"/>
  <c r="C259" i="2" s="1"/>
  <c r="C260" i="3"/>
  <c r="D259" i="2" s="1"/>
  <c r="D260" i="3"/>
  <c r="E259" i="2" s="1"/>
  <c r="E260" i="3"/>
  <c r="F259" i="2" s="1"/>
  <c r="F260" i="3"/>
  <c r="G259" i="2" s="1"/>
  <c r="G260" i="3"/>
  <c r="H259" i="2" s="1"/>
  <c r="H260" i="3"/>
  <c r="I259" i="2" s="1"/>
  <c r="I260" i="3"/>
  <c r="J259" i="2" s="1"/>
  <c r="J260" i="3"/>
  <c r="K259" i="2" s="1"/>
  <c r="K260" i="3"/>
  <c r="L259" i="2" s="1"/>
  <c r="L260" i="3"/>
  <c r="M259" i="2" s="1"/>
  <c r="M260" i="3"/>
  <c r="N259" i="2" s="1"/>
  <c r="B261" i="3"/>
  <c r="C260" i="2" s="1"/>
  <c r="C261" i="3"/>
  <c r="D260" i="2" s="1"/>
  <c r="D261" i="3"/>
  <c r="E260" i="2" s="1"/>
  <c r="E261" i="3"/>
  <c r="F260" i="2" s="1"/>
  <c r="F261" i="3"/>
  <c r="G260" i="2" s="1"/>
  <c r="G261" i="3"/>
  <c r="H260" i="2" s="1"/>
  <c r="H261" i="3"/>
  <c r="I260" i="2" s="1"/>
  <c r="I261" i="3"/>
  <c r="J260" i="2" s="1"/>
  <c r="J261" i="3"/>
  <c r="K260" i="2" s="1"/>
  <c r="K261" i="3"/>
  <c r="L260" i="2" s="1"/>
  <c r="L261" i="3"/>
  <c r="M260" i="2" s="1"/>
  <c r="M261" i="3"/>
  <c r="N260" i="2" s="1"/>
  <c r="B262" i="3"/>
  <c r="C261" i="2" s="1"/>
  <c r="C262" i="3"/>
  <c r="D261" i="2" s="1"/>
  <c r="D262" i="3"/>
  <c r="E261" i="2" s="1"/>
  <c r="E262" i="3"/>
  <c r="F261" i="2" s="1"/>
  <c r="F262" i="3"/>
  <c r="G261" i="2" s="1"/>
  <c r="G262" i="3"/>
  <c r="H261" i="2" s="1"/>
  <c r="H262" i="3"/>
  <c r="I261" i="2" s="1"/>
  <c r="I262" i="3"/>
  <c r="J261" i="2" s="1"/>
  <c r="J262" i="3"/>
  <c r="K261" i="2" s="1"/>
  <c r="K262" i="3"/>
  <c r="L261" i="2" s="1"/>
  <c r="L262" i="3"/>
  <c r="M261" i="2" s="1"/>
  <c r="M262" i="3"/>
  <c r="N261" i="2" s="1"/>
  <c r="B263" i="3"/>
  <c r="C262" i="2" s="1"/>
  <c r="C263" i="3"/>
  <c r="D262" i="2" s="1"/>
  <c r="D263" i="3"/>
  <c r="E262" i="2" s="1"/>
  <c r="E263" i="3"/>
  <c r="F262" i="2" s="1"/>
  <c r="F263" i="3"/>
  <c r="G262" i="2" s="1"/>
  <c r="G263" i="3"/>
  <c r="H262" i="2" s="1"/>
  <c r="H263" i="3"/>
  <c r="I262" i="2" s="1"/>
  <c r="I263" i="3"/>
  <c r="J262" i="2" s="1"/>
  <c r="J263" i="3"/>
  <c r="K262" i="2" s="1"/>
  <c r="K263" i="3"/>
  <c r="L262" i="2" s="1"/>
  <c r="L263" i="3"/>
  <c r="M262" i="2" s="1"/>
  <c r="M263" i="3"/>
  <c r="N262" i="2" s="1"/>
  <c r="B264" i="3"/>
  <c r="C263" i="2" s="1"/>
  <c r="C264" i="3"/>
  <c r="D263" i="2" s="1"/>
  <c r="D264" i="3"/>
  <c r="E263" i="2" s="1"/>
  <c r="E264" i="3"/>
  <c r="F263" i="2" s="1"/>
  <c r="F264" i="3"/>
  <c r="G263" i="2" s="1"/>
  <c r="G264" i="3"/>
  <c r="H263" i="2" s="1"/>
  <c r="H264" i="3"/>
  <c r="I263" i="2" s="1"/>
  <c r="I264" i="3"/>
  <c r="J263" i="2" s="1"/>
  <c r="J264" i="3"/>
  <c r="K263" i="2" s="1"/>
  <c r="K264" i="3"/>
  <c r="L263" i="2" s="1"/>
  <c r="L264" i="3"/>
  <c r="M263" i="2" s="1"/>
  <c r="M264" i="3"/>
  <c r="N263" i="2" s="1"/>
  <c r="B265" i="3"/>
  <c r="C264" i="2" s="1"/>
  <c r="C265" i="3"/>
  <c r="D264" i="2" s="1"/>
  <c r="D265" i="3"/>
  <c r="E264" i="2" s="1"/>
  <c r="E265" i="3"/>
  <c r="F264" i="2" s="1"/>
  <c r="F265" i="3"/>
  <c r="G264" i="2" s="1"/>
  <c r="G265" i="3"/>
  <c r="H264" i="2" s="1"/>
  <c r="H265" i="3"/>
  <c r="I264" i="2" s="1"/>
  <c r="I265" i="3"/>
  <c r="J264" i="2" s="1"/>
  <c r="J265" i="3"/>
  <c r="K264" i="2" s="1"/>
  <c r="K265" i="3"/>
  <c r="L264" i="2" s="1"/>
  <c r="L265" i="3"/>
  <c r="M264" i="2" s="1"/>
  <c r="M265" i="3"/>
  <c r="N264" i="2" s="1"/>
  <c r="C266" i="3"/>
  <c r="D265" i="2" s="1"/>
  <c r="D266" i="3"/>
  <c r="E265" i="2" s="1"/>
  <c r="E266" i="3"/>
  <c r="F265" i="2" s="1"/>
  <c r="F266" i="3"/>
  <c r="G265" i="2" s="1"/>
  <c r="G266" i="3"/>
  <c r="H265" i="2" s="1"/>
  <c r="H266" i="3"/>
  <c r="I265" i="2" s="1"/>
  <c r="I266" i="3"/>
  <c r="J265" i="2" s="1"/>
  <c r="J266" i="3"/>
  <c r="K265" i="2" s="1"/>
  <c r="K266" i="3"/>
  <c r="L265" i="2" s="1"/>
  <c r="L266" i="3"/>
  <c r="M265" i="2" s="1"/>
  <c r="M266" i="3"/>
  <c r="N265" i="2" s="1"/>
  <c r="B231" i="3"/>
  <c r="C230" i="2" s="1"/>
  <c r="C231" i="3"/>
  <c r="D230" i="2"/>
  <c r="D231" i="3"/>
  <c r="E230" i="2" s="1"/>
  <c r="E231" i="3"/>
  <c r="F230" i="2" s="1"/>
  <c r="F231" i="3"/>
  <c r="G230" i="2" s="1"/>
  <c r="G231" i="3"/>
  <c r="H230" i="2"/>
  <c r="H231" i="3"/>
  <c r="I230" i="2" s="1"/>
  <c r="I231" i="3"/>
  <c r="J230" i="2"/>
  <c r="J231" i="3"/>
  <c r="K230" i="2" s="1"/>
  <c r="K231" i="3"/>
  <c r="L230" i="2"/>
  <c r="L231" i="3"/>
  <c r="M230" i="2" s="1"/>
  <c r="M231" i="3"/>
  <c r="N230" i="2" s="1"/>
  <c r="B232" i="3"/>
  <c r="C231" i="2" s="1"/>
  <c r="C232" i="3"/>
  <c r="D231" i="2" s="1"/>
  <c r="D232" i="3"/>
  <c r="E231" i="2" s="1"/>
  <c r="E232" i="3"/>
  <c r="F231" i="2"/>
  <c r="F232" i="3"/>
  <c r="G231" i="2" s="1"/>
  <c r="G232" i="3"/>
  <c r="H231" i="2"/>
  <c r="H232" i="3"/>
  <c r="I231" i="2" s="1"/>
  <c r="I232" i="3"/>
  <c r="J231" i="2" s="1"/>
  <c r="J232" i="3"/>
  <c r="K231" i="2" s="1"/>
  <c r="K232" i="3"/>
  <c r="L231" i="2"/>
  <c r="L232" i="3"/>
  <c r="M231" i="2" s="1"/>
  <c r="M232" i="3"/>
  <c r="N231" i="2"/>
  <c r="B233" i="3"/>
  <c r="C232" i="2" s="1"/>
  <c r="C233" i="3"/>
  <c r="D232" i="2"/>
  <c r="D233" i="3"/>
  <c r="E232" i="2" s="1"/>
  <c r="E233" i="3"/>
  <c r="F232" i="2" s="1"/>
  <c r="F233" i="3"/>
  <c r="G232" i="2" s="1"/>
  <c r="G233" i="3"/>
  <c r="H232" i="2" s="1"/>
  <c r="H233" i="3"/>
  <c r="I232" i="2" s="1"/>
  <c r="I233" i="3"/>
  <c r="J232" i="2"/>
  <c r="J233" i="3"/>
  <c r="K232" i="2" s="1"/>
  <c r="K233" i="3"/>
  <c r="L232" i="2"/>
  <c r="L233" i="3"/>
  <c r="M232" i="2" s="1"/>
  <c r="M233" i="3"/>
  <c r="N232" i="2" s="1"/>
  <c r="B234" i="3"/>
  <c r="C233" i="2" s="1"/>
  <c r="C234" i="3"/>
  <c r="D233" i="2"/>
  <c r="D234" i="3"/>
  <c r="E233" i="2" s="1"/>
  <c r="E234" i="3"/>
  <c r="F233" i="2"/>
  <c r="F234" i="3"/>
  <c r="G233" i="2" s="1"/>
  <c r="G234" i="3"/>
  <c r="H233" i="2"/>
  <c r="H234" i="3"/>
  <c r="I233" i="2" s="1"/>
  <c r="I234" i="3"/>
  <c r="J233" i="2" s="1"/>
  <c r="J234" i="3"/>
  <c r="K233" i="2" s="1"/>
  <c r="K234" i="3"/>
  <c r="L233" i="2" s="1"/>
  <c r="L234" i="3"/>
  <c r="M233" i="2" s="1"/>
  <c r="M234" i="3"/>
  <c r="N233" i="2"/>
  <c r="B235" i="3"/>
  <c r="C234" i="2" s="1"/>
  <c r="C235" i="3"/>
  <c r="D234" i="2"/>
  <c r="D235" i="3"/>
  <c r="E234" i="2" s="1"/>
  <c r="E235" i="3"/>
  <c r="F234" i="2" s="1"/>
  <c r="F235" i="3"/>
  <c r="G234" i="2" s="1"/>
  <c r="G235" i="3"/>
  <c r="H234" i="2"/>
  <c r="H235" i="3"/>
  <c r="I234" i="2" s="1"/>
  <c r="I235" i="3"/>
  <c r="J234" i="2"/>
  <c r="J235" i="3"/>
  <c r="K234" i="2" s="1"/>
  <c r="K235" i="3"/>
  <c r="L234" i="2"/>
  <c r="L235" i="3"/>
  <c r="M234" i="2" s="1"/>
  <c r="M235" i="3"/>
  <c r="N234" i="2" s="1"/>
  <c r="B236" i="3"/>
  <c r="C235" i="2" s="1"/>
  <c r="C236" i="3"/>
  <c r="D235" i="2" s="1"/>
  <c r="D236" i="3"/>
  <c r="E235" i="2" s="1"/>
  <c r="E236" i="3"/>
  <c r="F235" i="2"/>
  <c r="F236" i="3"/>
  <c r="G235" i="2" s="1"/>
  <c r="G236" i="3"/>
  <c r="H235" i="2"/>
  <c r="H236" i="3"/>
  <c r="I235" i="2" s="1"/>
  <c r="I236" i="3"/>
  <c r="J235" i="2" s="1"/>
  <c r="J236" i="3"/>
  <c r="K235" i="2" s="1"/>
  <c r="K236" i="3"/>
  <c r="L235" i="2"/>
  <c r="L236" i="3"/>
  <c r="M235" i="2" s="1"/>
  <c r="M236" i="3"/>
  <c r="N235" i="2"/>
  <c r="B237" i="3"/>
  <c r="C236" i="2" s="1"/>
  <c r="C237" i="3"/>
  <c r="D236" i="2"/>
  <c r="D237" i="3"/>
  <c r="E236" i="2" s="1"/>
  <c r="E237" i="3"/>
  <c r="F236" i="2" s="1"/>
  <c r="F237" i="3"/>
  <c r="G236" i="2" s="1"/>
  <c r="G237" i="3"/>
  <c r="H236" i="2" s="1"/>
  <c r="H237" i="3"/>
  <c r="I236" i="2" s="1"/>
  <c r="I237" i="3"/>
  <c r="J236" i="2"/>
  <c r="J237" i="3"/>
  <c r="K236" i="2" s="1"/>
  <c r="K237" i="3"/>
  <c r="L236" i="2"/>
  <c r="L237" i="3"/>
  <c r="M236" i="2" s="1"/>
  <c r="M237" i="3"/>
  <c r="N236" i="2" s="1"/>
  <c r="B238" i="3"/>
  <c r="C237" i="2" s="1"/>
  <c r="C238" i="3"/>
  <c r="D237" i="2"/>
  <c r="D238" i="3"/>
  <c r="E237" i="2" s="1"/>
  <c r="E238" i="3"/>
  <c r="F237" i="2"/>
  <c r="F238" i="3"/>
  <c r="G237" i="2" s="1"/>
  <c r="G238" i="3"/>
  <c r="H237" i="2"/>
  <c r="H238" i="3"/>
  <c r="I237" i="2" s="1"/>
  <c r="I238" i="3"/>
  <c r="J237" i="2" s="1"/>
  <c r="J238" i="3"/>
  <c r="K237" i="2" s="1"/>
  <c r="K238" i="3"/>
  <c r="L237" i="2" s="1"/>
  <c r="L238" i="3"/>
  <c r="M237" i="2" s="1"/>
  <c r="M238" i="3"/>
  <c r="N237" i="2"/>
  <c r="B239" i="3"/>
  <c r="C238" i="2" s="1"/>
  <c r="C239" i="3"/>
  <c r="D238" i="2"/>
  <c r="D239" i="3"/>
  <c r="E238" i="2" s="1"/>
  <c r="E239" i="3"/>
  <c r="F238" i="2" s="1"/>
  <c r="F239" i="3"/>
  <c r="G238" i="2" s="1"/>
  <c r="G239" i="3"/>
  <c r="H238" i="2"/>
  <c r="H239" i="3"/>
  <c r="I238" i="2" s="1"/>
  <c r="I239" i="3"/>
  <c r="J238" i="2"/>
  <c r="J239" i="3"/>
  <c r="K238" i="2" s="1"/>
  <c r="K239" i="3"/>
  <c r="L238" i="2"/>
  <c r="L239" i="3"/>
  <c r="M238" i="2" s="1"/>
  <c r="M239" i="3"/>
  <c r="N238" i="2" s="1"/>
  <c r="B240" i="3"/>
  <c r="C239" i="2" s="1"/>
  <c r="C240" i="3"/>
  <c r="D239" i="2" s="1"/>
  <c r="B239" i="2" s="1"/>
  <c r="D240" i="3"/>
  <c r="E239" i="2" s="1"/>
  <c r="E240" i="3"/>
  <c r="F239" i="2"/>
  <c r="F240" i="3"/>
  <c r="G239" i="2" s="1"/>
  <c r="G240" i="3"/>
  <c r="H239" i="2"/>
  <c r="H240" i="3"/>
  <c r="I239" i="2" s="1"/>
  <c r="I240" i="3"/>
  <c r="J239" i="2" s="1"/>
  <c r="J240" i="3"/>
  <c r="K239" i="2" s="1"/>
  <c r="K240" i="3"/>
  <c r="L239" i="2"/>
  <c r="L240" i="3"/>
  <c r="M239" i="2" s="1"/>
  <c r="M240" i="3"/>
  <c r="N239" i="2"/>
  <c r="B241" i="3"/>
  <c r="C240" i="2" s="1"/>
  <c r="C241" i="3"/>
  <c r="D240" i="2"/>
  <c r="D241" i="3"/>
  <c r="E240" i="2" s="1"/>
  <c r="E241" i="3"/>
  <c r="F240" i="2" s="1"/>
  <c r="F241" i="3"/>
  <c r="G240" i="2"/>
  <c r="G241" i="3"/>
  <c r="H240" i="2" s="1"/>
  <c r="H241" i="3"/>
  <c r="I240" i="2"/>
  <c r="I241" i="3"/>
  <c r="J240" i="2" s="1"/>
  <c r="J241" i="3"/>
  <c r="K240" i="2"/>
  <c r="K241" i="3"/>
  <c r="L240" i="2" s="1"/>
  <c r="L241" i="3"/>
  <c r="M240" i="2"/>
  <c r="M241" i="3"/>
  <c r="N240" i="2" s="1"/>
  <c r="B242" i="3"/>
  <c r="C241" i="2"/>
  <c r="C242" i="3"/>
  <c r="D241" i="2" s="1"/>
  <c r="D242" i="3"/>
  <c r="E241" i="2" s="1"/>
  <c r="E242" i="3"/>
  <c r="F241" i="2" s="1"/>
  <c r="F242" i="3"/>
  <c r="G241" i="2" s="1"/>
  <c r="B241" i="2" s="1"/>
  <c r="G242" i="3"/>
  <c r="H241" i="2" s="1"/>
  <c r="H242" i="3"/>
  <c r="I241" i="2"/>
  <c r="I242" i="3"/>
  <c r="J241" i="2" s="1"/>
  <c r="J242" i="3"/>
  <c r="K241" i="2"/>
  <c r="K242" i="3"/>
  <c r="L241" i="2" s="1"/>
  <c r="L242" i="3"/>
  <c r="M241" i="2" s="1"/>
  <c r="M242" i="3"/>
  <c r="N241" i="2" s="1"/>
  <c r="B243" i="3"/>
  <c r="C242" i="2" s="1"/>
  <c r="C243" i="3"/>
  <c r="D242" i="2" s="1"/>
  <c r="D243" i="3"/>
  <c r="E242" i="2" s="1"/>
  <c r="E243" i="3"/>
  <c r="F242" i="2" s="1"/>
  <c r="F243" i="3"/>
  <c r="G242" i="2" s="1"/>
  <c r="G243" i="3"/>
  <c r="H242" i="2" s="1"/>
  <c r="H243" i="3"/>
  <c r="AO25" i="21" s="1"/>
  <c r="I243" i="3"/>
  <c r="J242" i="2" s="1"/>
  <c r="J243" i="3"/>
  <c r="K242" i="2" s="1"/>
  <c r="K243" i="3"/>
  <c r="L242" i="2" s="1"/>
  <c r="L243" i="3"/>
  <c r="M242" i="2" s="1"/>
  <c r="M243" i="3"/>
  <c r="N242" i="2" s="1"/>
  <c r="B244" i="3"/>
  <c r="C243" i="2" s="1"/>
  <c r="C244" i="3"/>
  <c r="D243" i="2" s="1"/>
  <c r="D244" i="3"/>
  <c r="E243" i="2" s="1"/>
  <c r="E244" i="3"/>
  <c r="F243" i="2" s="1"/>
  <c r="F244" i="3"/>
  <c r="G243" i="2" s="1"/>
  <c r="G244" i="3"/>
  <c r="H243" i="2" s="1"/>
  <c r="H244" i="3"/>
  <c r="I243" i="2" s="1"/>
  <c r="I244" i="3"/>
  <c r="J244" i="3"/>
  <c r="K243" i="2" s="1"/>
  <c r="K244" i="3"/>
  <c r="L243" i="2" s="1"/>
  <c r="L244" i="3"/>
  <c r="M243" i="2" s="1"/>
  <c r="M244" i="3"/>
  <c r="N243" i="2" s="1"/>
  <c r="B245" i="3"/>
  <c r="C244" i="2" s="1"/>
  <c r="C245" i="3"/>
  <c r="D244" i="2" s="1"/>
  <c r="D245" i="3"/>
  <c r="E244" i="2" s="1"/>
  <c r="E245" i="3"/>
  <c r="F244" i="2" s="1"/>
  <c r="F245" i="3"/>
  <c r="G244" i="2" s="1"/>
  <c r="G245" i="3"/>
  <c r="H244" i="2" s="1"/>
  <c r="H245" i="3"/>
  <c r="I244" i="2" s="1"/>
  <c r="I245" i="3"/>
  <c r="J244" i="2" s="1"/>
  <c r="J245" i="3"/>
  <c r="K244" i="2" s="1"/>
  <c r="K245" i="3"/>
  <c r="L245" i="3"/>
  <c r="M244" i="2" s="1"/>
  <c r="M245" i="3"/>
  <c r="N244" i="2" s="1"/>
  <c r="B246" i="3"/>
  <c r="C246" i="3"/>
  <c r="D245" i="2" s="1"/>
  <c r="D246" i="3"/>
  <c r="E245" i="2" s="1"/>
  <c r="E246" i="3"/>
  <c r="F246" i="3"/>
  <c r="G245" i="2" s="1"/>
  <c r="G246" i="3"/>
  <c r="H245" i="2" s="1"/>
  <c r="H246" i="3"/>
  <c r="I246" i="3"/>
  <c r="J245" i="2" s="1"/>
  <c r="J246" i="3"/>
  <c r="K245" i="2" s="1"/>
  <c r="K246" i="3"/>
  <c r="L245" i="2" s="1"/>
  <c r="L246" i="3"/>
  <c r="M246" i="3"/>
  <c r="N245" i="2" s="1"/>
  <c r="B247" i="3"/>
  <c r="C247" i="3"/>
  <c r="D246" i="2" s="1"/>
  <c r="D247" i="3"/>
  <c r="E246" i="2" s="1"/>
  <c r="E247" i="3"/>
  <c r="F246" i="2" s="1"/>
  <c r="F247" i="3"/>
  <c r="G246" i="2" s="1"/>
  <c r="G247" i="3"/>
  <c r="H246" i="2" s="1"/>
  <c r="H247" i="3"/>
  <c r="I246" i="2" s="1"/>
  <c r="I247" i="3"/>
  <c r="J246" i="2" s="1"/>
  <c r="J247" i="3"/>
  <c r="K246" i="2" s="1"/>
  <c r="K247" i="3"/>
  <c r="L246" i="2" s="1"/>
  <c r="L247" i="3"/>
  <c r="M247" i="3"/>
  <c r="N246" i="2" s="1"/>
  <c r="B248" i="3"/>
  <c r="C247" i="2" s="1"/>
  <c r="C248" i="3"/>
  <c r="D247" i="2" s="1"/>
  <c r="D248" i="3"/>
  <c r="E247" i="2" s="1"/>
  <c r="E248" i="3"/>
  <c r="F247" i="2" s="1"/>
  <c r="F248" i="3"/>
  <c r="G247" i="2" s="1"/>
  <c r="G248" i="3"/>
  <c r="H247" i="2" s="1"/>
  <c r="H248" i="3"/>
  <c r="I247" i="2" s="1"/>
  <c r="I248" i="3"/>
  <c r="J247" i="2" s="1"/>
  <c r="J248" i="3"/>
  <c r="K247" i="2" s="1"/>
  <c r="K248" i="3"/>
  <c r="L247" i="2" s="1"/>
  <c r="L248" i="3"/>
  <c r="M247" i="2" s="1"/>
  <c r="M248" i="3"/>
  <c r="N247" i="2" s="1"/>
  <c r="B249" i="3"/>
  <c r="C248" i="2" s="1"/>
  <c r="C249" i="3"/>
  <c r="D248" i="2" s="1"/>
  <c r="D249" i="3"/>
  <c r="E248" i="2" s="1"/>
  <c r="E249" i="3"/>
  <c r="F248" i="2" s="1"/>
  <c r="F249" i="3"/>
  <c r="G248" i="2" s="1"/>
  <c r="G249" i="3"/>
  <c r="H248" i="2" s="1"/>
  <c r="H249" i="3"/>
  <c r="I248" i="2" s="1"/>
  <c r="I249" i="3"/>
  <c r="J248" i="2" s="1"/>
  <c r="J249" i="3"/>
  <c r="K249" i="3"/>
  <c r="L248" i="2" s="1"/>
  <c r="L249" i="3"/>
  <c r="M248" i="2" s="1"/>
  <c r="M249" i="3"/>
  <c r="N248" i="2" s="1"/>
  <c r="B220" i="3"/>
  <c r="C219" i="2" s="1"/>
  <c r="C220" i="3"/>
  <c r="D219" i="2" s="1"/>
  <c r="D220" i="3"/>
  <c r="E219" i="2"/>
  <c r="E220" i="3"/>
  <c r="F219" i="2" s="1"/>
  <c r="F220" i="3"/>
  <c r="G219" i="2"/>
  <c r="G220" i="3"/>
  <c r="H219" i="2" s="1"/>
  <c r="H220" i="3"/>
  <c r="I219" i="2"/>
  <c r="I220" i="3"/>
  <c r="J219" i="2" s="1"/>
  <c r="J220" i="3"/>
  <c r="K219" i="2" s="1"/>
  <c r="K220" i="3"/>
  <c r="L219" i="2" s="1"/>
  <c r="L220" i="3"/>
  <c r="M219" i="2" s="1"/>
  <c r="M220" i="3"/>
  <c r="N219" i="2" s="1"/>
  <c r="B221" i="3"/>
  <c r="C220" i="2"/>
  <c r="C221" i="3"/>
  <c r="D220" i="2" s="1"/>
  <c r="D221" i="3"/>
  <c r="E220" i="2"/>
  <c r="E221" i="3"/>
  <c r="F220" i="2" s="1"/>
  <c r="F221" i="3"/>
  <c r="G220" i="2" s="1"/>
  <c r="G221" i="3"/>
  <c r="H220" i="2" s="1"/>
  <c r="H221" i="3"/>
  <c r="I220" i="2"/>
  <c r="I221" i="3"/>
  <c r="J220" i="2" s="1"/>
  <c r="J221" i="3"/>
  <c r="K220" i="2"/>
  <c r="K221" i="3"/>
  <c r="L220" i="2" s="1"/>
  <c r="L221" i="3"/>
  <c r="M220" i="2"/>
  <c r="M221" i="3"/>
  <c r="N220" i="2" s="1"/>
  <c r="B222" i="3"/>
  <c r="C221" i="2" s="1"/>
  <c r="C222" i="3"/>
  <c r="D221" i="2" s="1"/>
  <c r="D222" i="3"/>
  <c r="E221" i="2" s="1"/>
  <c r="E222" i="3"/>
  <c r="F221" i="2" s="1"/>
  <c r="F222" i="3"/>
  <c r="G221" i="2"/>
  <c r="G222" i="3"/>
  <c r="H221" i="2" s="1"/>
  <c r="H222" i="3"/>
  <c r="I221" i="2"/>
  <c r="I222" i="3"/>
  <c r="J221" i="2" s="1"/>
  <c r="J222" i="3"/>
  <c r="K221" i="2" s="1"/>
  <c r="K222" i="3"/>
  <c r="L221" i="2" s="1"/>
  <c r="L222" i="3"/>
  <c r="M221" i="2"/>
  <c r="M222" i="3"/>
  <c r="N221" i="2" s="1"/>
  <c r="B223" i="3"/>
  <c r="C222" i="2"/>
  <c r="C223" i="3"/>
  <c r="D222" i="2" s="1"/>
  <c r="D223" i="3"/>
  <c r="E222" i="2"/>
  <c r="E223" i="3"/>
  <c r="F222" i="2" s="1"/>
  <c r="F223" i="3"/>
  <c r="G222" i="2" s="1"/>
  <c r="G223" i="3"/>
  <c r="H222" i="2" s="1"/>
  <c r="H223" i="3"/>
  <c r="I222" i="2" s="1"/>
  <c r="I223" i="3"/>
  <c r="J222" i="2" s="1"/>
  <c r="J223" i="3"/>
  <c r="K222" i="2"/>
  <c r="K223" i="3"/>
  <c r="L222" i="2" s="1"/>
  <c r="L223" i="3"/>
  <c r="M222" i="2"/>
  <c r="M223" i="3"/>
  <c r="N222" i="2" s="1"/>
  <c r="B224" i="3"/>
  <c r="C223" i="2" s="1"/>
  <c r="C224" i="3"/>
  <c r="D223" i="2" s="1"/>
  <c r="D224" i="3"/>
  <c r="E223" i="2"/>
  <c r="E224" i="3"/>
  <c r="F223" i="2" s="1"/>
  <c r="F224" i="3"/>
  <c r="G223" i="2"/>
  <c r="G224" i="3"/>
  <c r="H223" i="2" s="1"/>
  <c r="H224" i="3"/>
  <c r="I223" i="2"/>
  <c r="I224" i="3"/>
  <c r="J223" i="2" s="1"/>
  <c r="J224" i="3"/>
  <c r="K223" i="2" s="1"/>
  <c r="K224" i="3"/>
  <c r="L223" i="2" s="1"/>
  <c r="L224" i="3"/>
  <c r="M223" i="2" s="1"/>
  <c r="M224" i="3"/>
  <c r="N223" i="2" s="1"/>
  <c r="B225" i="3"/>
  <c r="C224" i="2" s="1"/>
  <c r="C225" i="3"/>
  <c r="D224" i="2" s="1"/>
  <c r="D225" i="3"/>
  <c r="E224" i="2" s="1"/>
  <c r="E225" i="3"/>
  <c r="F224" i="2" s="1"/>
  <c r="F225" i="3"/>
  <c r="G224" i="2"/>
  <c r="G225" i="3"/>
  <c r="H224" i="2" s="1"/>
  <c r="H225" i="3"/>
  <c r="I224" i="2" s="1"/>
  <c r="I225" i="3"/>
  <c r="J224" i="2" s="1"/>
  <c r="J225" i="3"/>
  <c r="K224" i="2" s="1"/>
  <c r="K225" i="3"/>
  <c r="L224" i="2" s="1"/>
  <c r="L225" i="3"/>
  <c r="M224" i="2" s="1"/>
  <c r="M225" i="3"/>
  <c r="N224" i="2"/>
  <c r="B226" i="3"/>
  <c r="C225" i="2" s="1"/>
  <c r="C226" i="3"/>
  <c r="D225" i="2"/>
  <c r="D226" i="3"/>
  <c r="E225" i="2" s="1"/>
  <c r="E226" i="3"/>
  <c r="F225" i="2"/>
  <c r="F226" i="3"/>
  <c r="G225" i="2" s="1"/>
  <c r="G226" i="3"/>
  <c r="H225" i="2" s="1"/>
  <c r="H226" i="3"/>
  <c r="I225" i="2" s="1"/>
  <c r="I226" i="3"/>
  <c r="J225" i="2" s="1"/>
  <c r="J226" i="3"/>
  <c r="K225" i="2" s="1"/>
  <c r="K226" i="3"/>
  <c r="L225" i="2"/>
  <c r="L226" i="3"/>
  <c r="M225" i="2" s="1"/>
  <c r="M226" i="3"/>
  <c r="N225" i="2"/>
  <c r="B227" i="3"/>
  <c r="C226" i="2" s="1"/>
  <c r="C227" i="3"/>
  <c r="D226" i="2" s="1"/>
  <c r="D227" i="3"/>
  <c r="E226" i="2" s="1"/>
  <c r="E227" i="3"/>
  <c r="F226" i="2"/>
  <c r="F227" i="3"/>
  <c r="G226" i="2" s="1"/>
  <c r="G227" i="3"/>
  <c r="H226" i="2"/>
  <c r="H227" i="3"/>
  <c r="I226" i="2" s="1"/>
  <c r="I227" i="3"/>
  <c r="J226" i="2"/>
  <c r="J227" i="3"/>
  <c r="K226" i="2" s="1"/>
  <c r="K227" i="3"/>
  <c r="L226" i="2" s="1"/>
  <c r="L227" i="3"/>
  <c r="M226" i="2" s="1"/>
  <c r="M227" i="3"/>
  <c r="N226" i="2" s="1"/>
  <c r="B228" i="3"/>
  <c r="C227" i="2" s="1"/>
  <c r="C228" i="3"/>
  <c r="D227" i="2"/>
  <c r="D228" i="3"/>
  <c r="E227" i="2" s="1"/>
  <c r="E228" i="3"/>
  <c r="F227" i="2"/>
  <c r="F228" i="3"/>
  <c r="G227" i="2" s="1"/>
  <c r="G228" i="3"/>
  <c r="H227" i="2" s="1"/>
  <c r="H228" i="3"/>
  <c r="I227" i="2" s="1"/>
  <c r="I228" i="3"/>
  <c r="J227" i="2"/>
  <c r="J228" i="3"/>
  <c r="K227" i="2" s="1"/>
  <c r="K228" i="3"/>
  <c r="L227" i="2"/>
  <c r="L228" i="3"/>
  <c r="M227" i="2" s="1"/>
  <c r="M228" i="3"/>
  <c r="N227" i="2"/>
  <c r="B229" i="3"/>
  <c r="C228" i="2" s="1"/>
  <c r="C229" i="3"/>
  <c r="D228" i="2" s="1"/>
  <c r="D229" i="3"/>
  <c r="E228" i="2" s="1"/>
  <c r="E229" i="3"/>
  <c r="F228" i="2" s="1"/>
  <c r="F229" i="3"/>
  <c r="G228" i="2" s="1"/>
  <c r="G229" i="3"/>
  <c r="H228" i="2"/>
  <c r="H229" i="3"/>
  <c r="I228" i="2" s="1"/>
  <c r="I229" i="3"/>
  <c r="J228" i="2"/>
  <c r="J229" i="3"/>
  <c r="K228" i="2" s="1"/>
  <c r="K229" i="3"/>
  <c r="L228" i="2" s="1"/>
  <c r="L229" i="3"/>
  <c r="M228" i="2" s="1"/>
  <c r="M229" i="3"/>
  <c r="N228" i="2"/>
  <c r="B230" i="3"/>
  <c r="C229" i="2" s="1"/>
  <c r="C230" i="3"/>
  <c r="D229" i="2"/>
  <c r="D230" i="3"/>
  <c r="E229" i="2" s="1"/>
  <c r="E230" i="3"/>
  <c r="F229" i="2"/>
  <c r="F230" i="3"/>
  <c r="G229" i="2" s="1"/>
  <c r="G230" i="3"/>
  <c r="H229" i="2" s="1"/>
  <c r="H230" i="3"/>
  <c r="I229" i="2" s="1"/>
  <c r="I230" i="3"/>
  <c r="J229" i="2" s="1"/>
  <c r="J230" i="3"/>
  <c r="K229" i="2" s="1"/>
  <c r="K230" i="3"/>
  <c r="L229" i="2"/>
  <c r="L230" i="3"/>
  <c r="M229" i="2" s="1"/>
  <c r="M230" i="3"/>
  <c r="N229" i="2"/>
  <c r="M219" i="3"/>
  <c r="N218" i="2" s="1"/>
  <c r="L219" i="3"/>
  <c r="K219" i="3"/>
  <c r="J219" i="3"/>
  <c r="I219" i="3"/>
  <c r="J218" i="2" s="1"/>
  <c r="H219" i="3"/>
  <c r="G219" i="3"/>
  <c r="F219" i="3"/>
  <c r="E219" i="3"/>
  <c r="F218" i="2" s="1"/>
  <c r="D219" i="3"/>
  <c r="C219" i="3"/>
  <c r="B219" i="3"/>
  <c r="R234" i="2"/>
  <c r="R230" i="2"/>
  <c r="B236" i="2"/>
  <c r="AG76" i="21"/>
  <c r="AG82" i="21"/>
  <c r="AQ35" i="21"/>
  <c r="AG80" i="21"/>
  <c r="AG72" i="21"/>
  <c r="AO35" i="21"/>
  <c r="AK35" i="21"/>
  <c r="AL33" i="21"/>
  <c r="AG78" i="21"/>
  <c r="B208" i="3"/>
  <c r="C207" i="2"/>
  <c r="C208" i="3"/>
  <c r="D207" i="2" s="1"/>
  <c r="D208" i="3"/>
  <c r="E207" i="2" s="1"/>
  <c r="E208" i="3"/>
  <c r="F207" i="2" s="1"/>
  <c r="F208" i="3"/>
  <c r="G207" i="2" s="1"/>
  <c r="G208" i="3"/>
  <c r="H207" i="2" s="1"/>
  <c r="H208" i="3"/>
  <c r="I207" i="2"/>
  <c r="I208" i="3"/>
  <c r="J207" i="2" s="1"/>
  <c r="J208" i="3"/>
  <c r="K207" i="2"/>
  <c r="K208" i="3"/>
  <c r="L207" i="2" s="1"/>
  <c r="L208" i="3"/>
  <c r="M207" i="2" s="1"/>
  <c r="M208" i="3"/>
  <c r="N207" i="2" s="1"/>
  <c r="B209" i="3"/>
  <c r="C208" i="2"/>
  <c r="C209" i="3"/>
  <c r="D208" i="2" s="1"/>
  <c r="D209" i="3"/>
  <c r="E208" i="2" s="1"/>
  <c r="E209" i="3"/>
  <c r="F208" i="2" s="1"/>
  <c r="F209" i="3"/>
  <c r="G208" i="2"/>
  <c r="G209" i="3"/>
  <c r="H208" i="2" s="1"/>
  <c r="H209" i="3"/>
  <c r="I208" i="2" s="1"/>
  <c r="I209" i="3"/>
  <c r="J208" i="2" s="1"/>
  <c r="J209" i="3"/>
  <c r="K208" i="2" s="1"/>
  <c r="K209" i="3"/>
  <c r="L208" i="2" s="1"/>
  <c r="L209" i="3"/>
  <c r="M208" i="2"/>
  <c r="M209" i="3"/>
  <c r="N208" i="2" s="1"/>
  <c r="B210" i="3"/>
  <c r="C209" i="2"/>
  <c r="C210" i="3"/>
  <c r="D209" i="2" s="1"/>
  <c r="D210" i="3"/>
  <c r="E209" i="2" s="1"/>
  <c r="E210" i="3"/>
  <c r="F209" i="2" s="1"/>
  <c r="F210" i="3"/>
  <c r="G209" i="2"/>
  <c r="G210" i="3"/>
  <c r="H209" i="2" s="1"/>
  <c r="H210" i="3"/>
  <c r="I209" i="2" s="1"/>
  <c r="I210" i="3"/>
  <c r="J209" i="2" s="1"/>
  <c r="J210" i="3"/>
  <c r="K209" i="2"/>
  <c r="K210" i="3"/>
  <c r="L209" i="2" s="1"/>
  <c r="L210" i="3"/>
  <c r="M209" i="2" s="1"/>
  <c r="M210" i="3"/>
  <c r="N209" i="2" s="1"/>
  <c r="B211" i="3"/>
  <c r="C210" i="2" s="1"/>
  <c r="C211" i="3"/>
  <c r="D210" i="2" s="1"/>
  <c r="D211" i="3"/>
  <c r="E210" i="2"/>
  <c r="E211" i="3"/>
  <c r="F210" i="2" s="1"/>
  <c r="F211" i="3"/>
  <c r="G210" i="2" s="1"/>
  <c r="G211" i="3"/>
  <c r="H210" i="2" s="1"/>
  <c r="H211" i="3"/>
  <c r="I210" i="2"/>
  <c r="I211" i="3"/>
  <c r="J210" i="2" s="1"/>
  <c r="J211" i="3"/>
  <c r="K210" i="2" s="1"/>
  <c r="K211" i="3"/>
  <c r="L210" i="2" s="1"/>
  <c r="L211" i="3"/>
  <c r="M210" i="2"/>
  <c r="M211" i="3"/>
  <c r="N210" i="2" s="1"/>
  <c r="B212" i="3"/>
  <c r="C211" i="2" s="1"/>
  <c r="C212" i="3"/>
  <c r="D211" i="2" s="1"/>
  <c r="D212" i="3"/>
  <c r="E211" i="2"/>
  <c r="E212" i="3"/>
  <c r="F211" i="2" s="1"/>
  <c r="F212" i="3"/>
  <c r="G211" i="2" s="1"/>
  <c r="G212" i="3"/>
  <c r="H211" i="2" s="1"/>
  <c r="H212" i="3"/>
  <c r="I211" i="2"/>
  <c r="I212" i="3"/>
  <c r="J211" i="2" s="1"/>
  <c r="J212" i="3"/>
  <c r="K211" i="2" s="1"/>
  <c r="K212" i="3"/>
  <c r="L211" i="2" s="1"/>
  <c r="L212" i="3"/>
  <c r="M211" i="2"/>
  <c r="M212" i="3"/>
  <c r="N211" i="2" s="1"/>
  <c r="B213" i="3"/>
  <c r="C212" i="2" s="1"/>
  <c r="C213" i="3"/>
  <c r="D212" i="2" s="1"/>
  <c r="D213" i="3"/>
  <c r="E212" i="2"/>
  <c r="E213" i="3"/>
  <c r="F212" i="2" s="1"/>
  <c r="F213" i="3"/>
  <c r="G212" i="2" s="1"/>
  <c r="G213" i="3"/>
  <c r="H212" i="2" s="1"/>
  <c r="H213" i="3"/>
  <c r="I212" i="2"/>
  <c r="I213" i="3"/>
  <c r="J212" i="2" s="1"/>
  <c r="J213" i="3"/>
  <c r="K212" i="2" s="1"/>
  <c r="K213" i="3"/>
  <c r="L212" i="2" s="1"/>
  <c r="L213" i="3"/>
  <c r="M212" i="2"/>
  <c r="M213" i="3"/>
  <c r="N212" i="2" s="1"/>
  <c r="B214" i="3"/>
  <c r="C213" i="2" s="1"/>
  <c r="C214" i="3"/>
  <c r="D213" i="2" s="1"/>
  <c r="D214" i="3"/>
  <c r="E213" i="2"/>
  <c r="E214" i="3"/>
  <c r="F213" i="2" s="1"/>
  <c r="F214" i="3"/>
  <c r="G213" i="2" s="1"/>
  <c r="G214" i="3"/>
  <c r="H213" i="2" s="1"/>
  <c r="H214" i="3"/>
  <c r="I213" i="2"/>
  <c r="I214" i="3"/>
  <c r="J213" i="2" s="1"/>
  <c r="J214" i="3"/>
  <c r="K213" i="2" s="1"/>
  <c r="K214" i="3"/>
  <c r="L213" i="2" s="1"/>
  <c r="L214" i="3"/>
  <c r="M213" i="2"/>
  <c r="M214" i="3"/>
  <c r="N213" i="2" s="1"/>
  <c r="B215" i="3"/>
  <c r="C214" i="2" s="1"/>
  <c r="C215" i="3"/>
  <c r="D214" i="2" s="1"/>
  <c r="D215" i="3"/>
  <c r="E214" i="2"/>
  <c r="E215" i="3"/>
  <c r="F214" i="2" s="1"/>
  <c r="F215" i="3"/>
  <c r="G214" i="2" s="1"/>
  <c r="G215" i="3"/>
  <c r="H214" i="2" s="1"/>
  <c r="H215" i="3"/>
  <c r="I214" i="2"/>
  <c r="I215" i="3"/>
  <c r="J214" i="2" s="1"/>
  <c r="J215" i="3"/>
  <c r="K214" i="2" s="1"/>
  <c r="K215" i="3"/>
  <c r="L214" i="2" s="1"/>
  <c r="L215" i="3"/>
  <c r="M214" i="2"/>
  <c r="M215" i="3"/>
  <c r="N214" i="2" s="1"/>
  <c r="B216" i="3"/>
  <c r="C215" i="2" s="1"/>
  <c r="C216" i="3"/>
  <c r="D215" i="2" s="1"/>
  <c r="D216" i="3"/>
  <c r="E215" i="2"/>
  <c r="E216" i="3"/>
  <c r="F215" i="2" s="1"/>
  <c r="F216" i="3"/>
  <c r="G215" i="2" s="1"/>
  <c r="G216" i="3"/>
  <c r="H215" i="2" s="1"/>
  <c r="H216" i="3"/>
  <c r="I215" i="2"/>
  <c r="I216" i="3"/>
  <c r="J215" i="2" s="1"/>
  <c r="J216" i="3"/>
  <c r="K215" i="2" s="1"/>
  <c r="K216" i="3"/>
  <c r="L215" i="2" s="1"/>
  <c r="L216" i="3"/>
  <c r="M215" i="2"/>
  <c r="M216" i="3"/>
  <c r="N215" i="2" s="1"/>
  <c r="B217" i="3"/>
  <c r="C216" i="2" s="1"/>
  <c r="C217" i="3"/>
  <c r="D216" i="2" s="1"/>
  <c r="D217" i="3"/>
  <c r="E216" i="2"/>
  <c r="E217" i="3"/>
  <c r="F216" i="2" s="1"/>
  <c r="F217" i="3"/>
  <c r="G216" i="2" s="1"/>
  <c r="G217" i="3"/>
  <c r="H216" i="2" s="1"/>
  <c r="H217" i="3"/>
  <c r="I216" i="2"/>
  <c r="I217" i="3"/>
  <c r="J216" i="2" s="1"/>
  <c r="J217" i="3"/>
  <c r="K216" i="2" s="1"/>
  <c r="K217" i="3"/>
  <c r="L216" i="2" s="1"/>
  <c r="L217" i="3"/>
  <c r="M216" i="2"/>
  <c r="M217" i="3"/>
  <c r="N216" i="2" s="1"/>
  <c r="B218" i="3"/>
  <c r="C217" i="2" s="1"/>
  <c r="C218" i="3"/>
  <c r="D217" i="2" s="1"/>
  <c r="D218" i="3"/>
  <c r="E217" i="2"/>
  <c r="E218" i="3"/>
  <c r="F217" i="2" s="1"/>
  <c r="F218" i="3"/>
  <c r="G217" i="2" s="1"/>
  <c r="G218" i="3"/>
  <c r="H217" i="2" s="1"/>
  <c r="H218" i="3"/>
  <c r="I217" i="2"/>
  <c r="I218" i="3"/>
  <c r="J217" i="2" s="1"/>
  <c r="J218" i="3"/>
  <c r="K217" i="2" s="1"/>
  <c r="K218" i="3"/>
  <c r="L217" i="2" s="1"/>
  <c r="L218" i="3"/>
  <c r="M217" i="2"/>
  <c r="M218" i="3"/>
  <c r="N217" i="2" s="1"/>
  <c r="C218" i="2"/>
  <c r="D218" i="2"/>
  <c r="E218" i="2"/>
  <c r="G218" i="2"/>
  <c r="H218" i="2"/>
  <c r="I218" i="2"/>
  <c r="K218" i="2"/>
  <c r="L218" i="2"/>
  <c r="M218" i="2"/>
  <c r="AG39" i="21"/>
  <c r="AG38" i="21"/>
  <c r="G13" i="21"/>
  <c r="B206" i="3"/>
  <c r="C205" i="2" s="1"/>
  <c r="C206" i="3"/>
  <c r="D205" i="2" s="1"/>
  <c r="D206" i="3"/>
  <c r="E205" i="2"/>
  <c r="E206" i="3"/>
  <c r="F205" i="2" s="1"/>
  <c r="F206" i="3"/>
  <c r="G205" i="2" s="1"/>
  <c r="G206" i="3"/>
  <c r="H205" i="2" s="1"/>
  <c r="H206" i="3"/>
  <c r="I205" i="2"/>
  <c r="I206" i="3"/>
  <c r="J205" i="2" s="1"/>
  <c r="J206" i="3"/>
  <c r="K205" i="2" s="1"/>
  <c r="K206" i="3"/>
  <c r="L205" i="2" s="1"/>
  <c r="L206" i="3"/>
  <c r="M205" i="2"/>
  <c r="M206" i="3"/>
  <c r="N205" i="2" s="1"/>
  <c r="B207" i="3"/>
  <c r="C206" i="2" s="1"/>
  <c r="C207" i="3"/>
  <c r="D206" i="2" s="1"/>
  <c r="D207" i="3"/>
  <c r="E206" i="2"/>
  <c r="E207" i="3"/>
  <c r="F206" i="2" s="1"/>
  <c r="F207" i="3"/>
  <c r="G206" i="2" s="1"/>
  <c r="G207" i="3"/>
  <c r="H206" i="2" s="1"/>
  <c r="H207" i="3"/>
  <c r="I206" i="2"/>
  <c r="I207" i="3"/>
  <c r="J206" i="2" s="1"/>
  <c r="J207" i="3"/>
  <c r="K206" i="2" s="1"/>
  <c r="K207" i="3"/>
  <c r="L206" i="2" s="1"/>
  <c r="L207" i="3"/>
  <c r="M206" i="2"/>
  <c r="M207" i="3"/>
  <c r="N206" i="2" s="1"/>
  <c r="B205" i="3"/>
  <c r="C204" i="2" s="1"/>
  <c r="C205" i="3"/>
  <c r="D204" i="2" s="1"/>
  <c r="D205" i="3"/>
  <c r="E204" i="2"/>
  <c r="E205" i="3"/>
  <c r="F204" i="2" s="1"/>
  <c r="F205" i="3"/>
  <c r="G204" i="2" s="1"/>
  <c r="G205" i="3"/>
  <c r="H204" i="2" s="1"/>
  <c r="H205" i="3"/>
  <c r="I204" i="2"/>
  <c r="I205" i="3"/>
  <c r="J204" i="2" s="1"/>
  <c r="J205" i="3"/>
  <c r="K204" i="2" s="1"/>
  <c r="K205" i="3"/>
  <c r="L204" i="2" s="1"/>
  <c r="L205" i="3"/>
  <c r="M204" i="2"/>
  <c r="M205" i="3"/>
  <c r="N204" i="2" s="1"/>
  <c r="B204" i="3"/>
  <c r="C203" i="2" s="1"/>
  <c r="C204" i="3"/>
  <c r="D203" i="2"/>
  <c r="D204" i="3"/>
  <c r="E203" i="2" s="1"/>
  <c r="E204" i="3"/>
  <c r="F203" i="2" s="1"/>
  <c r="F204" i="3"/>
  <c r="G203" i="2" s="1"/>
  <c r="G204" i="3"/>
  <c r="H203" i="2"/>
  <c r="H204" i="3"/>
  <c r="I203" i="2" s="1"/>
  <c r="I204" i="3"/>
  <c r="J203" i="2" s="1"/>
  <c r="J204" i="3"/>
  <c r="K203" i="2" s="1"/>
  <c r="K204" i="3"/>
  <c r="L203" i="2"/>
  <c r="L204" i="3"/>
  <c r="M203" i="2" s="1"/>
  <c r="M204" i="3"/>
  <c r="N203" i="2" s="1"/>
  <c r="B203" i="3"/>
  <c r="C202" i="2" s="1"/>
  <c r="C203" i="3"/>
  <c r="D202" i="2" s="1"/>
  <c r="D203" i="3"/>
  <c r="E202" i="2"/>
  <c r="E203" i="3"/>
  <c r="F202" i="2" s="1"/>
  <c r="F203" i="3"/>
  <c r="G202" i="2" s="1"/>
  <c r="G203" i="3"/>
  <c r="H202" i="2" s="1"/>
  <c r="H203" i="3"/>
  <c r="I202" i="2"/>
  <c r="I203" i="3"/>
  <c r="J202" i="2" s="1"/>
  <c r="J203" i="3"/>
  <c r="K202" i="2" s="1"/>
  <c r="K203" i="3"/>
  <c r="L202" i="2" s="1"/>
  <c r="L203" i="3"/>
  <c r="M202" i="2"/>
  <c r="M203" i="3"/>
  <c r="N202" i="2" s="1"/>
  <c r="B202" i="3"/>
  <c r="C201" i="2" s="1"/>
  <c r="C202" i="3"/>
  <c r="D201" i="2"/>
  <c r="D202" i="3"/>
  <c r="E201" i="2" s="1"/>
  <c r="E202" i="3"/>
  <c r="F201" i="2" s="1"/>
  <c r="F202" i="3"/>
  <c r="G201" i="2" s="1"/>
  <c r="G202" i="3"/>
  <c r="H201" i="2"/>
  <c r="H202" i="3"/>
  <c r="I201" i="2" s="1"/>
  <c r="I202" i="3"/>
  <c r="J201" i="2" s="1"/>
  <c r="J202" i="3"/>
  <c r="K201" i="2" s="1"/>
  <c r="K202" i="3"/>
  <c r="L201" i="2"/>
  <c r="L202" i="3"/>
  <c r="M201" i="2" s="1"/>
  <c r="M202" i="3"/>
  <c r="N201" i="2" s="1"/>
  <c r="B201" i="3"/>
  <c r="C200" i="2" s="1"/>
  <c r="C201" i="3"/>
  <c r="D200" i="2" s="1"/>
  <c r="D201" i="3"/>
  <c r="E200" i="2"/>
  <c r="E201" i="3"/>
  <c r="F200" i="2" s="1"/>
  <c r="F201" i="3"/>
  <c r="G200" i="2" s="1"/>
  <c r="G201" i="3"/>
  <c r="H200" i="2" s="1"/>
  <c r="H201" i="3"/>
  <c r="I200" i="2"/>
  <c r="I201" i="3"/>
  <c r="J200" i="2" s="1"/>
  <c r="J201" i="3"/>
  <c r="K200" i="2" s="1"/>
  <c r="K201" i="3"/>
  <c r="L200" i="2" s="1"/>
  <c r="L201" i="3"/>
  <c r="M200" i="2"/>
  <c r="M201" i="3"/>
  <c r="N200" i="2" s="1"/>
  <c r="B200" i="3"/>
  <c r="C199" i="2" s="1"/>
  <c r="C200" i="3"/>
  <c r="D199" i="2"/>
  <c r="D200" i="3"/>
  <c r="E199" i="2" s="1"/>
  <c r="E200" i="3"/>
  <c r="F199" i="2" s="1"/>
  <c r="F200" i="3"/>
  <c r="G199" i="2" s="1"/>
  <c r="G200" i="3"/>
  <c r="H199" i="2"/>
  <c r="H200" i="3"/>
  <c r="I199" i="2" s="1"/>
  <c r="I200" i="3"/>
  <c r="J199" i="2" s="1"/>
  <c r="J200" i="3"/>
  <c r="K199" i="2" s="1"/>
  <c r="K200" i="3"/>
  <c r="L199" i="2"/>
  <c r="L200" i="3"/>
  <c r="M199" i="2" s="1"/>
  <c r="M200" i="3"/>
  <c r="N199" i="2" s="1"/>
  <c r="B199" i="3"/>
  <c r="C198" i="2" s="1"/>
  <c r="C199" i="3"/>
  <c r="D198" i="2" s="1"/>
  <c r="D199" i="3"/>
  <c r="E198" i="2"/>
  <c r="E199" i="3"/>
  <c r="F198" i="2" s="1"/>
  <c r="F199" i="3"/>
  <c r="G198" i="2" s="1"/>
  <c r="G199" i="3"/>
  <c r="H198" i="2" s="1"/>
  <c r="H199" i="3"/>
  <c r="I198" i="2"/>
  <c r="I199" i="3"/>
  <c r="J198" i="2" s="1"/>
  <c r="J199" i="3"/>
  <c r="K198" i="2" s="1"/>
  <c r="K199" i="3"/>
  <c r="L198" i="2" s="1"/>
  <c r="L199" i="3"/>
  <c r="M198" i="2"/>
  <c r="M199" i="3"/>
  <c r="N198" i="2" s="1"/>
  <c r="I15" i="3"/>
  <c r="G17" i="3"/>
  <c r="B198" i="3"/>
  <c r="C197" i="2" s="1"/>
  <c r="C198" i="3"/>
  <c r="D197" i="2" s="1"/>
  <c r="D198" i="3"/>
  <c r="E197" i="2"/>
  <c r="E198" i="3"/>
  <c r="F197" i="2" s="1"/>
  <c r="F198" i="3"/>
  <c r="G197" i="2" s="1"/>
  <c r="G198" i="3"/>
  <c r="H197" i="2" s="1"/>
  <c r="H198" i="3"/>
  <c r="I197" i="2"/>
  <c r="I198" i="3"/>
  <c r="J197" i="2" s="1"/>
  <c r="J198" i="3"/>
  <c r="K197" i="2" s="1"/>
  <c r="K198" i="3"/>
  <c r="L197" i="2" s="1"/>
  <c r="L198" i="3"/>
  <c r="M197" i="2"/>
  <c r="M198" i="3"/>
  <c r="N197" i="2" s="1"/>
  <c r="B197" i="3"/>
  <c r="C196" i="2" s="1"/>
  <c r="C197" i="3"/>
  <c r="D196" i="2"/>
  <c r="D197" i="3"/>
  <c r="E196" i="2" s="1"/>
  <c r="E197" i="3"/>
  <c r="F196" i="2" s="1"/>
  <c r="F197" i="3"/>
  <c r="G196" i="2" s="1"/>
  <c r="G197" i="3"/>
  <c r="H196" i="2"/>
  <c r="H197" i="3"/>
  <c r="I196" i="2" s="1"/>
  <c r="I197" i="3"/>
  <c r="J196" i="2" s="1"/>
  <c r="J197" i="3"/>
  <c r="K196" i="2" s="1"/>
  <c r="K197" i="3"/>
  <c r="L196" i="2"/>
  <c r="L197" i="3"/>
  <c r="M196" i="2" s="1"/>
  <c r="M197" i="3"/>
  <c r="N196" i="2" s="1"/>
  <c r="B195" i="3"/>
  <c r="C194" i="2" s="1"/>
  <c r="C195" i="3"/>
  <c r="D194" i="2" s="1"/>
  <c r="D195" i="3"/>
  <c r="E194" i="2"/>
  <c r="E195" i="3"/>
  <c r="F194" i="2" s="1"/>
  <c r="F195" i="3"/>
  <c r="G194" i="2" s="1"/>
  <c r="G195" i="3"/>
  <c r="H194" i="2" s="1"/>
  <c r="H195" i="3"/>
  <c r="I194" i="2"/>
  <c r="I195" i="3"/>
  <c r="J194" i="2" s="1"/>
  <c r="J195" i="3"/>
  <c r="K194" i="2" s="1"/>
  <c r="K195" i="3"/>
  <c r="L194" i="2" s="1"/>
  <c r="L195" i="3"/>
  <c r="M194" i="2"/>
  <c r="M195" i="3"/>
  <c r="N194" i="2" s="1"/>
  <c r="B196" i="3"/>
  <c r="C195" i="2" s="1"/>
  <c r="C196" i="3"/>
  <c r="D195" i="2" s="1"/>
  <c r="D196" i="3"/>
  <c r="E195" i="2"/>
  <c r="E196" i="3"/>
  <c r="F195" i="2" s="1"/>
  <c r="F196" i="3"/>
  <c r="G195" i="2" s="1"/>
  <c r="G196" i="3"/>
  <c r="H195" i="2" s="1"/>
  <c r="H196" i="3"/>
  <c r="I195" i="2"/>
  <c r="I196" i="3"/>
  <c r="J195" i="2" s="1"/>
  <c r="J196" i="3"/>
  <c r="K195" i="2" s="1"/>
  <c r="K196" i="3"/>
  <c r="L195" i="2" s="1"/>
  <c r="L196" i="3"/>
  <c r="M195" i="2"/>
  <c r="M196" i="3"/>
  <c r="N195" i="2" s="1"/>
  <c r="C194" i="3"/>
  <c r="D193" i="2" s="1"/>
  <c r="D194" i="3"/>
  <c r="E193" i="2" s="1"/>
  <c r="E194" i="3"/>
  <c r="F193" i="2"/>
  <c r="F194" i="3"/>
  <c r="G193" i="2" s="1"/>
  <c r="G194" i="3"/>
  <c r="H193" i="2" s="1"/>
  <c r="H194" i="3"/>
  <c r="I193" i="2" s="1"/>
  <c r="I194" i="3"/>
  <c r="J193" i="2"/>
  <c r="J194" i="3"/>
  <c r="K193" i="2" s="1"/>
  <c r="K194" i="3"/>
  <c r="L193" i="2" s="1"/>
  <c r="L194" i="3"/>
  <c r="M193" i="2" s="1"/>
  <c r="M194" i="3"/>
  <c r="N193" i="2"/>
  <c r="B194" i="3"/>
  <c r="C193" i="2" s="1"/>
  <c r="B193" i="3"/>
  <c r="C192" i="2" s="1"/>
  <c r="R192" i="2" s="1"/>
  <c r="C193" i="3"/>
  <c r="D192" i="2"/>
  <c r="D193" i="3"/>
  <c r="E192" i="2" s="1"/>
  <c r="E193" i="3"/>
  <c r="F192" i="2" s="1"/>
  <c r="F193" i="3"/>
  <c r="G192" i="2" s="1"/>
  <c r="G193" i="3"/>
  <c r="H192" i="2"/>
  <c r="H193" i="3"/>
  <c r="I192" i="2" s="1"/>
  <c r="I193" i="3"/>
  <c r="J192" i="2" s="1"/>
  <c r="J193" i="3"/>
  <c r="K192" i="2" s="1"/>
  <c r="K193" i="3"/>
  <c r="L192" i="2"/>
  <c r="L193" i="3"/>
  <c r="M192" i="2" s="1"/>
  <c r="M193" i="3"/>
  <c r="N192" i="2" s="1"/>
  <c r="B192" i="3"/>
  <c r="C191" i="2"/>
  <c r="C192" i="3"/>
  <c r="D191" i="2" s="1"/>
  <c r="D192" i="3"/>
  <c r="E191" i="2" s="1"/>
  <c r="E192" i="3"/>
  <c r="F191" i="2" s="1"/>
  <c r="F192" i="3"/>
  <c r="G191" i="2"/>
  <c r="G192" i="3"/>
  <c r="H191" i="2" s="1"/>
  <c r="H192" i="3"/>
  <c r="I191" i="2" s="1"/>
  <c r="I192" i="3"/>
  <c r="J191" i="2" s="1"/>
  <c r="J192" i="3"/>
  <c r="K191" i="2"/>
  <c r="K192" i="3"/>
  <c r="L191" i="2" s="1"/>
  <c r="L192" i="3"/>
  <c r="M191" i="2" s="1"/>
  <c r="M192" i="3"/>
  <c r="N191" i="2" s="1"/>
  <c r="B191" i="3"/>
  <c r="C190" i="2" s="1"/>
  <c r="C191" i="3"/>
  <c r="D190" i="2"/>
  <c r="D191" i="3"/>
  <c r="E190" i="2" s="1"/>
  <c r="E191" i="3"/>
  <c r="F190" i="2" s="1"/>
  <c r="F191" i="3"/>
  <c r="G190" i="2" s="1"/>
  <c r="G191" i="3"/>
  <c r="H190" i="2"/>
  <c r="H191" i="3"/>
  <c r="I190" i="2" s="1"/>
  <c r="I191" i="3"/>
  <c r="J190" i="2" s="1"/>
  <c r="J191" i="3"/>
  <c r="K191" i="3"/>
  <c r="L190" i="2"/>
  <c r="L191" i="3"/>
  <c r="M190" i="2" s="1"/>
  <c r="M191" i="3"/>
  <c r="N190" i="2" s="1"/>
  <c r="C189" i="3"/>
  <c r="D188" i="2" s="1"/>
  <c r="D189" i="3"/>
  <c r="E188" i="2" s="1"/>
  <c r="E189" i="3"/>
  <c r="F188" i="2" s="1"/>
  <c r="F189" i="3"/>
  <c r="G188" i="2" s="1"/>
  <c r="G189" i="3"/>
  <c r="H188" i="2" s="1"/>
  <c r="H189" i="3"/>
  <c r="I188" i="2" s="1"/>
  <c r="I189" i="3"/>
  <c r="J188" i="2"/>
  <c r="J189" i="3"/>
  <c r="K188" i="2"/>
  <c r="K189" i="3"/>
  <c r="L188" i="2"/>
  <c r="L189" i="3"/>
  <c r="M188" i="2" s="1"/>
  <c r="M189" i="3"/>
  <c r="N188" i="2" s="1"/>
  <c r="C190" i="3"/>
  <c r="D189" i="2" s="1"/>
  <c r="D190" i="3"/>
  <c r="E189" i="2"/>
  <c r="E190" i="3"/>
  <c r="F189" i="2" s="1"/>
  <c r="F190" i="3"/>
  <c r="G189" i="2" s="1"/>
  <c r="G190" i="3"/>
  <c r="H189" i="2" s="1"/>
  <c r="H190" i="3"/>
  <c r="I189" i="2"/>
  <c r="I190" i="3"/>
  <c r="J189" i="2" s="1"/>
  <c r="J190" i="3"/>
  <c r="K189" i="2" s="1"/>
  <c r="K190" i="3"/>
  <c r="L189" i="2" s="1"/>
  <c r="L190" i="3"/>
  <c r="M189" i="2"/>
  <c r="M190" i="3"/>
  <c r="N189" i="2" s="1"/>
  <c r="B189" i="3"/>
  <c r="C188" i="2" s="1"/>
  <c r="B190" i="3"/>
  <c r="C189" i="2" s="1"/>
  <c r="B188" i="3"/>
  <c r="C187" i="2"/>
  <c r="C188" i="3"/>
  <c r="D187" i="2" s="1"/>
  <c r="D188" i="3"/>
  <c r="E187" i="2" s="1"/>
  <c r="E188" i="3"/>
  <c r="F187" i="2" s="1"/>
  <c r="F188" i="3"/>
  <c r="G187" i="2"/>
  <c r="G188" i="3"/>
  <c r="H187" i="2" s="1"/>
  <c r="H188" i="3"/>
  <c r="I187" i="2" s="1"/>
  <c r="I188" i="3"/>
  <c r="J187" i="2" s="1"/>
  <c r="J188" i="3"/>
  <c r="K187" i="2"/>
  <c r="K188" i="3"/>
  <c r="L187" i="2" s="1"/>
  <c r="L188" i="3"/>
  <c r="M187" i="2" s="1"/>
  <c r="M188" i="3"/>
  <c r="N187" i="2" s="1"/>
  <c r="B187" i="3"/>
  <c r="C186" i="2"/>
  <c r="C187" i="3"/>
  <c r="D186" i="2" s="1"/>
  <c r="D187" i="3"/>
  <c r="E186" i="2" s="1"/>
  <c r="E187" i="3"/>
  <c r="F186" i="2" s="1"/>
  <c r="F187" i="3"/>
  <c r="G186" i="2"/>
  <c r="R186" i="2" s="1"/>
  <c r="G187" i="3"/>
  <c r="H186" i="2" s="1"/>
  <c r="H187" i="3"/>
  <c r="I186" i="2" s="1"/>
  <c r="I187" i="3"/>
  <c r="J186" i="2" s="1"/>
  <c r="J187" i="3"/>
  <c r="K186" i="2"/>
  <c r="K187" i="3"/>
  <c r="L186" i="2" s="1"/>
  <c r="L187" i="3"/>
  <c r="M186" i="2" s="1"/>
  <c r="M187" i="3"/>
  <c r="N186" i="2" s="1"/>
  <c r="B186" i="3"/>
  <c r="C185" i="2"/>
  <c r="C186" i="3"/>
  <c r="D185" i="2" s="1"/>
  <c r="D186" i="3"/>
  <c r="E185" i="2" s="1"/>
  <c r="B185" i="2" s="1"/>
  <c r="E186" i="3"/>
  <c r="F185" i="2" s="1"/>
  <c r="F186" i="3"/>
  <c r="G185" i="2"/>
  <c r="G186" i="3"/>
  <c r="H185" i="2" s="1"/>
  <c r="H186" i="3"/>
  <c r="I185" i="2" s="1"/>
  <c r="I186" i="3"/>
  <c r="J185" i="2" s="1"/>
  <c r="J186" i="3"/>
  <c r="K185" i="2"/>
  <c r="K186" i="3"/>
  <c r="L185" i="2" s="1"/>
  <c r="L186" i="3"/>
  <c r="M185" i="2" s="1"/>
  <c r="M186" i="3"/>
  <c r="N185" i="2" s="1"/>
  <c r="B185" i="3"/>
  <c r="C184" i="2"/>
  <c r="C185" i="3"/>
  <c r="D184" i="2" s="1"/>
  <c r="D185" i="3"/>
  <c r="E184" i="2" s="1"/>
  <c r="E185" i="3"/>
  <c r="F184" i="2" s="1"/>
  <c r="R184" i="2" s="1"/>
  <c r="F185" i="3"/>
  <c r="G184" i="2"/>
  <c r="G185" i="3"/>
  <c r="H184" i="2" s="1"/>
  <c r="H185" i="3"/>
  <c r="I184" i="2" s="1"/>
  <c r="I185" i="3"/>
  <c r="J184" i="2" s="1"/>
  <c r="J185" i="3"/>
  <c r="K184" i="2"/>
  <c r="K185" i="3"/>
  <c r="L184" i="2" s="1"/>
  <c r="L185" i="3"/>
  <c r="M184" i="2" s="1"/>
  <c r="M185" i="3"/>
  <c r="N184" i="2" s="1"/>
  <c r="E111" i="3"/>
  <c r="F110" i="2"/>
  <c r="F237" i="4" s="1"/>
  <c r="E112" i="3"/>
  <c r="F111" i="2" s="1"/>
  <c r="E113" i="3"/>
  <c r="F112" i="2" s="1"/>
  <c r="F239" i="4" s="1"/>
  <c r="E114" i="3"/>
  <c r="F113" i="2" s="1"/>
  <c r="F240" i="4"/>
  <c r="E115" i="3"/>
  <c r="E116" i="3"/>
  <c r="E117" i="3"/>
  <c r="F116" i="2"/>
  <c r="F243" i="4" s="1"/>
  <c r="E118" i="3"/>
  <c r="F117" i="2"/>
  <c r="F244" i="4" s="1"/>
  <c r="E119" i="3"/>
  <c r="F118" i="2" s="1"/>
  <c r="F245" i="4" s="1"/>
  <c r="E120" i="3"/>
  <c r="F119" i="2" s="1"/>
  <c r="E121" i="3"/>
  <c r="F120" i="2" s="1"/>
  <c r="F247" i="4" s="1"/>
  <c r="E122" i="3"/>
  <c r="F121" i="2" s="1"/>
  <c r="B184" i="3"/>
  <c r="C183" i="2" s="1"/>
  <c r="C184" i="3"/>
  <c r="D183" i="2" s="1"/>
  <c r="D184" i="3"/>
  <c r="E183" i="2"/>
  <c r="E184" i="3"/>
  <c r="F183" i="2" s="1"/>
  <c r="F184" i="3"/>
  <c r="G183" i="2" s="1"/>
  <c r="G184" i="3"/>
  <c r="H183" i="2" s="1"/>
  <c r="H184" i="3"/>
  <c r="I183" i="2"/>
  <c r="I184" i="3"/>
  <c r="J183" i="2" s="1"/>
  <c r="J184" i="3"/>
  <c r="K183" i="2" s="1"/>
  <c r="K184" i="3"/>
  <c r="L183" i="2" s="1"/>
  <c r="L184" i="3"/>
  <c r="M183" i="2"/>
  <c r="M184" i="3"/>
  <c r="N183" i="2" s="1"/>
  <c r="B174" i="3"/>
  <c r="C173" i="2" s="1"/>
  <c r="C174" i="3"/>
  <c r="D173" i="2" s="1"/>
  <c r="D174" i="3"/>
  <c r="E173" i="2"/>
  <c r="E174" i="3"/>
  <c r="F173" i="2" s="1"/>
  <c r="F174" i="3"/>
  <c r="G173" i="2"/>
  <c r="R173" i="2" s="1"/>
  <c r="G174" i="3"/>
  <c r="H173" i="2" s="1"/>
  <c r="H174" i="3"/>
  <c r="I173" i="2"/>
  <c r="I174" i="3"/>
  <c r="J173" i="2" s="1"/>
  <c r="J174" i="3"/>
  <c r="K173" i="2"/>
  <c r="K174" i="3"/>
  <c r="L173" i="2" s="1"/>
  <c r="L174" i="3"/>
  <c r="M173" i="2" s="1"/>
  <c r="M174" i="3"/>
  <c r="N173" i="2" s="1"/>
  <c r="B175" i="3"/>
  <c r="C174" i="2"/>
  <c r="C175" i="3"/>
  <c r="D174" i="2" s="1"/>
  <c r="D175" i="3"/>
  <c r="E174" i="2"/>
  <c r="E175" i="3"/>
  <c r="F174" i="2" s="1"/>
  <c r="F175" i="3"/>
  <c r="G174" i="2"/>
  <c r="G175" i="3"/>
  <c r="H174" i="2" s="1"/>
  <c r="H175" i="3"/>
  <c r="I174" i="2" s="1"/>
  <c r="I175" i="3"/>
  <c r="J174" i="2" s="1"/>
  <c r="J175" i="3"/>
  <c r="K174" i="2"/>
  <c r="K175" i="3"/>
  <c r="L174" i="2" s="1"/>
  <c r="L175" i="3"/>
  <c r="M174" i="2"/>
  <c r="M175" i="3"/>
  <c r="N174" i="2" s="1"/>
  <c r="B176" i="3"/>
  <c r="C175" i="2"/>
  <c r="C176" i="3"/>
  <c r="D175" i="2" s="1"/>
  <c r="D176" i="3"/>
  <c r="E175" i="2" s="1"/>
  <c r="E176" i="3"/>
  <c r="F175" i="2" s="1"/>
  <c r="F176" i="3"/>
  <c r="G175" i="2" s="1"/>
  <c r="R175" i="2" s="1"/>
  <c r="G176" i="3"/>
  <c r="H175" i="2" s="1"/>
  <c r="H176" i="3"/>
  <c r="I175" i="2"/>
  <c r="I176" i="3"/>
  <c r="J175" i="2" s="1"/>
  <c r="J176" i="3"/>
  <c r="K175" i="2"/>
  <c r="K176" i="3"/>
  <c r="L175" i="2" s="1"/>
  <c r="L176" i="3"/>
  <c r="M175" i="2" s="1"/>
  <c r="M176" i="3"/>
  <c r="N175" i="2" s="1"/>
  <c r="B177" i="3"/>
  <c r="C176" i="2"/>
  <c r="C177" i="3"/>
  <c r="D176" i="2" s="1"/>
  <c r="D177" i="3"/>
  <c r="E176" i="2"/>
  <c r="E177" i="3"/>
  <c r="F176" i="2" s="1"/>
  <c r="F177" i="3"/>
  <c r="G176" i="2"/>
  <c r="G177" i="3"/>
  <c r="H176" i="2" s="1"/>
  <c r="H177" i="3"/>
  <c r="I176" i="2" s="1"/>
  <c r="I177" i="3"/>
  <c r="J176" i="2" s="1"/>
  <c r="J177" i="3"/>
  <c r="K176" i="2"/>
  <c r="K177" i="3"/>
  <c r="L176" i="2" s="1"/>
  <c r="L177" i="3"/>
  <c r="M176" i="2"/>
  <c r="M177" i="3"/>
  <c r="N176" i="2" s="1"/>
  <c r="B178" i="3"/>
  <c r="C177" i="2"/>
  <c r="C178" i="3"/>
  <c r="D177" i="2" s="1"/>
  <c r="D178" i="3"/>
  <c r="E177" i="2" s="1"/>
  <c r="E178" i="3"/>
  <c r="F177" i="2" s="1"/>
  <c r="F178" i="3"/>
  <c r="G177" i="2"/>
  <c r="G178" i="3"/>
  <c r="H177" i="2" s="1"/>
  <c r="H178" i="3"/>
  <c r="I177" i="2"/>
  <c r="I178" i="3"/>
  <c r="J177" i="2" s="1"/>
  <c r="J178" i="3"/>
  <c r="K177" i="2"/>
  <c r="K178" i="3"/>
  <c r="L177" i="2" s="1"/>
  <c r="L178" i="3"/>
  <c r="M177" i="2" s="1"/>
  <c r="M178" i="3"/>
  <c r="N177" i="2" s="1"/>
  <c r="B179" i="3"/>
  <c r="C178" i="2" s="1"/>
  <c r="C179" i="3"/>
  <c r="D178" i="2" s="1"/>
  <c r="D179" i="3"/>
  <c r="E178" i="2"/>
  <c r="E179" i="3"/>
  <c r="F178" i="2" s="1"/>
  <c r="F179" i="3"/>
  <c r="G178" i="2"/>
  <c r="G179" i="3"/>
  <c r="H178" i="2" s="1"/>
  <c r="H179" i="3"/>
  <c r="I178" i="2" s="1"/>
  <c r="I179" i="3"/>
  <c r="J178" i="2" s="1"/>
  <c r="J179" i="3"/>
  <c r="K178" i="2" s="1"/>
  <c r="R178" i="2" s="1"/>
  <c r="K179" i="3"/>
  <c r="L178" i="2" s="1"/>
  <c r="L179" i="3"/>
  <c r="M178" i="2"/>
  <c r="M179" i="3"/>
  <c r="N178" i="2" s="1"/>
  <c r="B180" i="3"/>
  <c r="C179" i="2"/>
  <c r="C180" i="3"/>
  <c r="D179" i="2" s="1"/>
  <c r="B179" i="2" s="1"/>
  <c r="D180" i="3"/>
  <c r="E179" i="2" s="1"/>
  <c r="E180" i="3"/>
  <c r="F179" i="2" s="1"/>
  <c r="F180" i="3"/>
  <c r="G179" i="2"/>
  <c r="G180" i="3"/>
  <c r="H179" i="2" s="1"/>
  <c r="H180" i="3"/>
  <c r="I179" i="2"/>
  <c r="I180" i="3"/>
  <c r="J179" i="2" s="1"/>
  <c r="J180" i="3"/>
  <c r="K179" i="2"/>
  <c r="K180" i="3"/>
  <c r="L179" i="2" s="1"/>
  <c r="L180" i="3"/>
  <c r="M179" i="2" s="1"/>
  <c r="M180" i="3"/>
  <c r="N179" i="2" s="1"/>
  <c r="B181" i="3"/>
  <c r="C181" i="3"/>
  <c r="D180" i="2" s="1"/>
  <c r="D181" i="3"/>
  <c r="E180" i="2"/>
  <c r="E181" i="3"/>
  <c r="F180" i="2" s="1"/>
  <c r="F181" i="3"/>
  <c r="G180" i="2" s="1"/>
  <c r="G181" i="3"/>
  <c r="H180" i="2" s="1"/>
  <c r="H181" i="3"/>
  <c r="I180" i="2" s="1"/>
  <c r="I181" i="3"/>
  <c r="J180" i="2" s="1"/>
  <c r="J181" i="3"/>
  <c r="K180" i="2"/>
  <c r="K181" i="3"/>
  <c r="L180" i="2" s="1"/>
  <c r="L181" i="3"/>
  <c r="M180" i="2"/>
  <c r="M181" i="3"/>
  <c r="N180" i="2" s="1"/>
  <c r="B182" i="3"/>
  <c r="C181" i="2" s="1"/>
  <c r="C182" i="3"/>
  <c r="D181" i="2" s="1"/>
  <c r="D182" i="3"/>
  <c r="E181" i="2"/>
  <c r="E182" i="3"/>
  <c r="F181" i="2" s="1"/>
  <c r="F182" i="3"/>
  <c r="G181" i="2"/>
  <c r="G182" i="3"/>
  <c r="H181" i="2" s="1"/>
  <c r="H182" i="3"/>
  <c r="I181" i="2"/>
  <c r="I182" i="3"/>
  <c r="J181" i="2" s="1"/>
  <c r="J182" i="3"/>
  <c r="K181" i="2" s="1"/>
  <c r="K182" i="3"/>
  <c r="L181" i="2" s="1"/>
  <c r="L182" i="3"/>
  <c r="M181" i="2"/>
  <c r="M182" i="3"/>
  <c r="N181" i="2" s="1"/>
  <c r="B183" i="3"/>
  <c r="C182" i="2"/>
  <c r="C183" i="3"/>
  <c r="D182" i="2" s="1"/>
  <c r="D183" i="3"/>
  <c r="E182" i="2"/>
  <c r="E183" i="3"/>
  <c r="F182" i="2" s="1"/>
  <c r="F183" i="3"/>
  <c r="G182" i="2" s="1"/>
  <c r="G183" i="3"/>
  <c r="H182" i="2" s="1"/>
  <c r="H183" i="3"/>
  <c r="I182" i="2"/>
  <c r="I183" i="3"/>
  <c r="J182" i="2" s="1"/>
  <c r="J183" i="3"/>
  <c r="K182" i="2"/>
  <c r="K183" i="3"/>
  <c r="L182" i="2" s="1"/>
  <c r="L183" i="3"/>
  <c r="M182" i="2"/>
  <c r="M183" i="3"/>
  <c r="N182" i="2" s="1"/>
  <c r="B15" i="3"/>
  <c r="C14" i="2" s="1"/>
  <c r="C141" i="4" s="1"/>
  <c r="C15" i="3"/>
  <c r="D14" i="2"/>
  <c r="D141" i="4" s="1"/>
  <c r="D15" i="3"/>
  <c r="E14" i="2" s="1"/>
  <c r="E141" i="4" s="1"/>
  <c r="E15" i="3"/>
  <c r="F14" i="2"/>
  <c r="F141" i="4" s="1"/>
  <c r="F15" i="3"/>
  <c r="G14" i="2"/>
  <c r="G15" i="3"/>
  <c r="H14" i="2" s="1"/>
  <c r="H141" i="4" s="1"/>
  <c r="H15" i="3"/>
  <c r="I14" i="2" s="1"/>
  <c r="I141" i="4" s="1"/>
  <c r="J14" i="2"/>
  <c r="J15" i="3"/>
  <c r="K14" i="2"/>
  <c r="K141" i="4" s="1"/>
  <c r="K15" i="3"/>
  <c r="L14" i="2"/>
  <c r="L141" i="4"/>
  <c r="L15" i="3"/>
  <c r="M14" i="2" s="1"/>
  <c r="M141" i="4" s="1"/>
  <c r="M15" i="3"/>
  <c r="N14" i="2" s="1"/>
  <c r="N141" i="4" s="1"/>
  <c r="A15" i="2"/>
  <c r="A27" i="2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9" i="2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1" i="2"/>
  <c r="A52" i="2"/>
  <c r="A53" i="2" s="1"/>
  <c r="A54" i="2" s="1"/>
  <c r="A55" i="2" s="1"/>
  <c r="A56" i="2" s="1"/>
  <c r="A57" i="2" s="1"/>
  <c r="A58" i="2" s="1"/>
  <c r="A59" i="2" s="1"/>
  <c r="A60" i="2" s="1"/>
  <c r="A61" i="2" s="1"/>
  <c r="A63" i="2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5" i="2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7" i="2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9" i="2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1" i="2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3" i="2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5" i="2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7" i="2"/>
  <c r="A148" i="2" s="1"/>
  <c r="A149" i="2" s="1"/>
  <c r="A150" i="2" s="1"/>
  <c r="A151" i="2" s="1"/>
  <c r="A152" i="2" s="1"/>
  <c r="A153" i="2" s="1"/>
  <c r="A154" i="2" s="1"/>
  <c r="A155" i="2"/>
  <c r="A156" i="2" s="1"/>
  <c r="A157" i="2" s="1"/>
  <c r="A159" i="2"/>
  <c r="A160" i="2"/>
  <c r="A161" i="2" s="1"/>
  <c r="A162" i="2" s="1"/>
  <c r="A163" i="2" s="1"/>
  <c r="A164" i="2" s="1"/>
  <c r="A165" i="2" s="1"/>
  <c r="A166" i="2" s="1"/>
  <c r="A167" i="2" s="1"/>
  <c r="A168" i="2" s="1"/>
  <c r="A169" i="2" s="1"/>
  <c r="A171" i="2"/>
  <c r="A172" i="2"/>
  <c r="A183" i="2"/>
  <c r="A184" i="2" s="1"/>
  <c r="A185" i="2" s="1"/>
  <c r="A186" i="2" s="1"/>
  <c r="A187" i="2" s="1"/>
  <c r="A188" i="2" s="1"/>
  <c r="A189" i="2" s="1"/>
  <c r="A190" i="2" s="1"/>
  <c r="A191" i="2" s="1"/>
  <c r="AG61" i="21"/>
  <c r="AG62" i="21"/>
  <c r="AG64" i="21"/>
  <c r="AG65" i="21"/>
  <c r="AG66" i="21"/>
  <c r="AG68" i="21"/>
  <c r="AG69" i="21"/>
  <c r="AI23" i="21"/>
  <c r="AG37" i="21"/>
  <c r="B170" i="3"/>
  <c r="C169" i="2" s="1"/>
  <c r="B171" i="3"/>
  <c r="C170" i="2"/>
  <c r="C170" i="3"/>
  <c r="D169" i="2" s="1"/>
  <c r="C171" i="3"/>
  <c r="D170" i="2"/>
  <c r="D170" i="3"/>
  <c r="E169" i="2" s="1"/>
  <c r="D171" i="3"/>
  <c r="E170" i="2" s="1"/>
  <c r="E170" i="3"/>
  <c r="F169" i="2" s="1"/>
  <c r="E171" i="3"/>
  <c r="F170" i="2"/>
  <c r="F170" i="3"/>
  <c r="G169" i="2" s="1"/>
  <c r="F171" i="3"/>
  <c r="G170" i="2" s="1"/>
  <c r="G170" i="3"/>
  <c r="H169" i="2" s="1"/>
  <c r="G171" i="3"/>
  <c r="H170" i="2"/>
  <c r="H170" i="3"/>
  <c r="I169" i="2" s="1"/>
  <c r="H171" i="3"/>
  <c r="I170" i="2" s="1"/>
  <c r="I170" i="3"/>
  <c r="J169" i="2" s="1"/>
  <c r="I171" i="3"/>
  <c r="J170" i="2" s="1"/>
  <c r="J170" i="3"/>
  <c r="K169" i="2" s="1"/>
  <c r="J171" i="3"/>
  <c r="K170" i="2"/>
  <c r="K170" i="3"/>
  <c r="L169" i="2" s="1"/>
  <c r="K171" i="3"/>
  <c r="L170" i="2"/>
  <c r="L170" i="3"/>
  <c r="M169" i="2" s="1"/>
  <c r="L171" i="3"/>
  <c r="M170" i="2" s="1"/>
  <c r="M170" i="3"/>
  <c r="N169" i="2" s="1"/>
  <c r="M171" i="3"/>
  <c r="N170" i="2"/>
  <c r="N1" i="3"/>
  <c r="B16" i="3"/>
  <c r="C15" i="2"/>
  <c r="C142" i="4" s="1"/>
  <c r="C16" i="3"/>
  <c r="D15" i="2" s="1"/>
  <c r="D142" i="4" s="1"/>
  <c r="D16" i="3"/>
  <c r="E16" i="3"/>
  <c r="F15" i="2" s="1"/>
  <c r="F142" i="4" s="1"/>
  <c r="F16" i="3"/>
  <c r="G15" i="2" s="1"/>
  <c r="G142" i="4" s="1"/>
  <c r="G16" i="3"/>
  <c r="H15" i="2" s="1"/>
  <c r="H142" i="4" s="1"/>
  <c r="H16" i="3"/>
  <c r="I15" i="2"/>
  <c r="I142" i="4" s="1"/>
  <c r="B17" i="3"/>
  <c r="C16" i="2" s="1"/>
  <c r="C17" i="3"/>
  <c r="D16" i="2" s="1"/>
  <c r="D143" i="4" s="1"/>
  <c r="D17" i="3"/>
  <c r="E16" i="2"/>
  <c r="E143" i="4" s="1"/>
  <c r="E17" i="3"/>
  <c r="F16" i="2" s="1"/>
  <c r="F17" i="3"/>
  <c r="H17" i="3"/>
  <c r="I16" i="2" s="1"/>
  <c r="I143" i="4" s="1"/>
  <c r="B18" i="3"/>
  <c r="C18" i="3"/>
  <c r="D17" i="2" s="1"/>
  <c r="D144" i="4" s="1"/>
  <c r="D18" i="3"/>
  <c r="E17" i="2"/>
  <c r="E144" i="4" s="1"/>
  <c r="E18" i="3"/>
  <c r="F17" i="2" s="1"/>
  <c r="F144" i="4" s="1"/>
  <c r="F18" i="3"/>
  <c r="G17" i="2" s="1"/>
  <c r="G144" i="4" s="1"/>
  <c r="G18" i="3"/>
  <c r="H17" i="2" s="1"/>
  <c r="H144" i="4" s="1"/>
  <c r="H18" i="3"/>
  <c r="I17" i="2"/>
  <c r="I144" i="4" s="1"/>
  <c r="B19" i="3"/>
  <c r="C18" i="2" s="1"/>
  <c r="C145" i="4" s="1"/>
  <c r="C19" i="3"/>
  <c r="D18" i="2" s="1"/>
  <c r="D145" i="4" s="1"/>
  <c r="D19" i="3"/>
  <c r="E18" i="2" s="1"/>
  <c r="E19" i="3"/>
  <c r="F18" i="2" s="1"/>
  <c r="F145" i="4" s="1"/>
  <c r="F19" i="3"/>
  <c r="G18" i="2" s="1"/>
  <c r="G145" i="4" s="1"/>
  <c r="G19" i="3"/>
  <c r="H18" i="2" s="1"/>
  <c r="H145" i="4" s="1"/>
  <c r="H19" i="3"/>
  <c r="I18" i="2"/>
  <c r="I145" i="4" s="1"/>
  <c r="B20" i="3"/>
  <c r="C19" i="2" s="1"/>
  <c r="C146" i="4" s="1"/>
  <c r="C20" i="3"/>
  <c r="D19" i="2" s="1"/>
  <c r="D20" i="3"/>
  <c r="E19" i="2"/>
  <c r="E146" i="4" s="1"/>
  <c r="E20" i="3"/>
  <c r="F19" i="2" s="1"/>
  <c r="F146" i="4" s="1"/>
  <c r="F20" i="3"/>
  <c r="G19" i="2" s="1"/>
  <c r="G146" i="4" s="1"/>
  <c r="G20" i="3"/>
  <c r="H19" i="2" s="1"/>
  <c r="H146" i="4" s="1"/>
  <c r="H20" i="3"/>
  <c r="I19" i="2"/>
  <c r="I146" i="4" s="1"/>
  <c r="B21" i="3"/>
  <c r="C20" i="2" s="1"/>
  <c r="C147" i="4" s="1"/>
  <c r="C21" i="3"/>
  <c r="D20" i="2" s="1"/>
  <c r="D147" i="4" s="1"/>
  <c r="D21" i="3"/>
  <c r="E20" i="2" s="1"/>
  <c r="E147" i="4" s="1"/>
  <c r="E21" i="3"/>
  <c r="F20" i="2" s="1"/>
  <c r="F147" i="4" s="1"/>
  <c r="F21" i="3"/>
  <c r="G20" i="2" s="1"/>
  <c r="G147" i="4" s="1"/>
  <c r="G21" i="3"/>
  <c r="H20" i="2" s="1"/>
  <c r="H21" i="3"/>
  <c r="I20" i="2" s="1"/>
  <c r="I147" i="4" s="1"/>
  <c r="B22" i="3"/>
  <c r="C21" i="2" s="1"/>
  <c r="C148" i="4" s="1"/>
  <c r="C22" i="3"/>
  <c r="D21" i="2" s="1"/>
  <c r="D148" i="4" s="1"/>
  <c r="D22" i="3"/>
  <c r="E21" i="2" s="1"/>
  <c r="E148" i="4" s="1"/>
  <c r="E22" i="3"/>
  <c r="F21" i="2"/>
  <c r="F148" i="4" s="1"/>
  <c r="F22" i="3"/>
  <c r="G21" i="2" s="1"/>
  <c r="G22" i="3"/>
  <c r="H21" i="2" s="1"/>
  <c r="H148" i="4" s="1"/>
  <c r="H22" i="3"/>
  <c r="I21" i="2"/>
  <c r="B23" i="3"/>
  <c r="C22" i="2" s="1"/>
  <c r="C149" i="4" s="1"/>
  <c r="C23" i="3"/>
  <c r="D22" i="2" s="1"/>
  <c r="D149" i="4" s="1"/>
  <c r="D23" i="3"/>
  <c r="E22" i="2"/>
  <c r="E23" i="3"/>
  <c r="F22" i="2" s="1"/>
  <c r="F23" i="3"/>
  <c r="G22" i="2" s="1"/>
  <c r="G149" i="4" s="1"/>
  <c r="G23" i="3"/>
  <c r="H22" i="2" s="1"/>
  <c r="H149" i="4" s="1"/>
  <c r="H23" i="3"/>
  <c r="I22" i="2" s="1"/>
  <c r="I149" i="4" s="1"/>
  <c r="B24" i="3"/>
  <c r="C23" i="2" s="1"/>
  <c r="C24" i="3"/>
  <c r="D23" i="2" s="1"/>
  <c r="D150" i="4" s="1"/>
  <c r="D24" i="3"/>
  <c r="E23" i="2" s="1"/>
  <c r="E150" i="4" s="1"/>
  <c r="E24" i="3"/>
  <c r="F23" i="2" s="1"/>
  <c r="F150" i="4" s="1"/>
  <c r="F24" i="3"/>
  <c r="G23" i="2" s="1"/>
  <c r="G150" i="4" s="1"/>
  <c r="G24" i="3"/>
  <c r="H23" i="2" s="1"/>
  <c r="H150" i="4" s="1"/>
  <c r="H24" i="3"/>
  <c r="I23" i="2"/>
  <c r="I150" i="4" s="1"/>
  <c r="B25" i="3"/>
  <c r="C24" i="2" s="1"/>
  <c r="C151" i="4" s="1"/>
  <c r="C25" i="3"/>
  <c r="D24" i="2" s="1"/>
  <c r="D25" i="3"/>
  <c r="E24" i="2"/>
  <c r="E151" i="4" s="1"/>
  <c r="E25" i="3"/>
  <c r="F24" i="2" s="1"/>
  <c r="F151" i="4" s="1"/>
  <c r="F25" i="3"/>
  <c r="G24" i="2"/>
  <c r="G151" i="4" s="1"/>
  <c r="G25" i="3"/>
  <c r="H24" i="2" s="1"/>
  <c r="H151" i="4" s="1"/>
  <c r="H25" i="3"/>
  <c r="I24" i="2" s="1"/>
  <c r="I151" i="4" s="1"/>
  <c r="B26" i="3"/>
  <c r="C25" i="2" s="1"/>
  <c r="C152" i="4" s="1"/>
  <c r="C26" i="3"/>
  <c r="D25" i="2"/>
  <c r="D152" i="4" s="1"/>
  <c r="D26" i="3"/>
  <c r="E25" i="2" s="1"/>
  <c r="E26" i="3"/>
  <c r="F25" i="2" s="1"/>
  <c r="F152" i="4" s="1"/>
  <c r="F26" i="3"/>
  <c r="G25" i="2" s="1"/>
  <c r="G152" i="4" s="1"/>
  <c r="G26" i="3"/>
  <c r="H26" i="3"/>
  <c r="I25" i="2" s="1"/>
  <c r="I152" i="4" s="1"/>
  <c r="B27" i="3"/>
  <c r="C26" i="2" s="1"/>
  <c r="C153" i="4" s="1"/>
  <c r="C27" i="3"/>
  <c r="D26" i="2"/>
  <c r="D153" i="4" s="1"/>
  <c r="D27" i="3"/>
  <c r="E26" i="2"/>
  <c r="E153" i="4"/>
  <c r="E27" i="3"/>
  <c r="F26" i="2" s="1"/>
  <c r="F153" i="4" s="1"/>
  <c r="F27" i="3"/>
  <c r="G26" i="2" s="1"/>
  <c r="G153" i="4" s="1"/>
  <c r="G27" i="3"/>
  <c r="H26" i="2"/>
  <c r="H153" i="4" s="1"/>
  <c r="H27" i="3"/>
  <c r="I26" i="2" s="1"/>
  <c r="I153" i="4" s="1"/>
  <c r="B28" i="3"/>
  <c r="C27" i="2"/>
  <c r="C154" i="4" s="1"/>
  <c r="C28" i="3"/>
  <c r="D27" i="2" s="1"/>
  <c r="D154" i="4" s="1"/>
  <c r="D28" i="3"/>
  <c r="E27" i="2"/>
  <c r="E154" i="4" s="1"/>
  <c r="E28" i="3"/>
  <c r="F27" i="2"/>
  <c r="F154" i="4" s="1"/>
  <c r="F28" i="3"/>
  <c r="G27" i="2" s="1"/>
  <c r="G28" i="3"/>
  <c r="H27" i="2"/>
  <c r="H154" i="4" s="1"/>
  <c r="H28" i="3"/>
  <c r="I27" i="2" s="1"/>
  <c r="I154" i="4"/>
  <c r="B29" i="3"/>
  <c r="C28" i="2"/>
  <c r="C155" i="4" s="1"/>
  <c r="C29" i="3"/>
  <c r="D28" i="2" s="1"/>
  <c r="D155" i="4" s="1"/>
  <c r="D29" i="3"/>
  <c r="E28" i="2"/>
  <c r="E155" i="4" s="1"/>
  <c r="E29" i="3"/>
  <c r="F28" i="2"/>
  <c r="F155" i="4"/>
  <c r="F29" i="3"/>
  <c r="G28" i="2" s="1"/>
  <c r="G155" i="4"/>
  <c r="G29" i="3"/>
  <c r="H28" i="2" s="1"/>
  <c r="H155" i="4" s="1"/>
  <c r="H29" i="3"/>
  <c r="I28" i="2" s="1"/>
  <c r="B30" i="3"/>
  <c r="C29" i="2"/>
  <c r="C156" i="4" s="1"/>
  <c r="C30" i="3"/>
  <c r="D29" i="2" s="1"/>
  <c r="D156" i="4" s="1"/>
  <c r="D30" i="3"/>
  <c r="E29" i="2"/>
  <c r="E156" i="4" s="1"/>
  <c r="E30" i="3"/>
  <c r="F29" i="2" s="1"/>
  <c r="F156" i="4"/>
  <c r="F30" i="3"/>
  <c r="G29" i="2"/>
  <c r="G156" i="4" s="1"/>
  <c r="G30" i="3"/>
  <c r="H30" i="3"/>
  <c r="I29" i="2" s="1"/>
  <c r="I156" i="4" s="1"/>
  <c r="B31" i="3"/>
  <c r="C30" i="2"/>
  <c r="C157" i="4" s="1"/>
  <c r="C31" i="3"/>
  <c r="D30" i="2"/>
  <c r="D31" i="3"/>
  <c r="E30" i="2" s="1"/>
  <c r="E157" i="4" s="1"/>
  <c r="E31" i="3"/>
  <c r="F30" i="2" s="1"/>
  <c r="F157" i="4" s="1"/>
  <c r="F31" i="3"/>
  <c r="G30" i="2"/>
  <c r="G157" i="4"/>
  <c r="G31" i="3"/>
  <c r="H30" i="2"/>
  <c r="H31" i="3"/>
  <c r="I30" i="2"/>
  <c r="I157" i="4" s="1"/>
  <c r="B32" i="3"/>
  <c r="C31" i="2"/>
  <c r="C158" i="4"/>
  <c r="C32" i="3"/>
  <c r="D31" i="2" s="1"/>
  <c r="D158" i="4"/>
  <c r="D32" i="3"/>
  <c r="E31" i="2" s="1"/>
  <c r="E158" i="4" s="1"/>
  <c r="E32" i="3"/>
  <c r="F31" i="2" s="1"/>
  <c r="F158" i="4" s="1"/>
  <c r="F32" i="3"/>
  <c r="G31" i="2"/>
  <c r="G158" i="4" s="1"/>
  <c r="G32" i="3"/>
  <c r="H31" i="2"/>
  <c r="H158" i="4"/>
  <c r="H32" i="3"/>
  <c r="I31" i="2" s="1"/>
  <c r="I158" i="4" s="1"/>
  <c r="B33" i="3"/>
  <c r="C32" i="2"/>
  <c r="C159" i="4" s="1"/>
  <c r="C33" i="3"/>
  <c r="D32" i="2" s="1"/>
  <c r="D33" i="3"/>
  <c r="E32" i="2" s="1"/>
  <c r="E159" i="4" s="1"/>
  <c r="E33" i="3"/>
  <c r="F32" i="2" s="1"/>
  <c r="F159" i="4" s="1"/>
  <c r="F33" i="3"/>
  <c r="G32" i="2" s="1"/>
  <c r="G159" i="4"/>
  <c r="G33" i="3"/>
  <c r="H32" i="2" s="1"/>
  <c r="H33" i="3"/>
  <c r="I32" i="2" s="1"/>
  <c r="I159" i="4" s="1"/>
  <c r="B34" i="3"/>
  <c r="C33" i="2"/>
  <c r="C160" i="4" s="1"/>
  <c r="C34" i="3"/>
  <c r="D33" i="2" s="1"/>
  <c r="D160" i="4" s="1"/>
  <c r="D34" i="3"/>
  <c r="E33" i="2"/>
  <c r="E160" i="4" s="1"/>
  <c r="E34" i="3"/>
  <c r="F33" i="2"/>
  <c r="F160" i="4" s="1"/>
  <c r="F34" i="3"/>
  <c r="G33" i="2"/>
  <c r="G160" i="4" s="1"/>
  <c r="G34" i="3"/>
  <c r="H33" i="2" s="1"/>
  <c r="H160" i="4" s="1"/>
  <c r="H34" i="3"/>
  <c r="I33" i="2" s="1"/>
  <c r="I160" i="4" s="1"/>
  <c r="B35" i="3"/>
  <c r="C34" i="2" s="1"/>
  <c r="C161" i="4" s="1"/>
  <c r="C35" i="3"/>
  <c r="D35" i="3"/>
  <c r="E34" i="2"/>
  <c r="E161" i="4" s="1"/>
  <c r="E35" i="3"/>
  <c r="F34" i="2"/>
  <c r="F161" i="4"/>
  <c r="F35" i="3"/>
  <c r="G34" i="2" s="1"/>
  <c r="G161" i="4" s="1"/>
  <c r="G35" i="3"/>
  <c r="H34" i="2" s="1"/>
  <c r="H161" i="4" s="1"/>
  <c r="H35" i="3"/>
  <c r="I34" i="2"/>
  <c r="I161" i="4" s="1"/>
  <c r="B36" i="3"/>
  <c r="C35" i="2" s="1"/>
  <c r="C162" i="4" s="1"/>
  <c r="C36" i="3"/>
  <c r="D35" i="2" s="1"/>
  <c r="D162" i="4" s="1"/>
  <c r="D36" i="3"/>
  <c r="E35" i="2" s="1"/>
  <c r="E162" i="4" s="1"/>
  <c r="E36" i="3"/>
  <c r="F35" i="2"/>
  <c r="F162" i="4" s="1"/>
  <c r="F36" i="3"/>
  <c r="G35" i="2"/>
  <c r="G36" i="3"/>
  <c r="H35" i="2" s="1"/>
  <c r="H162" i="4" s="1"/>
  <c r="H36" i="3"/>
  <c r="I35" i="2"/>
  <c r="I162" i="4" s="1"/>
  <c r="B37" i="3"/>
  <c r="C36" i="2" s="1"/>
  <c r="C163" i="4" s="1"/>
  <c r="C37" i="3"/>
  <c r="D36" i="2" s="1"/>
  <c r="D163" i="4" s="1"/>
  <c r="D37" i="3"/>
  <c r="E36" i="2" s="1"/>
  <c r="E163" i="4" s="1"/>
  <c r="E37" i="3"/>
  <c r="F36" i="2"/>
  <c r="F163" i="4" s="1"/>
  <c r="F37" i="3"/>
  <c r="G37" i="3"/>
  <c r="H36" i="2"/>
  <c r="H163" i="4"/>
  <c r="H37" i="3"/>
  <c r="I36" i="2" s="1"/>
  <c r="I163" i="4" s="1"/>
  <c r="B38" i="3"/>
  <c r="C37" i="2" s="1"/>
  <c r="C164" i="4" s="1"/>
  <c r="C38" i="3"/>
  <c r="D37" i="2"/>
  <c r="D164" i="4" s="1"/>
  <c r="D38" i="3"/>
  <c r="E37" i="2"/>
  <c r="E164" i="4"/>
  <c r="E38" i="3"/>
  <c r="F37" i="2" s="1"/>
  <c r="F164" i="4" s="1"/>
  <c r="F38" i="3"/>
  <c r="G38" i="3"/>
  <c r="H37" i="2" s="1"/>
  <c r="H38" i="3"/>
  <c r="I37" i="2"/>
  <c r="B39" i="3"/>
  <c r="C38" i="2" s="1"/>
  <c r="C165" i="4" s="1"/>
  <c r="C39" i="3"/>
  <c r="D38" i="2" s="1"/>
  <c r="D165" i="4" s="1"/>
  <c r="D39" i="3"/>
  <c r="E38" i="2"/>
  <c r="E165" i="4" s="1"/>
  <c r="E39" i="3"/>
  <c r="F38" i="2" s="1"/>
  <c r="F165" i="4" s="1"/>
  <c r="F39" i="3"/>
  <c r="G38" i="2" s="1"/>
  <c r="G165" i="4" s="1"/>
  <c r="G39" i="3"/>
  <c r="H38" i="2" s="1"/>
  <c r="H165" i="4" s="1"/>
  <c r="H39" i="3"/>
  <c r="I38" i="2" s="1"/>
  <c r="I165" i="4" s="1"/>
  <c r="B40" i="3"/>
  <c r="C39" i="2" s="1"/>
  <c r="C40" i="3"/>
  <c r="D39" i="2" s="1"/>
  <c r="D166" i="4" s="1"/>
  <c r="D40" i="3"/>
  <c r="E39" i="2" s="1"/>
  <c r="E40" i="3"/>
  <c r="F39" i="2" s="1"/>
  <c r="F166" i="4" s="1"/>
  <c r="F40" i="3"/>
  <c r="G39" i="2" s="1"/>
  <c r="G166" i="4" s="1"/>
  <c r="G40" i="3"/>
  <c r="H39" i="2" s="1"/>
  <c r="H166" i="4" s="1"/>
  <c r="H40" i="3"/>
  <c r="I39" i="2"/>
  <c r="I166" i="4"/>
  <c r="B41" i="3"/>
  <c r="C40" i="2" s="1"/>
  <c r="C167" i="4" s="1"/>
  <c r="C41" i="3"/>
  <c r="D40" i="2" s="1"/>
  <c r="D167" i="4" s="1"/>
  <c r="D41" i="3"/>
  <c r="E40" i="2"/>
  <c r="E167" i="4" s="1"/>
  <c r="E41" i="3"/>
  <c r="F40" i="2"/>
  <c r="F167" i="4"/>
  <c r="F41" i="3"/>
  <c r="G40" i="2" s="1"/>
  <c r="G167" i="4" s="1"/>
  <c r="G41" i="3"/>
  <c r="H40" i="2" s="1"/>
  <c r="H167" i="4" s="1"/>
  <c r="H41" i="3"/>
  <c r="I40" i="2"/>
  <c r="I167" i="4" s="1"/>
  <c r="B42" i="3"/>
  <c r="C41" i="2" s="1"/>
  <c r="C168" i="4" s="1"/>
  <c r="C42" i="3"/>
  <c r="D41" i="2" s="1"/>
  <c r="D168" i="4" s="1"/>
  <c r="D42" i="3"/>
  <c r="E41" i="2" s="1"/>
  <c r="E168" i="4" s="1"/>
  <c r="E42" i="3"/>
  <c r="F41" i="2"/>
  <c r="F168" i="4" s="1"/>
  <c r="F42" i="3"/>
  <c r="G41" i="2"/>
  <c r="G168" i="4" s="1"/>
  <c r="G42" i="3"/>
  <c r="H41" i="2" s="1"/>
  <c r="H168" i="4" s="1"/>
  <c r="H42" i="3"/>
  <c r="I41" i="2" s="1"/>
  <c r="I168" i="4" s="1"/>
  <c r="B43" i="3"/>
  <c r="C42" i="2" s="1"/>
  <c r="C169" i="4" s="1"/>
  <c r="C43" i="3"/>
  <c r="D42" i="2"/>
  <c r="D169" i="4" s="1"/>
  <c r="D43" i="3"/>
  <c r="E42" i="2" s="1"/>
  <c r="E169" i="4" s="1"/>
  <c r="E43" i="3"/>
  <c r="F42" i="2" s="1"/>
  <c r="F169" i="4" s="1"/>
  <c r="F43" i="3"/>
  <c r="G42" i="2" s="1"/>
  <c r="G169" i="4" s="1"/>
  <c r="G43" i="3"/>
  <c r="H42" i="2"/>
  <c r="H169" i="4"/>
  <c r="H43" i="3"/>
  <c r="I42" i="2" s="1"/>
  <c r="I169" i="4" s="1"/>
  <c r="B44" i="3"/>
  <c r="C43" i="2" s="1"/>
  <c r="C170" i="4" s="1"/>
  <c r="C44" i="3"/>
  <c r="D43" i="2"/>
  <c r="D170" i="4" s="1"/>
  <c r="D44" i="3"/>
  <c r="E43" i="2" s="1"/>
  <c r="E170" i="4"/>
  <c r="E44" i="3"/>
  <c r="F43" i="2" s="1"/>
  <c r="F170" i="4" s="1"/>
  <c r="F44" i="3"/>
  <c r="G43" i="2" s="1"/>
  <c r="G44" i="3"/>
  <c r="H43" i="2"/>
  <c r="H170" i="4"/>
  <c r="H44" i="3"/>
  <c r="I43" i="2" s="1"/>
  <c r="I170" i="4" s="1"/>
  <c r="B45" i="3"/>
  <c r="C44" i="2" s="1"/>
  <c r="C171" i="4" s="1"/>
  <c r="C45" i="3"/>
  <c r="D44" i="2"/>
  <c r="D171" i="4" s="1"/>
  <c r="D45" i="3"/>
  <c r="E44" i="2" s="1"/>
  <c r="E171" i="4" s="1"/>
  <c r="E45" i="3"/>
  <c r="F44" i="2" s="1"/>
  <c r="F45" i="3"/>
  <c r="G44" i="2" s="1"/>
  <c r="G171" i="4" s="1"/>
  <c r="G45" i="3"/>
  <c r="H44" i="2" s="1"/>
  <c r="H171" i="4" s="1"/>
  <c r="H45" i="3"/>
  <c r="I44" i="2" s="1"/>
  <c r="I171" i="4" s="1"/>
  <c r="B46" i="3"/>
  <c r="C45" i="2"/>
  <c r="C172" i="4" s="1"/>
  <c r="C46" i="3"/>
  <c r="D46" i="3"/>
  <c r="E45" i="2" s="1"/>
  <c r="E172" i="4" s="1"/>
  <c r="E46" i="3"/>
  <c r="F45" i="2"/>
  <c r="F172" i="4" s="1"/>
  <c r="F46" i="3"/>
  <c r="G45" i="2" s="1"/>
  <c r="G172" i="4" s="1"/>
  <c r="G46" i="3"/>
  <c r="H45" i="2" s="1"/>
  <c r="H172" i="4" s="1"/>
  <c r="H46" i="3"/>
  <c r="I45" i="2" s="1"/>
  <c r="B47" i="3"/>
  <c r="C46" i="2" s="1"/>
  <c r="C173" i="4" s="1"/>
  <c r="C47" i="3"/>
  <c r="D46" i="2" s="1"/>
  <c r="D173" i="4" s="1"/>
  <c r="D47" i="3"/>
  <c r="E46" i="2" s="1"/>
  <c r="E173" i="4" s="1"/>
  <c r="E47" i="3"/>
  <c r="F46" i="2"/>
  <c r="F173" i="4"/>
  <c r="F47" i="3"/>
  <c r="G46" i="2" s="1"/>
  <c r="G173" i="4" s="1"/>
  <c r="G47" i="3"/>
  <c r="H47" i="3"/>
  <c r="I46" i="2" s="1"/>
  <c r="I173" i="4" s="1"/>
  <c r="B48" i="3"/>
  <c r="C47" i="2" s="1"/>
  <c r="C48" i="3"/>
  <c r="D47" i="2" s="1"/>
  <c r="D174" i="4"/>
  <c r="D48" i="3"/>
  <c r="E47" i="2" s="1"/>
  <c r="E174" i="4" s="1"/>
  <c r="E48" i="3"/>
  <c r="F47" i="2" s="1"/>
  <c r="F174" i="4" s="1"/>
  <c r="F48" i="3"/>
  <c r="G47" i="2"/>
  <c r="G174" i="4" s="1"/>
  <c r="G48" i="3"/>
  <c r="H47" i="2"/>
  <c r="H174" i="4" s="1"/>
  <c r="H48" i="3"/>
  <c r="B49" i="3"/>
  <c r="C48" i="2"/>
  <c r="C49" i="3"/>
  <c r="D48" i="2" s="1"/>
  <c r="D49" i="3"/>
  <c r="E48" i="2"/>
  <c r="E175" i="4"/>
  <c r="E49" i="3"/>
  <c r="F48" i="2" s="1"/>
  <c r="F175" i="4" s="1"/>
  <c r="F49" i="3"/>
  <c r="G48" i="2" s="1"/>
  <c r="G175" i="4" s="1"/>
  <c r="G49" i="3"/>
  <c r="H48" i="2"/>
  <c r="H175" i="4" s="1"/>
  <c r="H49" i="3"/>
  <c r="I48" i="2"/>
  <c r="I175" i="4"/>
  <c r="B50" i="3"/>
  <c r="C49" i="2" s="1"/>
  <c r="C176" i="4" s="1"/>
  <c r="C50" i="3"/>
  <c r="D50" i="3"/>
  <c r="E49" i="2" s="1"/>
  <c r="E176" i="4" s="1"/>
  <c r="E50" i="3"/>
  <c r="F49" i="2" s="1"/>
  <c r="F176" i="4" s="1"/>
  <c r="F50" i="3"/>
  <c r="G49" i="2" s="1"/>
  <c r="G176" i="4" s="1"/>
  <c r="G50" i="3"/>
  <c r="H49" i="2" s="1"/>
  <c r="H176" i="4" s="1"/>
  <c r="H50" i="3"/>
  <c r="I49" i="2" s="1"/>
  <c r="I176" i="4" s="1"/>
  <c r="B51" i="3"/>
  <c r="C50" i="2" s="1"/>
  <c r="C177" i="4" s="1"/>
  <c r="C51" i="3"/>
  <c r="D50" i="2"/>
  <c r="D177" i="4" s="1"/>
  <c r="D51" i="3"/>
  <c r="E50" i="2"/>
  <c r="E177" i="4" s="1"/>
  <c r="E51" i="3"/>
  <c r="F50" i="2" s="1"/>
  <c r="F177" i="4" s="1"/>
  <c r="F51" i="3"/>
  <c r="G50" i="2" s="1"/>
  <c r="G177" i="4" s="1"/>
  <c r="G51" i="3"/>
  <c r="H50" i="2" s="1"/>
  <c r="H177" i="4" s="1"/>
  <c r="H51" i="3"/>
  <c r="I50" i="2" s="1"/>
  <c r="I177" i="4"/>
  <c r="B52" i="3"/>
  <c r="C51" i="2" s="1"/>
  <c r="C52" i="3"/>
  <c r="D51" i="2" s="1"/>
  <c r="D178" i="4" s="1"/>
  <c r="D52" i="3"/>
  <c r="E51" i="2"/>
  <c r="E178" i="4"/>
  <c r="E52" i="3"/>
  <c r="F51" i="2" s="1"/>
  <c r="F178" i="4" s="1"/>
  <c r="F52" i="3"/>
  <c r="G51" i="2" s="1"/>
  <c r="G178" i="4" s="1"/>
  <c r="G52" i="3"/>
  <c r="H51" i="2"/>
  <c r="H178" i="4" s="1"/>
  <c r="H52" i="3"/>
  <c r="I51" i="2"/>
  <c r="I178" i="4"/>
  <c r="B53" i="3"/>
  <c r="C52" i="2" s="1"/>
  <c r="C179" i="4" s="1"/>
  <c r="C53" i="3"/>
  <c r="D52" i="2" s="1"/>
  <c r="D179" i="4" s="1"/>
  <c r="D53" i="3"/>
  <c r="E52" i="2"/>
  <c r="E179" i="4" s="1"/>
  <c r="E53" i="3"/>
  <c r="F53" i="3"/>
  <c r="G52" i="2"/>
  <c r="G179" i="4" s="1"/>
  <c r="G53" i="3"/>
  <c r="H52" i="2"/>
  <c r="H53" i="3"/>
  <c r="I52" i="2" s="1"/>
  <c r="I179" i="4" s="1"/>
  <c r="B54" i="3"/>
  <c r="C53" i="2"/>
  <c r="C180" i="4" s="1"/>
  <c r="C54" i="3"/>
  <c r="D53" i="2" s="1"/>
  <c r="D180" i="4" s="1"/>
  <c r="D54" i="3"/>
  <c r="E53" i="2" s="1"/>
  <c r="E54" i="3"/>
  <c r="F53" i="2"/>
  <c r="F180" i="4" s="1"/>
  <c r="F54" i="3"/>
  <c r="G53" i="2" s="1"/>
  <c r="G180" i="4" s="1"/>
  <c r="G54" i="3"/>
  <c r="H53" i="2" s="1"/>
  <c r="H180" i="4" s="1"/>
  <c r="H54" i="3"/>
  <c r="I53" i="2" s="1"/>
  <c r="I180" i="4" s="1"/>
  <c r="B55" i="3"/>
  <c r="C54" i="2"/>
  <c r="C181" i="4" s="1"/>
  <c r="C55" i="3"/>
  <c r="D54" i="2" s="1"/>
  <c r="D181" i="4" s="1"/>
  <c r="D55" i="3"/>
  <c r="E54" i="2" s="1"/>
  <c r="E181" i="4" s="1"/>
  <c r="E55" i="3"/>
  <c r="F54" i="2" s="1"/>
  <c r="F181" i="4" s="1"/>
  <c r="F55" i="3"/>
  <c r="G54" i="2"/>
  <c r="G55" i="3"/>
  <c r="H54" i="2" s="1"/>
  <c r="H181" i="4" s="1"/>
  <c r="H55" i="3"/>
  <c r="I54" i="2" s="1"/>
  <c r="I181" i="4" s="1"/>
  <c r="B56" i="3"/>
  <c r="C55" i="2"/>
  <c r="C182" i="4" s="1"/>
  <c r="C56" i="3"/>
  <c r="D55" i="2" s="1"/>
  <c r="D182" i="4" s="1"/>
  <c r="D56" i="3"/>
  <c r="E55" i="2"/>
  <c r="E182" i="4" s="1"/>
  <c r="E56" i="3"/>
  <c r="F55" i="2" s="1"/>
  <c r="F182" i="4" s="1"/>
  <c r="F56" i="3"/>
  <c r="G55" i="2" s="1"/>
  <c r="G182" i="4" s="1"/>
  <c r="G56" i="3"/>
  <c r="H55" i="2" s="1"/>
  <c r="H182" i="4" s="1"/>
  <c r="H56" i="3"/>
  <c r="I55" i="2" s="1"/>
  <c r="I182" i="4" s="1"/>
  <c r="B57" i="3"/>
  <c r="C56" i="2" s="1"/>
  <c r="C183" i="4" s="1"/>
  <c r="C57" i="3"/>
  <c r="D56" i="2" s="1"/>
  <c r="D183" i="4" s="1"/>
  <c r="D57" i="3"/>
  <c r="E56" i="2" s="1"/>
  <c r="E183" i="4" s="1"/>
  <c r="E57" i="3"/>
  <c r="F56" i="2" s="1"/>
  <c r="F57" i="3"/>
  <c r="G56" i="2" s="1"/>
  <c r="G183" i="4" s="1"/>
  <c r="G57" i="3"/>
  <c r="H56" i="2" s="1"/>
  <c r="H183" i="4" s="1"/>
  <c r="H57" i="3"/>
  <c r="I56" i="2" s="1"/>
  <c r="I183" i="4" s="1"/>
  <c r="B58" i="3"/>
  <c r="C57" i="2"/>
  <c r="C184" i="4"/>
  <c r="C58" i="3"/>
  <c r="D57" i="2" s="1"/>
  <c r="D58" i="3"/>
  <c r="E57" i="2"/>
  <c r="E58" i="3"/>
  <c r="F57" i="2" s="1"/>
  <c r="F184" i="4" s="1"/>
  <c r="F58" i="3"/>
  <c r="G57" i="2" s="1"/>
  <c r="G184" i="4" s="1"/>
  <c r="G58" i="3"/>
  <c r="H57" i="2"/>
  <c r="H184" i="4" s="1"/>
  <c r="H58" i="3"/>
  <c r="I57" i="2" s="1"/>
  <c r="I184" i="4" s="1"/>
  <c r="B59" i="3"/>
  <c r="C58" i="2" s="1"/>
  <c r="C185" i="4" s="1"/>
  <c r="C59" i="3"/>
  <c r="D58" i="2" s="1"/>
  <c r="D185" i="4" s="1"/>
  <c r="D59" i="3"/>
  <c r="E58" i="2" s="1"/>
  <c r="E185" i="4" s="1"/>
  <c r="E59" i="3"/>
  <c r="F58" i="2"/>
  <c r="F185" i="4"/>
  <c r="F59" i="3"/>
  <c r="G58" i="2" s="1"/>
  <c r="G185" i="4" s="1"/>
  <c r="G59" i="3"/>
  <c r="H58" i="2" s="1"/>
  <c r="H185" i="4" s="1"/>
  <c r="H59" i="3"/>
  <c r="I58" i="2"/>
  <c r="I185" i="4" s="1"/>
  <c r="B60" i="3"/>
  <c r="C59" i="2"/>
  <c r="C186" i="4"/>
  <c r="C60" i="3"/>
  <c r="D59" i="2" s="1"/>
  <c r="D60" i="3"/>
  <c r="E60" i="3"/>
  <c r="F59" i="2" s="1"/>
  <c r="F186" i="4" s="1"/>
  <c r="F60" i="3"/>
  <c r="G59" i="2"/>
  <c r="G60" i="3"/>
  <c r="H59" i="2" s="1"/>
  <c r="H186" i="4" s="1"/>
  <c r="H60" i="3"/>
  <c r="I59" i="2" s="1"/>
  <c r="I186" i="4" s="1"/>
  <c r="B61" i="3"/>
  <c r="C60" i="2"/>
  <c r="C61" i="3"/>
  <c r="D60" i="2" s="1"/>
  <c r="D187" i="4" s="1"/>
  <c r="D61" i="3"/>
  <c r="E60" i="2" s="1"/>
  <c r="E187" i="4" s="1"/>
  <c r="E61" i="3"/>
  <c r="F60" i="2"/>
  <c r="F187" i="4" s="1"/>
  <c r="F61" i="3"/>
  <c r="G60" i="2"/>
  <c r="G61" i="3"/>
  <c r="H60" i="2" s="1"/>
  <c r="H61" i="3"/>
  <c r="I60" i="2" s="1"/>
  <c r="I187" i="4"/>
  <c r="B62" i="3"/>
  <c r="C61" i="2" s="1"/>
  <c r="C188" i="4" s="1"/>
  <c r="C62" i="3"/>
  <c r="D62" i="3"/>
  <c r="E61" i="2" s="1"/>
  <c r="E188" i="4" s="1"/>
  <c r="E62" i="3"/>
  <c r="F61" i="2" s="1"/>
  <c r="F188" i="4" s="1"/>
  <c r="F62" i="3"/>
  <c r="G61" i="2"/>
  <c r="G188" i="4" s="1"/>
  <c r="G62" i="3"/>
  <c r="H61" i="2"/>
  <c r="H188" i="4" s="1"/>
  <c r="H62" i="3"/>
  <c r="I61" i="2" s="1"/>
  <c r="I188" i="4" s="1"/>
  <c r="B63" i="3"/>
  <c r="C62" i="2" s="1"/>
  <c r="C189" i="4" s="1"/>
  <c r="C63" i="3"/>
  <c r="D62" i="2" s="1"/>
  <c r="D189" i="4" s="1"/>
  <c r="D63" i="3"/>
  <c r="E62" i="2" s="1"/>
  <c r="E189" i="4"/>
  <c r="E63" i="3"/>
  <c r="F62" i="2" s="1"/>
  <c r="F189" i="4" s="1"/>
  <c r="F63" i="3"/>
  <c r="G62" i="2" s="1"/>
  <c r="G189" i="4" s="1"/>
  <c r="G63" i="3"/>
  <c r="H63" i="3"/>
  <c r="B64" i="3"/>
  <c r="C63" i="2" s="1"/>
  <c r="C64" i="3"/>
  <c r="D63" i="2" s="1"/>
  <c r="D190" i="4" s="1"/>
  <c r="D64" i="3"/>
  <c r="E63" i="2"/>
  <c r="E190" i="4"/>
  <c r="E64" i="3"/>
  <c r="F63" i="2" s="1"/>
  <c r="F190" i="4" s="1"/>
  <c r="F64" i="3"/>
  <c r="G64" i="3"/>
  <c r="H63" i="2" s="1"/>
  <c r="H190" i="4" s="1"/>
  <c r="H64" i="3"/>
  <c r="I63" i="2" s="1"/>
  <c r="B65" i="3"/>
  <c r="C64" i="2" s="1"/>
  <c r="C191" i="4" s="1"/>
  <c r="C65" i="3"/>
  <c r="D64" i="2" s="1"/>
  <c r="D65" i="3"/>
  <c r="E64" i="2"/>
  <c r="E191" i="4" s="1"/>
  <c r="E65" i="3"/>
  <c r="F64" i="2" s="1"/>
  <c r="F191" i="4" s="1"/>
  <c r="F65" i="3"/>
  <c r="G64" i="2" s="1"/>
  <c r="G191" i="4" s="1"/>
  <c r="G65" i="3"/>
  <c r="H64" i="2" s="1"/>
  <c r="H191" i="4" s="1"/>
  <c r="H65" i="3"/>
  <c r="I64" i="2" s="1"/>
  <c r="I191" i="4" s="1"/>
  <c r="B66" i="3"/>
  <c r="C65" i="2" s="1"/>
  <c r="C192" i="4" s="1"/>
  <c r="C66" i="3"/>
  <c r="D65" i="2" s="1"/>
  <c r="D66" i="3"/>
  <c r="E65" i="2" s="1"/>
  <c r="E66" i="3"/>
  <c r="F65" i="2" s="1"/>
  <c r="F192" i="4" s="1"/>
  <c r="F66" i="3"/>
  <c r="G65" i="2"/>
  <c r="G192" i="4" s="1"/>
  <c r="G66" i="3"/>
  <c r="H65" i="2" s="1"/>
  <c r="H192" i="4" s="1"/>
  <c r="H66" i="3"/>
  <c r="I65" i="2" s="1"/>
  <c r="I192" i="4" s="1"/>
  <c r="B67" i="3"/>
  <c r="C66" i="2"/>
  <c r="C193" i="4" s="1"/>
  <c r="C67" i="3"/>
  <c r="D67" i="3"/>
  <c r="E66" i="2" s="1"/>
  <c r="E193" i="4" s="1"/>
  <c r="E67" i="3"/>
  <c r="F66" i="2"/>
  <c r="F193" i="4" s="1"/>
  <c r="F67" i="3"/>
  <c r="G66" i="2" s="1"/>
  <c r="G193" i="4" s="1"/>
  <c r="G67" i="3"/>
  <c r="H66" i="2" s="1"/>
  <c r="H193" i="4" s="1"/>
  <c r="H67" i="3"/>
  <c r="I66" i="2" s="1"/>
  <c r="I193" i="4" s="1"/>
  <c r="B68" i="3"/>
  <c r="C67" i="2"/>
  <c r="C194" i="4"/>
  <c r="C68" i="3"/>
  <c r="D67" i="2" s="1"/>
  <c r="D194" i="4" s="1"/>
  <c r="D68" i="3"/>
  <c r="E67" i="2" s="1"/>
  <c r="E194" i="4" s="1"/>
  <c r="E68" i="3"/>
  <c r="F67" i="2"/>
  <c r="F194" i="4" s="1"/>
  <c r="F68" i="3"/>
  <c r="G67" i="2" s="1"/>
  <c r="G68" i="3"/>
  <c r="H67" i="2"/>
  <c r="H194" i="4"/>
  <c r="H68" i="3"/>
  <c r="I67" i="2" s="1"/>
  <c r="I194" i="4"/>
  <c r="B69" i="3"/>
  <c r="C68" i="2" s="1"/>
  <c r="C195" i="4" s="1"/>
  <c r="C69" i="3"/>
  <c r="D68" i="2" s="1"/>
  <c r="D195" i="4" s="1"/>
  <c r="D69" i="3"/>
  <c r="E68" i="2"/>
  <c r="E195" i="4" s="1"/>
  <c r="E69" i="3"/>
  <c r="F69" i="3"/>
  <c r="G68" i="2" s="1"/>
  <c r="G195" i="4" s="1"/>
  <c r="G69" i="3"/>
  <c r="H68" i="2" s="1"/>
  <c r="H69" i="3"/>
  <c r="I68" i="2" s="1"/>
  <c r="I195" i="4" s="1"/>
  <c r="B70" i="3"/>
  <c r="C69" i="2" s="1"/>
  <c r="C196" i="4" s="1"/>
  <c r="C70" i="3"/>
  <c r="D69" i="2" s="1"/>
  <c r="D196" i="4" s="1"/>
  <c r="D70" i="3"/>
  <c r="E69" i="2" s="1"/>
  <c r="E196" i="4" s="1"/>
  <c r="E70" i="3"/>
  <c r="F69" i="2" s="1"/>
  <c r="F196" i="4" s="1"/>
  <c r="F70" i="3"/>
  <c r="G69" i="2"/>
  <c r="G196" i="4" s="1"/>
  <c r="G70" i="3"/>
  <c r="H69" i="2" s="1"/>
  <c r="H196" i="4" s="1"/>
  <c r="H70" i="3"/>
  <c r="I69" i="2" s="1"/>
  <c r="I196" i="4" s="1"/>
  <c r="B71" i="3"/>
  <c r="C70" i="2" s="1"/>
  <c r="C197" i="4" s="1"/>
  <c r="C71" i="3"/>
  <c r="D70" i="2" s="1"/>
  <c r="D197" i="4" s="1"/>
  <c r="D71" i="3"/>
  <c r="E70" i="2" s="1"/>
  <c r="E197" i="4" s="1"/>
  <c r="E71" i="3"/>
  <c r="F71" i="3"/>
  <c r="G70" i="2" s="1"/>
  <c r="G197" i="4" s="1"/>
  <c r="G71" i="3"/>
  <c r="H70" i="2" s="1"/>
  <c r="H71" i="3"/>
  <c r="I70" i="2" s="1"/>
  <c r="I197" i="4" s="1"/>
  <c r="B72" i="3"/>
  <c r="C71" i="2" s="1"/>
  <c r="C72" i="3"/>
  <c r="D71" i="2" s="1"/>
  <c r="D198" i="4" s="1"/>
  <c r="D72" i="3"/>
  <c r="E71" i="2" s="1"/>
  <c r="E198" i="4" s="1"/>
  <c r="E72" i="3"/>
  <c r="F72" i="3"/>
  <c r="G71" i="2"/>
  <c r="G198" i="4" s="1"/>
  <c r="G72" i="3"/>
  <c r="H71" i="2"/>
  <c r="H198" i="4"/>
  <c r="H72" i="3"/>
  <c r="I71" i="2" s="1"/>
  <c r="I198" i="4" s="1"/>
  <c r="B73" i="3"/>
  <c r="C72" i="2" s="1"/>
  <c r="C199" i="4" s="1"/>
  <c r="C73" i="3"/>
  <c r="D72" i="2"/>
  <c r="D73" i="3"/>
  <c r="E72" i="2" s="1"/>
  <c r="E199" i="4" s="1"/>
  <c r="E73" i="3"/>
  <c r="F72" i="2" s="1"/>
  <c r="F199" i="4" s="1"/>
  <c r="F73" i="3"/>
  <c r="G72" i="2"/>
  <c r="G199" i="4" s="1"/>
  <c r="G73" i="3"/>
  <c r="H72" i="2" s="1"/>
  <c r="H199" i="4" s="1"/>
  <c r="H73" i="3"/>
  <c r="I72" i="2"/>
  <c r="I199" i="4" s="1"/>
  <c r="B74" i="3"/>
  <c r="C73" i="2" s="1"/>
  <c r="C200" i="4" s="1"/>
  <c r="C74" i="3"/>
  <c r="D73" i="2"/>
  <c r="D74" i="3"/>
  <c r="E73" i="2" s="1"/>
  <c r="E74" i="3"/>
  <c r="F73" i="2" s="1"/>
  <c r="F200" i="4" s="1"/>
  <c r="F74" i="3"/>
  <c r="G73" i="2" s="1"/>
  <c r="G200" i="4"/>
  <c r="G74" i="3"/>
  <c r="H73" i="2" s="1"/>
  <c r="H200" i="4" s="1"/>
  <c r="H74" i="3"/>
  <c r="I73" i="2" s="1"/>
  <c r="I200" i="4" s="1"/>
  <c r="B75" i="3"/>
  <c r="C74" i="2"/>
  <c r="C201" i="4" s="1"/>
  <c r="C75" i="3"/>
  <c r="D74" i="2" s="1"/>
  <c r="D201" i="4" s="1"/>
  <c r="D75" i="3"/>
  <c r="E74" i="2" s="1"/>
  <c r="E201" i="4" s="1"/>
  <c r="E75" i="3"/>
  <c r="F74" i="2" s="1"/>
  <c r="F201" i="4" s="1"/>
  <c r="F75" i="3"/>
  <c r="G74" i="2" s="1"/>
  <c r="G201" i="4" s="1"/>
  <c r="G75" i="3"/>
  <c r="H74" i="2"/>
  <c r="H201" i="4"/>
  <c r="H75" i="3"/>
  <c r="B76" i="3"/>
  <c r="C75" i="2"/>
  <c r="C202" i="4"/>
  <c r="C76" i="3"/>
  <c r="D75" i="2"/>
  <c r="D202" i="4"/>
  <c r="D76" i="3"/>
  <c r="E75" i="2" s="1"/>
  <c r="E202" i="4" s="1"/>
  <c r="E76" i="3"/>
  <c r="F75" i="2"/>
  <c r="F202" i="4" s="1"/>
  <c r="F76" i="3"/>
  <c r="G75" i="2"/>
  <c r="G202" i="4" s="1"/>
  <c r="G76" i="3"/>
  <c r="H75" i="2" s="1"/>
  <c r="H202" i="4" s="1"/>
  <c r="H76" i="3"/>
  <c r="I75" i="2" s="1"/>
  <c r="I202" i="4" s="1"/>
  <c r="B77" i="3"/>
  <c r="C76" i="2" s="1"/>
  <c r="C203" i="4" s="1"/>
  <c r="C77" i="3"/>
  <c r="D76" i="2" s="1"/>
  <c r="D203" i="4"/>
  <c r="D77" i="3"/>
  <c r="E76" i="2" s="1"/>
  <c r="E203" i="4" s="1"/>
  <c r="E77" i="3"/>
  <c r="F76" i="2" s="1"/>
  <c r="F203" i="4" s="1"/>
  <c r="F77" i="3"/>
  <c r="G76" i="2"/>
  <c r="G203" i="4" s="1"/>
  <c r="G77" i="3"/>
  <c r="H76" i="2"/>
  <c r="H203" i="4"/>
  <c r="H77" i="3"/>
  <c r="I76" i="2" s="1"/>
  <c r="I203" i="4" s="1"/>
  <c r="B78" i="3"/>
  <c r="C77" i="2"/>
  <c r="C78" i="3"/>
  <c r="D77" i="2" s="1"/>
  <c r="D78" i="3"/>
  <c r="E77" i="2" s="1"/>
  <c r="E204" i="4" s="1"/>
  <c r="E78" i="3"/>
  <c r="F77" i="2"/>
  <c r="F204" i="4" s="1"/>
  <c r="F78" i="3"/>
  <c r="G77" i="2" s="1"/>
  <c r="G204" i="4" s="1"/>
  <c r="G78" i="3"/>
  <c r="H77" i="2"/>
  <c r="H204" i="4" s="1"/>
  <c r="H78" i="3"/>
  <c r="I77" i="2"/>
  <c r="I204" i="4" s="1"/>
  <c r="B79" i="3"/>
  <c r="C78" i="2" s="1"/>
  <c r="C205" i="4" s="1"/>
  <c r="C79" i="3"/>
  <c r="D78" i="2" s="1"/>
  <c r="D79" i="3"/>
  <c r="E78" i="2" s="1"/>
  <c r="E79" i="3"/>
  <c r="F78" i="2" s="1"/>
  <c r="F205" i="4" s="1"/>
  <c r="F79" i="3"/>
  <c r="G78" i="2"/>
  <c r="G205" i="4" s="1"/>
  <c r="G79" i="3"/>
  <c r="H79" i="3"/>
  <c r="I78" i="2" s="1"/>
  <c r="I205" i="4" s="1"/>
  <c r="B80" i="3"/>
  <c r="C79" i="2" s="1"/>
  <c r="C80" i="3"/>
  <c r="D79" i="2" s="1"/>
  <c r="D206" i="4" s="1"/>
  <c r="D80" i="3"/>
  <c r="E79" i="2"/>
  <c r="E206" i="4" s="1"/>
  <c r="E80" i="3"/>
  <c r="F79" i="2" s="1"/>
  <c r="F206" i="4" s="1"/>
  <c r="F80" i="3"/>
  <c r="G79" i="2" s="1"/>
  <c r="G206" i="4" s="1"/>
  <c r="G80" i="3"/>
  <c r="H79" i="2"/>
  <c r="H206" i="4" s="1"/>
  <c r="H80" i="3"/>
  <c r="I79" i="2"/>
  <c r="I206" i="4"/>
  <c r="B81" i="3"/>
  <c r="C80" i="2" s="1"/>
  <c r="C207" i="4" s="1"/>
  <c r="C81" i="3"/>
  <c r="D80" i="2"/>
  <c r="D81" i="3"/>
  <c r="E80" i="2" s="1"/>
  <c r="E81" i="3"/>
  <c r="F80" i="2" s="1"/>
  <c r="F207" i="4" s="1"/>
  <c r="F81" i="3"/>
  <c r="G80" i="2"/>
  <c r="G207" i="4" s="1"/>
  <c r="G81" i="3"/>
  <c r="H80" i="2"/>
  <c r="H207" i="4"/>
  <c r="H81" i="3"/>
  <c r="I80" i="2" s="1"/>
  <c r="I207" i="4" s="1"/>
  <c r="B82" i="3"/>
  <c r="C81" i="2" s="1"/>
  <c r="C208" i="4" s="1"/>
  <c r="C82" i="3"/>
  <c r="D81" i="2" s="1"/>
  <c r="D208" i="4" s="1"/>
  <c r="D82" i="3"/>
  <c r="E81" i="2" s="1"/>
  <c r="E82" i="3"/>
  <c r="F81" i="2" s="1"/>
  <c r="F208" i="4" s="1"/>
  <c r="F82" i="3"/>
  <c r="G81" i="2"/>
  <c r="G208" i="4" s="1"/>
  <c r="G82" i="3"/>
  <c r="H81" i="2" s="1"/>
  <c r="H208" i="4" s="1"/>
  <c r="H82" i="3"/>
  <c r="I81" i="2"/>
  <c r="I208" i="4"/>
  <c r="B83" i="3"/>
  <c r="C82" i="2" s="1"/>
  <c r="C209" i="4" s="1"/>
  <c r="C83" i="3"/>
  <c r="D82" i="2"/>
  <c r="D209" i="4" s="1"/>
  <c r="D83" i="3"/>
  <c r="E82" i="2" s="1"/>
  <c r="E209" i="4" s="1"/>
  <c r="E83" i="3"/>
  <c r="F82" i="2" s="1"/>
  <c r="F209" i="4" s="1"/>
  <c r="F83" i="3"/>
  <c r="G82" i="2"/>
  <c r="G209" i="4" s="1"/>
  <c r="G83" i="3"/>
  <c r="H82" i="2" s="1"/>
  <c r="H209" i="4" s="1"/>
  <c r="H83" i="3"/>
  <c r="I82" i="2" s="1"/>
  <c r="I209" i="4" s="1"/>
  <c r="B84" i="3"/>
  <c r="C83" i="2" s="1"/>
  <c r="C210" i="4" s="1"/>
  <c r="C84" i="3"/>
  <c r="D83" i="2"/>
  <c r="D210" i="4" s="1"/>
  <c r="D84" i="3"/>
  <c r="E83" i="2"/>
  <c r="E210" i="4" s="1"/>
  <c r="E84" i="3"/>
  <c r="F83" i="2" s="1"/>
  <c r="F210" i="4" s="1"/>
  <c r="F84" i="3"/>
  <c r="G83" i="2" s="1"/>
  <c r="G84" i="3"/>
  <c r="H83" i="2" s="1"/>
  <c r="H210" i="4"/>
  <c r="H84" i="3"/>
  <c r="I83" i="2" s="1"/>
  <c r="I210" i="4" s="1"/>
  <c r="B85" i="3"/>
  <c r="C84" i="2" s="1"/>
  <c r="C211" i="4" s="1"/>
  <c r="C85" i="3"/>
  <c r="D84" i="2"/>
  <c r="D211" i="4" s="1"/>
  <c r="D85" i="3"/>
  <c r="E84" i="2"/>
  <c r="E211" i="4"/>
  <c r="E85" i="3"/>
  <c r="F84" i="2" s="1"/>
  <c r="F85" i="3"/>
  <c r="G84" i="2"/>
  <c r="G211" i="4" s="1"/>
  <c r="G85" i="3"/>
  <c r="H84" i="2" s="1"/>
  <c r="H85" i="3"/>
  <c r="I84" i="2" s="1"/>
  <c r="I211" i="4" s="1"/>
  <c r="B86" i="3"/>
  <c r="C85" i="2"/>
  <c r="C212" i="4" s="1"/>
  <c r="C86" i="3"/>
  <c r="D85" i="2"/>
  <c r="D212" i="4" s="1"/>
  <c r="D86" i="3"/>
  <c r="E85" i="2" s="1"/>
  <c r="E212" i="4"/>
  <c r="E86" i="3"/>
  <c r="F85" i="2" s="1"/>
  <c r="F212" i="4" s="1"/>
  <c r="F86" i="3"/>
  <c r="G85" i="2" s="1"/>
  <c r="G212" i="4" s="1"/>
  <c r="G86" i="3"/>
  <c r="H85" i="2"/>
  <c r="H212" i="4" s="1"/>
  <c r="H86" i="3"/>
  <c r="I85" i="2"/>
  <c r="I212" i="4"/>
  <c r="B87" i="3"/>
  <c r="C86" i="2" s="1"/>
  <c r="C213" i="4" s="1"/>
  <c r="C87" i="3"/>
  <c r="D86" i="2"/>
  <c r="D213" i="4" s="1"/>
  <c r="D87" i="3"/>
  <c r="E86" i="2" s="1"/>
  <c r="E213" i="4" s="1"/>
  <c r="E87" i="3"/>
  <c r="F86" i="2"/>
  <c r="F213" i="4"/>
  <c r="F87" i="3"/>
  <c r="G86" i="2" s="1"/>
  <c r="G213" i="4" s="1"/>
  <c r="G87" i="3"/>
  <c r="H86" i="2"/>
  <c r="H213" i="4" s="1"/>
  <c r="H87" i="3"/>
  <c r="I86" i="2" s="1"/>
  <c r="I213" i="4" s="1"/>
  <c r="B88" i="3"/>
  <c r="C87" i="2" s="1"/>
  <c r="C88" i="3"/>
  <c r="D87" i="2" s="1"/>
  <c r="D214" i="4" s="1"/>
  <c r="D88" i="3"/>
  <c r="E87" i="2" s="1"/>
  <c r="E88" i="3"/>
  <c r="F88" i="3"/>
  <c r="G87" i="2"/>
  <c r="G214" i="4" s="1"/>
  <c r="G88" i="3"/>
  <c r="H87" i="2" s="1"/>
  <c r="H214" i="4" s="1"/>
  <c r="H88" i="3"/>
  <c r="I87" i="2" s="1"/>
  <c r="I214" i="4" s="1"/>
  <c r="B89" i="3"/>
  <c r="C88" i="2" s="1"/>
  <c r="C89" i="3"/>
  <c r="D88" i="2"/>
  <c r="D89" i="3"/>
  <c r="E88" i="2" s="1"/>
  <c r="E215" i="4" s="1"/>
  <c r="E89" i="3"/>
  <c r="F88" i="2"/>
  <c r="F215" i="4" s="1"/>
  <c r="F89" i="3"/>
  <c r="G88" i="2" s="1"/>
  <c r="G89" i="3"/>
  <c r="H88" i="2"/>
  <c r="H215" i="4" s="1"/>
  <c r="H89" i="3"/>
  <c r="I88" i="2" s="1"/>
  <c r="I215" i="4" s="1"/>
  <c r="B90" i="3"/>
  <c r="C89" i="2"/>
  <c r="C216" i="4" s="1"/>
  <c r="C90" i="3"/>
  <c r="D89" i="2" s="1"/>
  <c r="D216" i="4" s="1"/>
  <c r="D90" i="3"/>
  <c r="E89" i="2"/>
  <c r="E90" i="3"/>
  <c r="F89" i="2" s="1"/>
  <c r="F216" i="4" s="1"/>
  <c r="F90" i="3"/>
  <c r="G89" i="2" s="1"/>
  <c r="G216" i="4" s="1"/>
  <c r="G90" i="3"/>
  <c r="H89" i="2"/>
  <c r="H216" i="4" s="1"/>
  <c r="H90" i="3"/>
  <c r="I89" i="2"/>
  <c r="I216" i="4" s="1"/>
  <c r="B91" i="3"/>
  <c r="C90" i="2" s="1"/>
  <c r="C217" i="4" s="1"/>
  <c r="C91" i="3"/>
  <c r="D90" i="2" s="1"/>
  <c r="D217" i="4" s="1"/>
  <c r="D91" i="3"/>
  <c r="E90" i="2"/>
  <c r="E217" i="4" s="1"/>
  <c r="E91" i="3"/>
  <c r="F90" i="2"/>
  <c r="F217" i="4"/>
  <c r="F91" i="3"/>
  <c r="G90" i="2" s="1"/>
  <c r="G217" i="4" s="1"/>
  <c r="G91" i="3"/>
  <c r="H90" i="2"/>
  <c r="H217" i="4" s="1"/>
  <c r="H91" i="3"/>
  <c r="I90" i="2" s="1"/>
  <c r="I217" i="4" s="1"/>
  <c r="B92" i="3"/>
  <c r="C91" i="2" s="1"/>
  <c r="C218" i="4" s="1"/>
  <c r="C92" i="3"/>
  <c r="D91" i="2"/>
  <c r="D218" i="4" s="1"/>
  <c r="D92" i="3"/>
  <c r="E91" i="2" s="1"/>
  <c r="E218" i="4"/>
  <c r="E92" i="3"/>
  <c r="F91" i="2"/>
  <c r="F218" i="4" s="1"/>
  <c r="F92" i="3"/>
  <c r="G91" i="2" s="1"/>
  <c r="G92" i="3"/>
  <c r="H91" i="2"/>
  <c r="H218" i="4" s="1"/>
  <c r="H92" i="3"/>
  <c r="I91" i="2" s="1"/>
  <c r="I218" i="4" s="1"/>
  <c r="B93" i="3"/>
  <c r="C93" i="3"/>
  <c r="D92" i="2" s="1"/>
  <c r="D219" i="4" s="1"/>
  <c r="D93" i="3"/>
  <c r="E92" i="2" s="1"/>
  <c r="E219" i="4" s="1"/>
  <c r="E93" i="3"/>
  <c r="F92" i="2" s="1"/>
  <c r="F219" i="4" s="1"/>
  <c r="F93" i="3"/>
  <c r="G92" i="2"/>
  <c r="G219" i="4" s="1"/>
  <c r="G93" i="3"/>
  <c r="H92" i="2"/>
  <c r="H219" i="4"/>
  <c r="H93" i="3"/>
  <c r="I92" i="2" s="1"/>
  <c r="I219" i="4" s="1"/>
  <c r="B94" i="3"/>
  <c r="C93" i="2"/>
  <c r="C220" i="4" s="1"/>
  <c r="C94" i="3"/>
  <c r="D93" i="2" s="1"/>
  <c r="D220" i="4" s="1"/>
  <c r="D94" i="3"/>
  <c r="E93" i="2" s="1"/>
  <c r="E220" i="4" s="1"/>
  <c r="E94" i="3"/>
  <c r="F93" i="2"/>
  <c r="F220" i="4" s="1"/>
  <c r="F94" i="3"/>
  <c r="G94" i="3"/>
  <c r="H93" i="2"/>
  <c r="H220" i="4" s="1"/>
  <c r="H94" i="3"/>
  <c r="I93" i="2" s="1"/>
  <c r="B95" i="3"/>
  <c r="C94" i="2" s="1"/>
  <c r="C221" i="4" s="1"/>
  <c r="C95" i="3"/>
  <c r="D94" i="2" s="1"/>
  <c r="D95" i="3"/>
  <c r="E94" i="2" s="1"/>
  <c r="E221" i="4"/>
  <c r="E95" i="3"/>
  <c r="F94" i="2" s="1"/>
  <c r="F221" i="4" s="1"/>
  <c r="F95" i="3"/>
  <c r="G94" i="2" s="1"/>
  <c r="G221" i="4" s="1"/>
  <c r="G95" i="3"/>
  <c r="H94" i="2"/>
  <c r="H221" i="4" s="1"/>
  <c r="H95" i="3"/>
  <c r="I94" i="2"/>
  <c r="I221" i="4"/>
  <c r="B96" i="3"/>
  <c r="C95" i="2" s="1"/>
  <c r="C222" i="4" s="1"/>
  <c r="C96" i="3"/>
  <c r="D95" i="2" s="1"/>
  <c r="D222" i="4" s="1"/>
  <c r="D96" i="3"/>
  <c r="E95" i="2" s="1"/>
  <c r="E222" i="4"/>
  <c r="E96" i="3"/>
  <c r="F95" i="2" s="1"/>
  <c r="F222" i="4" s="1"/>
  <c r="F96" i="3"/>
  <c r="G95" i="2" s="1"/>
  <c r="G222" i="4" s="1"/>
  <c r="G96" i="3"/>
  <c r="H95" i="2"/>
  <c r="H222" i="4" s="1"/>
  <c r="H96" i="3"/>
  <c r="I95" i="2"/>
  <c r="B97" i="3"/>
  <c r="C96" i="2" s="1"/>
  <c r="C97" i="3"/>
  <c r="D96" i="2" s="1"/>
  <c r="D97" i="3"/>
  <c r="E96" i="2" s="1"/>
  <c r="E223" i="4" s="1"/>
  <c r="E97" i="3"/>
  <c r="F96" i="2"/>
  <c r="F223" i="4" s="1"/>
  <c r="F97" i="3"/>
  <c r="G96" i="2"/>
  <c r="G223" i="4"/>
  <c r="G97" i="3"/>
  <c r="H96" i="2" s="1"/>
  <c r="H223" i="4" s="1"/>
  <c r="H97" i="3"/>
  <c r="I96" i="2"/>
  <c r="I223" i="4"/>
  <c r="B98" i="3"/>
  <c r="C97" i="2" s="1"/>
  <c r="C224" i="4"/>
  <c r="C98" i="3"/>
  <c r="D97" i="2" s="1"/>
  <c r="D98" i="3"/>
  <c r="E97" i="2" s="1"/>
  <c r="E98" i="3"/>
  <c r="F97" i="2" s="1"/>
  <c r="F224" i="4" s="1"/>
  <c r="F98" i="3"/>
  <c r="G97" i="2" s="1"/>
  <c r="G224" i="4" s="1"/>
  <c r="G98" i="3"/>
  <c r="H98" i="3"/>
  <c r="B99" i="3"/>
  <c r="C98" i="2" s="1"/>
  <c r="C225" i="4" s="1"/>
  <c r="C99" i="3"/>
  <c r="D98" i="2" s="1"/>
  <c r="D225" i="4" s="1"/>
  <c r="D99" i="3"/>
  <c r="E98" i="2"/>
  <c r="E225" i="4"/>
  <c r="E99" i="3"/>
  <c r="F98" i="2"/>
  <c r="F225" i="4"/>
  <c r="F99" i="3"/>
  <c r="G98" i="2" s="1"/>
  <c r="G225" i="4" s="1"/>
  <c r="G99" i="3"/>
  <c r="H98" i="2"/>
  <c r="H225" i="4" s="1"/>
  <c r="H99" i="3"/>
  <c r="I98" i="2" s="1"/>
  <c r="I225" i="4" s="1"/>
  <c r="B100" i="3"/>
  <c r="C99" i="2" s="1"/>
  <c r="C226" i="4" s="1"/>
  <c r="C100" i="3"/>
  <c r="D99" i="2"/>
  <c r="D226" i="4"/>
  <c r="D100" i="3"/>
  <c r="E99" i="2" s="1"/>
  <c r="E226" i="4" s="1"/>
  <c r="E100" i="3"/>
  <c r="F99" i="2" s="1"/>
  <c r="F226" i="4" s="1"/>
  <c r="F100" i="3"/>
  <c r="G99" i="2"/>
  <c r="G226" i="4" s="1"/>
  <c r="G100" i="3"/>
  <c r="H99" i="2"/>
  <c r="H226" i="4"/>
  <c r="H100" i="3"/>
  <c r="I99" i="2" s="1"/>
  <c r="I226" i="4" s="1"/>
  <c r="B101" i="3"/>
  <c r="C100" i="2" s="1"/>
  <c r="C227" i="4" s="1"/>
  <c r="C101" i="3"/>
  <c r="D100" i="2"/>
  <c r="D227" i="4" s="1"/>
  <c r="D101" i="3"/>
  <c r="E100" i="2" s="1"/>
  <c r="E101" i="3"/>
  <c r="F101" i="3"/>
  <c r="G100" i="2"/>
  <c r="G227" i="4" s="1"/>
  <c r="G101" i="3"/>
  <c r="H100" i="2" s="1"/>
  <c r="H101" i="3"/>
  <c r="I100" i="2" s="1"/>
  <c r="I227" i="4" s="1"/>
  <c r="B102" i="3"/>
  <c r="C101" i="2" s="1"/>
  <c r="C228" i="4" s="1"/>
  <c r="C102" i="3"/>
  <c r="D102" i="3"/>
  <c r="E101" i="2" s="1"/>
  <c r="E228" i="4" s="1"/>
  <c r="E102" i="3"/>
  <c r="F101" i="2" s="1"/>
  <c r="F228" i="4" s="1"/>
  <c r="F102" i="3"/>
  <c r="G101" i="2"/>
  <c r="G228" i="4" s="1"/>
  <c r="G102" i="3"/>
  <c r="H101" i="2" s="1"/>
  <c r="H228" i="4" s="1"/>
  <c r="H102" i="3"/>
  <c r="I101" i="2" s="1"/>
  <c r="I228" i="4" s="1"/>
  <c r="B103" i="3"/>
  <c r="C102" i="2" s="1"/>
  <c r="C229" i="4" s="1"/>
  <c r="C103" i="3"/>
  <c r="D102" i="2"/>
  <c r="D229" i="4" s="1"/>
  <c r="D103" i="3"/>
  <c r="E103" i="3"/>
  <c r="F102" i="2" s="1"/>
  <c r="F103" i="3"/>
  <c r="G102" i="2" s="1"/>
  <c r="G229" i="4" s="1"/>
  <c r="G103" i="3"/>
  <c r="H102" i="2" s="1"/>
  <c r="H229" i="4" s="1"/>
  <c r="H103" i="3"/>
  <c r="B104" i="3"/>
  <c r="C103" i="2" s="1"/>
  <c r="C104" i="3"/>
  <c r="D103" i="2" s="1"/>
  <c r="D230" i="4"/>
  <c r="D104" i="3"/>
  <c r="E103" i="2" s="1"/>
  <c r="E230" i="4" s="1"/>
  <c r="E104" i="3"/>
  <c r="F103" i="2" s="1"/>
  <c r="F230" i="4" s="1"/>
  <c r="F104" i="3"/>
  <c r="G103" i="2" s="1"/>
  <c r="G230" i="4" s="1"/>
  <c r="G104" i="3"/>
  <c r="H103" i="2"/>
  <c r="H230" i="4"/>
  <c r="H104" i="3"/>
  <c r="I103" i="2" s="1"/>
  <c r="B105" i="3"/>
  <c r="C104" i="2"/>
  <c r="C231" i="4"/>
  <c r="C105" i="3"/>
  <c r="D104" i="2" s="1"/>
  <c r="D105" i="3"/>
  <c r="E104" i="2"/>
  <c r="E231" i="4"/>
  <c r="E105" i="3"/>
  <c r="F104" i="2" s="1"/>
  <c r="F105" i="3"/>
  <c r="G104" i="2"/>
  <c r="G231" i="4" s="1"/>
  <c r="G105" i="3"/>
  <c r="H104" i="2" s="1"/>
  <c r="H105" i="3"/>
  <c r="I104" i="2" s="1"/>
  <c r="I231" i="4" s="1"/>
  <c r="B106" i="3"/>
  <c r="C105" i="2"/>
  <c r="C232" i="4" s="1"/>
  <c r="C106" i="3"/>
  <c r="D105" i="2" s="1"/>
  <c r="D232" i="4" s="1"/>
  <c r="D106" i="3"/>
  <c r="E105" i="2" s="1"/>
  <c r="E232" i="4" s="1"/>
  <c r="E106" i="3"/>
  <c r="F105" i="2" s="1"/>
  <c r="F232" i="4" s="1"/>
  <c r="F106" i="3"/>
  <c r="G105" i="2"/>
  <c r="G232" i="4" s="1"/>
  <c r="G106" i="3"/>
  <c r="H105" i="2"/>
  <c r="H106" i="3"/>
  <c r="I105" i="2" s="1"/>
  <c r="I232" i="4" s="1"/>
  <c r="B107" i="3"/>
  <c r="C106" i="2"/>
  <c r="C233" i="4"/>
  <c r="C107" i="3"/>
  <c r="D106" i="2" s="1"/>
  <c r="D107" i="3"/>
  <c r="E106" i="2"/>
  <c r="E107" i="3"/>
  <c r="F106" i="2" s="1"/>
  <c r="F233" i="4" s="1"/>
  <c r="F107" i="3"/>
  <c r="G106" i="2" s="1"/>
  <c r="G233" i="4" s="1"/>
  <c r="G107" i="3"/>
  <c r="H106" i="2"/>
  <c r="H233" i="4"/>
  <c r="H107" i="3"/>
  <c r="I106" i="2"/>
  <c r="I233" i="4"/>
  <c r="B108" i="3"/>
  <c r="C107" i="2" s="1"/>
  <c r="C234" i="4" s="1"/>
  <c r="C108" i="3"/>
  <c r="D107" i="2"/>
  <c r="D234" i="4" s="1"/>
  <c r="D108" i="3"/>
  <c r="E108" i="3"/>
  <c r="F107" i="2" s="1"/>
  <c r="F234" i="4" s="1"/>
  <c r="F108" i="3"/>
  <c r="G107" i="2" s="1"/>
  <c r="G234" i="4" s="1"/>
  <c r="G108" i="3"/>
  <c r="H107" i="2"/>
  <c r="H234" i="4" s="1"/>
  <c r="H108" i="3"/>
  <c r="I107" i="2" s="1"/>
  <c r="I234" i="4" s="1"/>
  <c r="B109" i="3"/>
  <c r="C108" i="2"/>
  <c r="C235" i="4" s="1"/>
  <c r="C109" i="3"/>
  <c r="D108" i="2" s="1"/>
  <c r="D235" i="4" s="1"/>
  <c r="D109" i="3"/>
  <c r="E108" i="2" s="1"/>
  <c r="E235" i="4" s="1"/>
  <c r="E109" i="3"/>
  <c r="F108" i="2"/>
  <c r="F235" i="4"/>
  <c r="F109" i="3"/>
  <c r="G108" i="2" s="1"/>
  <c r="G235" i="4"/>
  <c r="G109" i="3"/>
  <c r="H108" i="2" s="1"/>
  <c r="H235" i="4" s="1"/>
  <c r="H109" i="3"/>
  <c r="I108" i="2" s="1"/>
  <c r="I235" i="4" s="1"/>
  <c r="B110" i="3"/>
  <c r="C109" i="2"/>
  <c r="C236" i="4"/>
  <c r="C110" i="3"/>
  <c r="D109" i="2"/>
  <c r="D110" i="3"/>
  <c r="E109" i="2"/>
  <c r="E236" i="4" s="1"/>
  <c r="E110" i="3"/>
  <c r="F109" i="2"/>
  <c r="F236" i="4"/>
  <c r="F110" i="3"/>
  <c r="G109" i="2" s="1"/>
  <c r="G110" i="3"/>
  <c r="H109" i="2" s="1"/>
  <c r="H236" i="4" s="1"/>
  <c r="H110" i="3"/>
  <c r="I109" i="2" s="1"/>
  <c r="I236" i="4"/>
  <c r="B111" i="3"/>
  <c r="C110" i="2" s="1"/>
  <c r="C237" i="4" s="1"/>
  <c r="F111" i="3"/>
  <c r="G110" i="2" s="1"/>
  <c r="G237" i="4" s="1"/>
  <c r="G111" i="3"/>
  <c r="H111" i="3"/>
  <c r="I110" i="2" s="1"/>
  <c r="B112" i="3"/>
  <c r="C111" i="2"/>
  <c r="C238" i="4"/>
  <c r="F112" i="3"/>
  <c r="G111" i="2" s="1"/>
  <c r="G238" i="4" s="1"/>
  <c r="G112" i="3"/>
  <c r="H111" i="2" s="1"/>
  <c r="H238" i="4" s="1"/>
  <c r="H112" i="3"/>
  <c r="I111" i="2" s="1"/>
  <c r="I238" i="4" s="1"/>
  <c r="B113" i="3"/>
  <c r="C112" i="2" s="1"/>
  <c r="C239" i="4" s="1"/>
  <c r="F113" i="3"/>
  <c r="G112" i="2"/>
  <c r="G239" i="4" s="1"/>
  <c r="G113" i="3"/>
  <c r="H112" i="2" s="1"/>
  <c r="H113" i="3"/>
  <c r="I112" i="2"/>
  <c r="I239" i="4" s="1"/>
  <c r="B114" i="3"/>
  <c r="C113" i="2" s="1"/>
  <c r="C240" i="4"/>
  <c r="F114" i="3"/>
  <c r="G113" i="2" s="1"/>
  <c r="G240" i="4" s="1"/>
  <c r="G114" i="3"/>
  <c r="H113" i="2" s="1"/>
  <c r="H240" i="4" s="1"/>
  <c r="H114" i="3"/>
  <c r="I113" i="2"/>
  <c r="I240" i="4" s="1"/>
  <c r="B115" i="3"/>
  <c r="C114" i="2" s="1"/>
  <c r="C241" i="4" s="1"/>
  <c r="F115" i="3"/>
  <c r="G114" i="2"/>
  <c r="G241" i="4" s="1"/>
  <c r="G115" i="3"/>
  <c r="H114" i="2" s="1"/>
  <c r="H241" i="4" s="1"/>
  <c r="H115" i="3"/>
  <c r="I114" i="2" s="1"/>
  <c r="I241" i="4" s="1"/>
  <c r="B116" i="3"/>
  <c r="C115" i="2" s="1"/>
  <c r="C242" i="4" s="1"/>
  <c r="F116" i="3"/>
  <c r="G115" i="2" s="1"/>
  <c r="G242" i="4" s="1"/>
  <c r="G116" i="3"/>
  <c r="H115" i="2" s="1"/>
  <c r="H242" i="4" s="1"/>
  <c r="H116" i="3"/>
  <c r="I115" i="2"/>
  <c r="I242" i="4" s="1"/>
  <c r="B117" i="3"/>
  <c r="C116" i="2" s="1"/>
  <c r="C243" i="4" s="1"/>
  <c r="F117" i="3"/>
  <c r="G116" i="2"/>
  <c r="G243" i="4" s="1"/>
  <c r="G117" i="3"/>
  <c r="H116" i="2"/>
  <c r="H243" i="4" s="1"/>
  <c r="H117" i="3"/>
  <c r="I116" i="2" s="1"/>
  <c r="I243" i="4" s="1"/>
  <c r="B118" i="3"/>
  <c r="C117" i="2" s="1"/>
  <c r="C244" i="4" s="1"/>
  <c r="F118" i="3"/>
  <c r="G117" i="2" s="1"/>
  <c r="G244" i="4" s="1"/>
  <c r="G118" i="3"/>
  <c r="H117" i="2"/>
  <c r="H244" i="4"/>
  <c r="H118" i="3"/>
  <c r="I117" i="2"/>
  <c r="I244" i="4"/>
  <c r="B119" i="3"/>
  <c r="C118" i="2" s="1"/>
  <c r="C245" i="4" s="1"/>
  <c r="F119" i="3"/>
  <c r="G118" i="2"/>
  <c r="G245" i="4" s="1"/>
  <c r="G119" i="3"/>
  <c r="H118" i="2" s="1"/>
  <c r="H119" i="3"/>
  <c r="I118" i="2" s="1"/>
  <c r="I245" i="4" s="1"/>
  <c r="B120" i="3"/>
  <c r="C119" i="2"/>
  <c r="C246" i="4"/>
  <c r="F120" i="3"/>
  <c r="G119" i="2"/>
  <c r="G246" i="4"/>
  <c r="G120" i="3"/>
  <c r="H119" i="2" s="1"/>
  <c r="H246" i="4" s="1"/>
  <c r="H120" i="3"/>
  <c r="I119" i="2"/>
  <c r="I246" i="4" s="1"/>
  <c r="B121" i="3"/>
  <c r="C120" i="2"/>
  <c r="C247" i="4" s="1"/>
  <c r="F121" i="3"/>
  <c r="G120" i="2" s="1"/>
  <c r="G247" i="4" s="1"/>
  <c r="G121" i="3"/>
  <c r="H120" i="2" s="1"/>
  <c r="H247" i="4" s="1"/>
  <c r="H121" i="3"/>
  <c r="I120" i="2" s="1"/>
  <c r="I247" i="4" s="1"/>
  <c r="B122" i="3"/>
  <c r="C121" i="2"/>
  <c r="C248" i="4" s="1"/>
  <c r="F122" i="3"/>
  <c r="G121" i="2"/>
  <c r="G248" i="4" s="1"/>
  <c r="G122" i="3"/>
  <c r="H121" i="2" s="1"/>
  <c r="H248" i="4" s="1"/>
  <c r="H122" i="3"/>
  <c r="I121" i="2"/>
  <c r="I248" i="4" s="1"/>
  <c r="B123" i="3"/>
  <c r="C122" i="2" s="1"/>
  <c r="C123" i="3"/>
  <c r="D122" i="2" s="1"/>
  <c r="D249" i="4" s="1"/>
  <c r="D123" i="3"/>
  <c r="E122" i="2" s="1"/>
  <c r="E249" i="4" s="1"/>
  <c r="E123" i="3"/>
  <c r="F122" i="2" s="1"/>
  <c r="F249" i="4" s="1"/>
  <c r="F123" i="3"/>
  <c r="G122" i="2"/>
  <c r="G249" i="4"/>
  <c r="G123" i="3"/>
  <c r="H122" i="2" s="1"/>
  <c r="H249" i="4" s="1"/>
  <c r="H123" i="3"/>
  <c r="I122" i="2"/>
  <c r="I249" i="4" s="1"/>
  <c r="B124" i="3"/>
  <c r="C123" i="2" s="1"/>
  <c r="C250" i="4" s="1"/>
  <c r="C124" i="3"/>
  <c r="D123" i="2" s="1"/>
  <c r="D250" i="4" s="1"/>
  <c r="D124" i="3"/>
  <c r="E123" i="2" s="1"/>
  <c r="E124" i="3"/>
  <c r="F123" i="2" s="1"/>
  <c r="F250" i="4" s="1"/>
  <c r="F124" i="3"/>
  <c r="G123" i="2" s="1"/>
  <c r="G124" i="3"/>
  <c r="H123" i="2" s="1"/>
  <c r="H250" i="4" s="1"/>
  <c r="H124" i="3"/>
  <c r="I123" i="2"/>
  <c r="I250" i="4" s="1"/>
  <c r="B125" i="3"/>
  <c r="C124" i="2" s="1"/>
  <c r="C125" i="3"/>
  <c r="D124" i="2" s="1"/>
  <c r="D251" i="4" s="1"/>
  <c r="D125" i="3"/>
  <c r="E124" i="2" s="1"/>
  <c r="E251" i="4" s="1"/>
  <c r="E125" i="3"/>
  <c r="F124" i="2"/>
  <c r="F251" i="4" s="1"/>
  <c r="F125" i="3"/>
  <c r="G124" i="2" s="1"/>
  <c r="G125" i="3"/>
  <c r="H124" i="2"/>
  <c r="H251" i="4" s="1"/>
  <c r="H125" i="3"/>
  <c r="I124" i="2"/>
  <c r="I251" i="4"/>
  <c r="B126" i="3"/>
  <c r="C125" i="2" s="1"/>
  <c r="C252" i="4" s="1"/>
  <c r="C126" i="3"/>
  <c r="D125" i="2"/>
  <c r="D252" i="4" s="1"/>
  <c r="D126" i="3"/>
  <c r="E125" i="2" s="1"/>
  <c r="E252" i="4" s="1"/>
  <c r="E126" i="3"/>
  <c r="F125" i="2"/>
  <c r="F252" i="4"/>
  <c r="F126" i="3"/>
  <c r="G125" i="2" s="1"/>
  <c r="G252" i="4" s="1"/>
  <c r="G126" i="3"/>
  <c r="H125" i="2" s="1"/>
  <c r="H252" i="4" s="1"/>
  <c r="H126" i="3"/>
  <c r="I125" i="2"/>
  <c r="I252" i="4" s="1"/>
  <c r="B127" i="3"/>
  <c r="C126" i="2" s="1"/>
  <c r="C253" i="4" s="1"/>
  <c r="C127" i="3"/>
  <c r="D126" i="2"/>
  <c r="D253" i="4" s="1"/>
  <c r="D127" i="3"/>
  <c r="E126" i="2" s="1"/>
  <c r="E253" i="4" s="1"/>
  <c r="E127" i="3"/>
  <c r="F126" i="2" s="1"/>
  <c r="F253" i="4" s="1"/>
  <c r="F127" i="3"/>
  <c r="G126" i="2" s="1"/>
  <c r="G253" i="4" s="1"/>
  <c r="G127" i="3"/>
  <c r="H126" i="2" s="1"/>
  <c r="H253" i="4" s="1"/>
  <c r="H127" i="3"/>
  <c r="I126" i="2"/>
  <c r="I253" i="4" s="1"/>
  <c r="B128" i="3"/>
  <c r="C127" i="2" s="1"/>
  <c r="C128" i="3"/>
  <c r="D127" i="2" s="1"/>
  <c r="D128" i="3"/>
  <c r="E127" i="2" s="1"/>
  <c r="E254" i="4" s="1"/>
  <c r="E128" i="3"/>
  <c r="F127" i="2" s="1"/>
  <c r="F254" i="4" s="1"/>
  <c r="F128" i="3"/>
  <c r="G127" i="2" s="1"/>
  <c r="G254" i="4" s="1"/>
  <c r="G128" i="3"/>
  <c r="H127" i="2"/>
  <c r="H254" i="4" s="1"/>
  <c r="H128" i="3"/>
  <c r="I127" i="2" s="1"/>
  <c r="I254" i="4" s="1"/>
  <c r="B129" i="3"/>
  <c r="C128" i="2" s="1"/>
  <c r="C255" i="4" s="1"/>
  <c r="C129" i="3"/>
  <c r="D128" i="2" s="1"/>
  <c r="D255" i="4" s="1"/>
  <c r="D129" i="3"/>
  <c r="E128" i="2"/>
  <c r="E255" i="4" s="1"/>
  <c r="E129" i="3"/>
  <c r="F128" i="2" s="1"/>
  <c r="F255" i="4" s="1"/>
  <c r="F129" i="3"/>
  <c r="G128" i="2"/>
  <c r="G255" i="4" s="1"/>
  <c r="G129" i="3"/>
  <c r="H128" i="2" s="1"/>
  <c r="H255" i="4" s="1"/>
  <c r="H129" i="3"/>
  <c r="I128" i="2"/>
  <c r="I255" i="4" s="1"/>
  <c r="B130" i="3"/>
  <c r="C129" i="2" s="1"/>
  <c r="C256" i="4" s="1"/>
  <c r="C130" i="3"/>
  <c r="D129" i="2" s="1"/>
  <c r="D256" i="4" s="1"/>
  <c r="D130" i="3"/>
  <c r="E129" i="2" s="1"/>
  <c r="E256" i="4" s="1"/>
  <c r="E130" i="3"/>
  <c r="F129" i="2"/>
  <c r="F256" i="4" s="1"/>
  <c r="F130" i="3"/>
  <c r="G129" i="2" s="1"/>
  <c r="G130" i="3"/>
  <c r="H129" i="2" s="1"/>
  <c r="H256" i="4" s="1"/>
  <c r="H130" i="3"/>
  <c r="I129" i="2"/>
  <c r="I256" i="4" s="1"/>
  <c r="B131" i="3"/>
  <c r="C130" i="2" s="1"/>
  <c r="C257" i="4" s="1"/>
  <c r="C131" i="3"/>
  <c r="D130" i="2"/>
  <c r="D257" i="4" s="1"/>
  <c r="D131" i="3"/>
  <c r="E130" i="2" s="1"/>
  <c r="E131" i="3"/>
  <c r="F130" i="2"/>
  <c r="F257" i="4" s="1"/>
  <c r="F131" i="3"/>
  <c r="G130" i="2" s="1"/>
  <c r="G257" i="4" s="1"/>
  <c r="G131" i="3"/>
  <c r="H130" i="2" s="1"/>
  <c r="H257" i="4" s="1"/>
  <c r="H131" i="3"/>
  <c r="I130" i="2" s="1"/>
  <c r="I257" i="4" s="1"/>
  <c r="B132" i="3"/>
  <c r="C131" i="2"/>
  <c r="C258" i="4" s="1"/>
  <c r="C132" i="3"/>
  <c r="D131" i="2" s="1"/>
  <c r="D258" i="4" s="1"/>
  <c r="D132" i="3"/>
  <c r="E131" i="2"/>
  <c r="E258" i="4" s="1"/>
  <c r="E132" i="3"/>
  <c r="F131" i="2" s="1"/>
  <c r="F132" i="3"/>
  <c r="G131" i="2" s="1"/>
  <c r="G258" i="4" s="1"/>
  <c r="G132" i="3"/>
  <c r="H131" i="2"/>
  <c r="H258" i="4" s="1"/>
  <c r="H132" i="3"/>
  <c r="I131" i="2" s="1"/>
  <c r="I258" i="4" s="1"/>
  <c r="B133" i="3"/>
  <c r="C132" i="2"/>
  <c r="C259" i="4" s="1"/>
  <c r="C133" i="3"/>
  <c r="D132" i="2" s="1"/>
  <c r="D259" i="4" s="1"/>
  <c r="D133" i="3"/>
  <c r="E132" i="2" s="1"/>
  <c r="E259" i="4" s="1"/>
  <c r="E133" i="3"/>
  <c r="F132" i="2" s="1"/>
  <c r="F259" i="4" s="1"/>
  <c r="F133" i="3"/>
  <c r="G132" i="2" s="1"/>
  <c r="G133" i="3"/>
  <c r="H132" i="2"/>
  <c r="H259" i="4" s="1"/>
  <c r="H133" i="3"/>
  <c r="I132" i="2" s="1"/>
  <c r="I259" i="4" s="1"/>
  <c r="B134" i="3"/>
  <c r="C133" i="2" s="1"/>
  <c r="C260" i="4" s="1"/>
  <c r="C134" i="3"/>
  <c r="D133" i="2" s="1"/>
  <c r="D260" i="4" s="1"/>
  <c r="D134" i="3"/>
  <c r="E133" i="2"/>
  <c r="E260" i="4" s="1"/>
  <c r="E134" i="3"/>
  <c r="F133" i="2" s="1"/>
  <c r="F260" i="4" s="1"/>
  <c r="F134" i="3"/>
  <c r="G133" i="2"/>
  <c r="G260" i="4" s="1"/>
  <c r="G134" i="3"/>
  <c r="H133" i="2" s="1"/>
  <c r="H260" i="4" s="1"/>
  <c r="H134" i="3"/>
  <c r="I133" i="2" s="1"/>
  <c r="I260" i="4" s="1"/>
  <c r="B135" i="3"/>
  <c r="C134" i="2"/>
  <c r="C261" i="4" s="1"/>
  <c r="C135" i="3"/>
  <c r="D134" i="2" s="1"/>
  <c r="D261" i="4" s="1"/>
  <c r="D135" i="3"/>
  <c r="E134" i="2"/>
  <c r="E261" i="4" s="1"/>
  <c r="E135" i="3"/>
  <c r="F134" i="2" s="1"/>
  <c r="F261" i="4" s="1"/>
  <c r="F135" i="3"/>
  <c r="G134" i="2"/>
  <c r="G261" i="4" s="1"/>
  <c r="G135" i="3"/>
  <c r="H134" i="2" s="1"/>
  <c r="H261" i="4" s="1"/>
  <c r="H135" i="3"/>
  <c r="I134" i="2" s="1"/>
  <c r="I261" i="4" s="1"/>
  <c r="B136" i="3"/>
  <c r="C135" i="2" s="1"/>
  <c r="C262" i="4" s="1"/>
  <c r="C136" i="3"/>
  <c r="D135" i="2"/>
  <c r="D262" i="4" s="1"/>
  <c r="D136" i="3"/>
  <c r="E135" i="2"/>
  <c r="E262" i="4" s="1"/>
  <c r="E136" i="3"/>
  <c r="F135" i="2" s="1"/>
  <c r="F262" i="4" s="1"/>
  <c r="F136" i="3"/>
  <c r="G135" i="2" s="1"/>
  <c r="G262" i="4" s="1"/>
  <c r="G136" i="3"/>
  <c r="H135" i="2" s="1"/>
  <c r="H136" i="3"/>
  <c r="I135" i="2" s="1"/>
  <c r="I262" i="4" s="1"/>
  <c r="B137" i="3"/>
  <c r="C136" i="2" s="1"/>
  <c r="C263" i="4" s="1"/>
  <c r="C137" i="3"/>
  <c r="D136" i="2" s="1"/>
  <c r="D263" i="4" s="1"/>
  <c r="D137" i="3"/>
  <c r="E136" i="2"/>
  <c r="E137" i="3"/>
  <c r="F136" i="2"/>
  <c r="F263" i="4" s="1"/>
  <c r="F137" i="3"/>
  <c r="G136" i="2" s="1"/>
  <c r="G263" i="4" s="1"/>
  <c r="G137" i="3"/>
  <c r="H136" i="2" s="1"/>
  <c r="H263" i="4" s="1"/>
  <c r="H137" i="3"/>
  <c r="I136" i="2" s="1"/>
  <c r="I263" i="4" s="1"/>
  <c r="B138" i="3"/>
  <c r="C137" i="2"/>
  <c r="C264" i="4" s="1"/>
  <c r="C138" i="3"/>
  <c r="D137" i="2" s="1"/>
  <c r="D264" i="4" s="1"/>
  <c r="D138" i="3"/>
  <c r="E137" i="2"/>
  <c r="E264" i="4" s="1"/>
  <c r="E138" i="3"/>
  <c r="F137" i="2" s="1"/>
  <c r="F264" i="4" s="1"/>
  <c r="F138" i="3"/>
  <c r="G137" i="2"/>
  <c r="G264" i="4" s="1"/>
  <c r="G138" i="3"/>
  <c r="H137" i="2" s="1"/>
  <c r="H264" i="4" s="1"/>
  <c r="H138" i="3"/>
  <c r="I137" i="2" s="1"/>
  <c r="I264" i="4" s="1"/>
  <c r="B139" i="3"/>
  <c r="C138" i="2" s="1"/>
  <c r="C265" i="4" s="1"/>
  <c r="C139" i="3"/>
  <c r="D138" i="2"/>
  <c r="D139" i="3"/>
  <c r="E138" i="2"/>
  <c r="E265" i="4" s="1"/>
  <c r="E139" i="3"/>
  <c r="F139" i="3"/>
  <c r="G138" i="2" s="1"/>
  <c r="G265" i="4" s="1"/>
  <c r="G139" i="3"/>
  <c r="H138" i="2" s="1"/>
  <c r="H265" i="4" s="1"/>
  <c r="H139" i="3"/>
  <c r="I138" i="2" s="1"/>
  <c r="B140" i="3"/>
  <c r="C139" i="2" s="1"/>
  <c r="C266" i="4" s="1"/>
  <c r="C140" i="3"/>
  <c r="D139" i="2"/>
  <c r="D140" i="3"/>
  <c r="E139" i="2" s="1"/>
  <c r="E266" i="4" s="1"/>
  <c r="E140" i="3"/>
  <c r="F139" i="2"/>
  <c r="F266" i="4" s="1"/>
  <c r="F140" i="3"/>
  <c r="G139" i="2" s="1"/>
  <c r="G266" i="4" s="1"/>
  <c r="G140" i="3"/>
  <c r="H139" i="2" s="1"/>
  <c r="H266" i="4" s="1"/>
  <c r="H140" i="3"/>
  <c r="I139" i="2" s="1"/>
  <c r="I266" i="4" s="1"/>
  <c r="B141" i="3"/>
  <c r="C140" i="2"/>
  <c r="C141" i="3"/>
  <c r="D140" i="2" s="1"/>
  <c r="D267" i="4" s="1"/>
  <c r="D141" i="3"/>
  <c r="E140" i="2"/>
  <c r="E267" i="4" s="1"/>
  <c r="E141" i="3"/>
  <c r="F140" i="2" s="1"/>
  <c r="F267" i="4" s="1"/>
  <c r="F141" i="3"/>
  <c r="G140" i="2"/>
  <c r="G141" i="3"/>
  <c r="H140" i="2"/>
  <c r="H267" i="4" s="1"/>
  <c r="H141" i="3"/>
  <c r="I140" i="2" s="1"/>
  <c r="I267" i="4" s="1"/>
  <c r="B142" i="3"/>
  <c r="C141" i="2"/>
  <c r="C268" i="4" s="1"/>
  <c r="C142" i="3"/>
  <c r="D141" i="2" s="1"/>
  <c r="D142" i="3"/>
  <c r="E141" i="2"/>
  <c r="E268" i="4" s="1"/>
  <c r="E142" i="3"/>
  <c r="F141" i="2" s="1"/>
  <c r="F268" i="4" s="1"/>
  <c r="F142" i="3"/>
  <c r="G141" i="2" s="1"/>
  <c r="G268" i="4" s="1"/>
  <c r="G142" i="3"/>
  <c r="H141" i="2"/>
  <c r="H268" i="4" s="1"/>
  <c r="H142" i="3"/>
  <c r="I141" i="2" s="1"/>
  <c r="I268" i="4" s="1"/>
  <c r="B143" i="3"/>
  <c r="C142" i="2"/>
  <c r="C269" i="4" s="1"/>
  <c r="C143" i="3"/>
  <c r="D142" i="2" s="1"/>
  <c r="D269" i="4" s="1"/>
  <c r="D143" i="3"/>
  <c r="E142" i="2" s="1"/>
  <c r="E269" i="4" s="1"/>
  <c r="E143" i="3"/>
  <c r="F142" i="2" s="1"/>
  <c r="F269" i="4" s="1"/>
  <c r="F143" i="3"/>
  <c r="G142" i="2"/>
  <c r="G269" i="4" s="1"/>
  <c r="G143" i="3"/>
  <c r="H142" i="2" s="1"/>
  <c r="H269" i="4" s="1"/>
  <c r="H143" i="3"/>
  <c r="B144" i="3"/>
  <c r="C143" i="2" s="1"/>
  <c r="C270" i="4" s="1"/>
  <c r="C144" i="3"/>
  <c r="D143" i="2" s="1"/>
  <c r="D270" i="4" s="1"/>
  <c r="D144" i="3"/>
  <c r="E143" i="2" s="1"/>
  <c r="E270" i="4" s="1"/>
  <c r="E144" i="3"/>
  <c r="F143" i="2" s="1"/>
  <c r="F144" i="3"/>
  <c r="G143" i="2"/>
  <c r="G270" i="4" s="1"/>
  <c r="G144" i="3"/>
  <c r="H143" i="2" s="1"/>
  <c r="H270" i="4" s="1"/>
  <c r="H144" i="3"/>
  <c r="I143" i="2" s="1"/>
  <c r="B145" i="3"/>
  <c r="C144" i="2"/>
  <c r="C271" i="4" s="1"/>
  <c r="C145" i="3"/>
  <c r="D144" i="2" s="1"/>
  <c r="D271" i="4" s="1"/>
  <c r="D145" i="3"/>
  <c r="E144" i="2"/>
  <c r="E271" i="4" s="1"/>
  <c r="E145" i="3"/>
  <c r="F144" i="2" s="1"/>
  <c r="F271" i="4" s="1"/>
  <c r="F145" i="3"/>
  <c r="G144" i="2" s="1"/>
  <c r="G271" i="4" s="1"/>
  <c r="G145" i="3"/>
  <c r="H144" i="2" s="1"/>
  <c r="H271" i="4" s="1"/>
  <c r="H145" i="3"/>
  <c r="I144" i="2"/>
  <c r="I271" i="4" s="1"/>
  <c r="B146" i="3"/>
  <c r="C145" i="2" s="1"/>
  <c r="C146" i="3"/>
  <c r="D145" i="2" s="1"/>
  <c r="D272" i="4" s="1"/>
  <c r="D146" i="3"/>
  <c r="E145" i="2"/>
  <c r="E272" i="4" s="1"/>
  <c r="E146" i="3"/>
  <c r="F145" i="2" s="1"/>
  <c r="F272" i="4" s="1"/>
  <c r="F146" i="3"/>
  <c r="G145" i="2"/>
  <c r="G272" i="4" s="1"/>
  <c r="G146" i="3"/>
  <c r="H145" i="2" s="1"/>
  <c r="H272" i="4" s="1"/>
  <c r="H146" i="3"/>
  <c r="I145" i="2"/>
  <c r="I272" i="4" s="1"/>
  <c r="B147" i="3"/>
  <c r="C146" i="2" s="1"/>
  <c r="C273" i="4" s="1"/>
  <c r="C147" i="3"/>
  <c r="D146" i="2" s="1"/>
  <c r="D273" i="4" s="1"/>
  <c r="D147" i="3"/>
  <c r="E147" i="3"/>
  <c r="F146" i="2"/>
  <c r="F273" i="4" s="1"/>
  <c r="F147" i="3"/>
  <c r="G146" i="2" s="1"/>
  <c r="G273" i="4" s="1"/>
  <c r="G147" i="3"/>
  <c r="H146" i="2"/>
  <c r="H273" i="4" s="1"/>
  <c r="H147" i="3"/>
  <c r="I146" i="2" s="1"/>
  <c r="B148" i="3"/>
  <c r="C147" i="2" s="1"/>
  <c r="C274" i="4" s="1"/>
  <c r="C148" i="3"/>
  <c r="D147" i="2"/>
  <c r="D274" i="4" s="1"/>
  <c r="D148" i="3"/>
  <c r="E147" i="2" s="1"/>
  <c r="E274" i="4" s="1"/>
  <c r="E148" i="3"/>
  <c r="F147" i="2"/>
  <c r="F148" i="3"/>
  <c r="G147" i="2"/>
  <c r="G274" i="4" s="1"/>
  <c r="G148" i="3"/>
  <c r="H147" i="2" s="1"/>
  <c r="H274" i="4" s="1"/>
  <c r="H148" i="3"/>
  <c r="I147" i="2"/>
  <c r="I274" i="4" s="1"/>
  <c r="B149" i="3"/>
  <c r="C148" i="2" s="1"/>
  <c r="C149" i="3"/>
  <c r="D148" i="2" s="1"/>
  <c r="D149" i="3"/>
  <c r="E148" i="2" s="1"/>
  <c r="E275" i="4" s="1"/>
  <c r="E149" i="3"/>
  <c r="F148" i="2"/>
  <c r="F275" i="4" s="1"/>
  <c r="F149" i="3"/>
  <c r="G148" i="2" s="1"/>
  <c r="G275" i="4" s="1"/>
  <c r="G149" i="3"/>
  <c r="H148" i="2"/>
  <c r="H275" i="4" s="1"/>
  <c r="H149" i="3"/>
  <c r="I148" i="2" s="1"/>
  <c r="I275" i="4" s="1"/>
  <c r="B150" i="3"/>
  <c r="C149" i="2"/>
  <c r="C276" i="4" s="1"/>
  <c r="C150" i="3"/>
  <c r="D149" i="2" s="1"/>
  <c r="D276" i="4" s="1"/>
  <c r="D150" i="3"/>
  <c r="E149" i="2" s="1"/>
  <c r="E276" i="4" s="1"/>
  <c r="E150" i="3"/>
  <c r="F149" i="2" s="1"/>
  <c r="F276" i="4" s="1"/>
  <c r="F150" i="3"/>
  <c r="G149" i="2" s="1"/>
  <c r="G150" i="3"/>
  <c r="H149" i="2" s="1"/>
  <c r="H276" i="4" s="1"/>
  <c r="H150" i="3"/>
  <c r="I149" i="2"/>
  <c r="I276" i="4" s="1"/>
  <c r="B151" i="3"/>
  <c r="C150" i="2" s="1"/>
  <c r="C277" i="4" s="1"/>
  <c r="C151" i="3"/>
  <c r="D150" i="2"/>
  <c r="D277" i="4" s="1"/>
  <c r="D151" i="3"/>
  <c r="E150" i="2" s="1"/>
  <c r="E277" i="4" s="1"/>
  <c r="E151" i="3"/>
  <c r="F150" i="2" s="1"/>
  <c r="F277" i="4" s="1"/>
  <c r="F151" i="3"/>
  <c r="G150" i="2" s="1"/>
  <c r="G277" i="4" s="1"/>
  <c r="G151" i="3"/>
  <c r="H150" i="2"/>
  <c r="H277" i="4" s="1"/>
  <c r="H151" i="3"/>
  <c r="I150" i="2" s="1"/>
  <c r="I277" i="4" s="1"/>
  <c r="B152" i="3"/>
  <c r="C151" i="2"/>
  <c r="C278" i="4" s="1"/>
  <c r="C152" i="3"/>
  <c r="D151" i="2" s="1"/>
  <c r="D278" i="4" s="1"/>
  <c r="D152" i="3"/>
  <c r="E151" i="2"/>
  <c r="E278" i="4" s="1"/>
  <c r="E152" i="3"/>
  <c r="F151" i="2" s="1"/>
  <c r="F278" i="4" s="1"/>
  <c r="F152" i="3"/>
  <c r="G151" i="2" s="1"/>
  <c r="G278" i="4" s="1"/>
  <c r="G152" i="3"/>
  <c r="H151" i="2" s="1"/>
  <c r="H278" i="4" s="1"/>
  <c r="H152" i="3"/>
  <c r="I151" i="2"/>
  <c r="I278" i="4" s="1"/>
  <c r="B153" i="3"/>
  <c r="C152" i="2" s="1"/>
  <c r="C279" i="4" s="1"/>
  <c r="C153" i="3"/>
  <c r="D152" i="2"/>
  <c r="D279" i="4" s="1"/>
  <c r="D153" i="3"/>
  <c r="E152" i="2" s="1"/>
  <c r="E279" i="4" s="1"/>
  <c r="E153" i="3"/>
  <c r="F152" i="2"/>
  <c r="F279" i="4" s="1"/>
  <c r="F153" i="3"/>
  <c r="G152" i="2" s="1"/>
  <c r="G279" i="4" s="1"/>
  <c r="G153" i="3"/>
  <c r="H152" i="2" s="1"/>
  <c r="H279" i="4" s="1"/>
  <c r="H153" i="3"/>
  <c r="I152" i="2" s="1"/>
  <c r="I279" i="4" s="1"/>
  <c r="B154" i="3"/>
  <c r="C153" i="2"/>
  <c r="C154" i="3"/>
  <c r="D153" i="2"/>
  <c r="D154" i="3"/>
  <c r="E153" i="2"/>
  <c r="E280" i="4" s="1"/>
  <c r="E154" i="3"/>
  <c r="F153" i="2" s="1"/>
  <c r="F280" i="4" s="1"/>
  <c r="F154" i="3"/>
  <c r="G153" i="2"/>
  <c r="G280" i="4" s="1"/>
  <c r="G154" i="3"/>
  <c r="H153" i="2" s="1"/>
  <c r="H280" i="4" s="1"/>
  <c r="H154" i="3"/>
  <c r="I153" i="2"/>
  <c r="I280" i="4" s="1"/>
  <c r="B155" i="3"/>
  <c r="C154" i="2" s="1"/>
  <c r="C281" i="4" s="1"/>
  <c r="C155" i="3"/>
  <c r="D154" i="2" s="1"/>
  <c r="D281" i="4" s="1"/>
  <c r="D155" i="3"/>
  <c r="E154" i="2" s="1"/>
  <c r="E281" i="4" s="1"/>
  <c r="E155" i="3"/>
  <c r="F154" i="2" s="1"/>
  <c r="F155" i="3"/>
  <c r="G154" i="2" s="1"/>
  <c r="G281" i="4" s="1"/>
  <c r="G155" i="3"/>
  <c r="H155" i="3"/>
  <c r="I154" i="2" s="1"/>
  <c r="I281" i="4" s="1"/>
  <c r="B156" i="3"/>
  <c r="C155" i="2" s="1"/>
  <c r="C282" i="4" s="1"/>
  <c r="C156" i="3"/>
  <c r="D155" i="2" s="1"/>
  <c r="D282" i="4" s="1"/>
  <c r="D156" i="3"/>
  <c r="E155" i="2"/>
  <c r="E282" i="4" s="1"/>
  <c r="E156" i="3"/>
  <c r="F155" i="2" s="1"/>
  <c r="F282" i="4" s="1"/>
  <c r="F156" i="3"/>
  <c r="G155" i="2"/>
  <c r="G282" i="4" s="1"/>
  <c r="G156" i="3"/>
  <c r="H155" i="2" s="1"/>
  <c r="H282" i="4" s="1"/>
  <c r="H156" i="3"/>
  <c r="I155" i="2" s="1"/>
  <c r="I282" i="4" s="1"/>
  <c r="B157" i="3"/>
  <c r="C156" i="2" s="1"/>
  <c r="C283" i="4" s="1"/>
  <c r="C157" i="3"/>
  <c r="D156" i="2"/>
  <c r="D157" i="3"/>
  <c r="E156" i="2" s="1"/>
  <c r="E283" i="4" s="1"/>
  <c r="E157" i="3"/>
  <c r="F156" i="2"/>
  <c r="F283" i="4" s="1"/>
  <c r="F157" i="3"/>
  <c r="G156" i="2" s="1"/>
  <c r="G283" i="4" s="1"/>
  <c r="G157" i="3"/>
  <c r="H156" i="2"/>
  <c r="H283" i="4" s="1"/>
  <c r="H157" i="3"/>
  <c r="I156" i="2" s="1"/>
  <c r="I283" i="4" s="1"/>
  <c r="B158" i="3"/>
  <c r="C157" i="2" s="1"/>
  <c r="C158" i="3"/>
  <c r="D157" i="2" s="1"/>
  <c r="D158" i="3"/>
  <c r="E157" i="2" s="1"/>
  <c r="E284" i="4" s="1"/>
  <c r="E158" i="3"/>
  <c r="F157" i="2" s="1"/>
  <c r="F284" i="4" s="1"/>
  <c r="F158" i="3"/>
  <c r="G157" i="2" s="1"/>
  <c r="G284" i="4" s="1"/>
  <c r="G158" i="3"/>
  <c r="H157" i="2"/>
  <c r="H284" i="4" s="1"/>
  <c r="H158" i="3"/>
  <c r="I157" i="2" s="1"/>
  <c r="I284" i="4" s="1"/>
  <c r="B159" i="3"/>
  <c r="C158" i="2"/>
  <c r="C285" i="4" s="1"/>
  <c r="C159" i="3"/>
  <c r="D158" i="2" s="1"/>
  <c r="D285" i="4" s="1"/>
  <c r="D159" i="3"/>
  <c r="E158" i="2"/>
  <c r="E285" i="4" s="1"/>
  <c r="E159" i="3"/>
  <c r="F158" i="2" s="1"/>
  <c r="F285" i="4" s="1"/>
  <c r="F159" i="3"/>
  <c r="G158" i="2" s="1"/>
  <c r="G285" i="4" s="1"/>
  <c r="G159" i="3"/>
  <c r="H158" i="2" s="1"/>
  <c r="H285" i="4" s="1"/>
  <c r="H159" i="3"/>
  <c r="I158" i="2" s="1"/>
  <c r="B160" i="3"/>
  <c r="C159" i="2" s="1"/>
  <c r="C286" i="4" s="1"/>
  <c r="C160" i="3"/>
  <c r="D159" i="2"/>
  <c r="D286" i="4" s="1"/>
  <c r="D160" i="3"/>
  <c r="E159" i="2" s="1"/>
  <c r="E286" i="4" s="1"/>
  <c r="E160" i="3"/>
  <c r="F159" i="2"/>
  <c r="F286" i="4" s="1"/>
  <c r="F160" i="3"/>
  <c r="G159" i="2" s="1"/>
  <c r="G286" i="4" s="1"/>
  <c r="G160" i="3"/>
  <c r="H159" i="2" s="1"/>
  <c r="H286" i="4" s="1"/>
  <c r="H160" i="3"/>
  <c r="I159" i="2"/>
  <c r="I286" i="4" s="1"/>
  <c r="B161" i="3"/>
  <c r="C160" i="2" s="1"/>
  <c r="C161" i="3"/>
  <c r="D160" i="2" s="1"/>
  <c r="D287" i="4" s="1"/>
  <c r="D161" i="3"/>
  <c r="E160" i="2"/>
  <c r="E287" i="4" s="1"/>
  <c r="E161" i="3"/>
  <c r="F160" i="2" s="1"/>
  <c r="F287" i="4" s="1"/>
  <c r="F161" i="3"/>
  <c r="G160" i="2" s="1"/>
  <c r="G287" i="4" s="1"/>
  <c r="G161" i="3"/>
  <c r="H160" i="2" s="1"/>
  <c r="H287" i="4" s="1"/>
  <c r="H161" i="3"/>
  <c r="I160" i="2"/>
  <c r="I287" i="4" s="1"/>
  <c r="B162" i="3"/>
  <c r="C161" i="2" s="1"/>
  <c r="C288" i="4" s="1"/>
  <c r="C162" i="3"/>
  <c r="D161" i="2"/>
  <c r="D288" i="4" s="1"/>
  <c r="D162" i="3"/>
  <c r="E161" i="2" s="1"/>
  <c r="E288" i="4" s="1"/>
  <c r="E162" i="3"/>
  <c r="F161" i="2"/>
  <c r="F288" i="4" s="1"/>
  <c r="F162" i="3"/>
  <c r="G161" i="2" s="1"/>
  <c r="G288" i="4" s="1"/>
  <c r="G162" i="3"/>
  <c r="H161" i="2" s="1"/>
  <c r="H288" i="4" s="1"/>
  <c r="H162" i="3"/>
  <c r="I161" i="2" s="1"/>
  <c r="I288" i="4" s="1"/>
  <c r="B163" i="3"/>
  <c r="C162" i="2"/>
  <c r="C289" i="4" s="1"/>
  <c r="C163" i="3"/>
  <c r="D162" i="2"/>
  <c r="D289" i="4"/>
  <c r="D163" i="3"/>
  <c r="E162" i="2" s="1"/>
  <c r="E289" i="4" s="1"/>
  <c r="E163" i="3"/>
  <c r="F162" i="2"/>
  <c r="F289" i="4" s="1"/>
  <c r="F163" i="3"/>
  <c r="G162" i="2"/>
  <c r="G289" i="4" s="1"/>
  <c r="G163" i="3"/>
  <c r="H162" i="2" s="1"/>
  <c r="H289" i="4" s="1"/>
  <c r="H163" i="3"/>
  <c r="I162" i="2" s="1"/>
  <c r="I289" i="4" s="1"/>
  <c r="B164" i="3"/>
  <c r="C163" i="2" s="1"/>
  <c r="C290" i="4" s="1"/>
  <c r="C164" i="3"/>
  <c r="D163" i="2"/>
  <c r="D164" i="3"/>
  <c r="E163" i="2" s="1"/>
  <c r="E290" i="4" s="1"/>
  <c r="E164" i="3"/>
  <c r="F163" i="2" s="1"/>
  <c r="F290" i="4" s="1"/>
  <c r="F164" i="3"/>
  <c r="G163" i="2" s="1"/>
  <c r="G290" i="4" s="1"/>
  <c r="G164" i="3"/>
  <c r="H163" i="2"/>
  <c r="H290" i="4"/>
  <c r="H164" i="3"/>
  <c r="I163" i="2" s="1"/>
  <c r="I290" i="4" s="1"/>
  <c r="B165" i="3"/>
  <c r="C164" i="2" s="1"/>
  <c r="C291" i="4" s="1"/>
  <c r="C165" i="3"/>
  <c r="D164" i="2"/>
  <c r="D291" i="4" s="1"/>
  <c r="D165" i="3"/>
  <c r="E164" i="2" s="1"/>
  <c r="E291" i="4" s="1"/>
  <c r="E165" i="3"/>
  <c r="F164" i="2" s="1"/>
  <c r="F291" i="4" s="1"/>
  <c r="F165" i="3"/>
  <c r="G164" i="2" s="1"/>
  <c r="G291" i="4" s="1"/>
  <c r="G165" i="3"/>
  <c r="H164" i="2" s="1"/>
  <c r="H291" i="4" s="1"/>
  <c r="H165" i="3"/>
  <c r="I164" i="2" s="1"/>
  <c r="I291" i="4" s="1"/>
  <c r="B166" i="3"/>
  <c r="C165" i="2"/>
  <c r="C292" i="4" s="1"/>
  <c r="C166" i="3"/>
  <c r="D165" i="2" s="1"/>
  <c r="D292" i="4" s="1"/>
  <c r="D166" i="3"/>
  <c r="E165" i="2" s="1"/>
  <c r="E292" i="4" s="1"/>
  <c r="E166" i="3"/>
  <c r="F165" i="2"/>
  <c r="F292" i="4" s="1"/>
  <c r="F166" i="3"/>
  <c r="G165" i="2"/>
  <c r="G292" i="4"/>
  <c r="G166" i="3"/>
  <c r="H165" i="2" s="1"/>
  <c r="H292" i="4" s="1"/>
  <c r="H166" i="3"/>
  <c r="I165" i="2" s="1"/>
  <c r="I292" i="4" s="1"/>
  <c r="B167" i="3"/>
  <c r="C166" i="2" s="1"/>
  <c r="C293" i="4" s="1"/>
  <c r="C167" i="3"/>
  <c r="D166" i="2"/>
  <c r="D293" i="4"/>
  <c r="D167" i="3"/>
  <c r="E166" i="2"/>
  <c r="E293" i="4"/>
  <c r="E167" i="3"/>
  <c r="F166" i="2" s="1"/>
  <c r="F293" i="4" s="1"/>
  <c r="F167" i="3"/>
  <c r="G166" i="2"/>
  <c r="G293" i="4" s="1"/>
  <c r="G167" i="3"/>
  <c r="H166" i="2"/>
  <c r="H293" i="4" s="1"/>
  <c r="H167" i="3"/>
  <c r="I166" i="2"/>
  <c r="I293" i="4"/>
  <c r="B168" i="3"/>
  <c r="C167" i="2" s="1"/>
  <c r="C294" i="4" s="1"/>
  <c r="C168" i="3"/>
  <c r="D167" i="2"/>
  <c r="D294" i="4" s="1"/>
  <c r="D168" i="3"/>
  <c r="E167" i="2" s="1"/>
  <c r="E294" i="4" s="1"/>
  <c r="E168" i="3"/>
  <c r="F167" i="2" s="1"/>
  <c r="F294" i="4" s="1"/>
  <c r="F168" i="3"/>
  <c r="G167" i="2" s="1"/>
  <c r="G294" i="4" s="1"/>
  <c r="G168" i="3"/>
  <c r="H167" i="2"/>
  <c r="H294" i="4" s="1"/>
  <c r="H168" i="3"/>
  <c r="I167" i="2" s="1"/>
  <c r="I294" i="4" s="1"/>
  <c r="B169" i="3"/>
  <c r="C168" i="2"/>
  <c r="C169" i="3"/>
  <c r="D168" i="2" s="1"/>
  <c r="D169" i="3"/>
  <c r="E168" i="2"/>
  <c r="E169" i="3"/>
  <c r="F168" i="2" s="1"/>
  <c r="F169" i="3"/>
  <c r="G168" i="2"/>
  <c r="G169" i="3"/>
  <c r="H168" i="2" s="1"/>
  <c r="H169" i="3"/>
  <c r="I168" i="2"/>
  <c r="B172" i="3"/>
  <c r="C171" i="2" s="1"/>
  <c r="C172" i="3"/>
  <c r="D171" i="2"/>
  <c r="D172" i="3"/>
  <c r="E171" i="2" s="1"/>
  <c r="E172" i="3"/>
  <c r="F171" i="2"/>
  <c r="F172" i="3"/>
  <c r="G171" i="2" s="1"/>
  <c r="G172" i="3"/>
  <c r="H171" i="2"/>
  <c r="H172" i="3"/>
  <c r="I171" i="2" s="1"/>
  <c r="B173" i="3"/>
  <c r="C172" i="2"/>
  <c r="C173" i="3"/>
  <c r="D172" i="2" s="1"/>
  <c r="D173" i="3"/>
  <c r="E172" i="2"/>
  <c r="E173" i="3"/>
  <c r="F172" i="2" s="1"/>
  <c r="F173" i="3"/>
  <c r="G172" i="2"/>
  <c r="G173" i="3"/>
  <c r="H172" i="2" s="1"/>
  <c r="H173" i="3"/>
  <c r="I172" i="2"/>
  <c r="D119" i="2"/>
  <c r="D246" i="4" s="1"/>
  <c r="E119" i="2"/>
  <c r="E246" i="4"/>
  <c r="I120" i="3"/>
  <c r="J119" i="2" s="1"/>
  <c r="J246" i="4" s="1"/>
  <c r="J120" i="3"/>
  <c r="K119" i="2"/>
  <c r="K246" i="4"/>
  <c r="K120" i="3"/>
  <c r="L119" i="2"/>
  <c r="L246" i="4"/>
  <c r="L120" i="3"/>
  <c r="M119" i="2" s="1"/>
  <c r="M246" i="4" s="1"/>
  <c r="M120" i="3"/>
  <c r="N119" i="2"/>
  <c r="N246" i="4" s="1"/>
  <c r="I132" i="3"/>
  <c r="J131" i="2"/>
  <c r="J132" i="3"/>
  <c r="K131" i="2"/>
  <c r="K258" i="4"/>
  <c r="K132" i="3"/>
  <c r="L131" i="2" s="1"/>
  <c r="L258" i="4" s="1"/>
  <c r="L132" i="3"/>
  <c r="M131" i="2"/>
  <c r="M258" i="4" s="1"/>
  <c r="M132" i="3"/>
  <c r="N131" i="2" s="1"/>
  <c r="N258" i="4" s="1"/>
  <c r="I144" i="3"/>
  <c r="J143" i="2" s="1"/>
  <c r="J270" i="4" s="1"/>
  <c r="J144" i="3"/>
  <c r="K143" i="2" s="1"/>
  <c r="K270" i="4" s="1"/>
  <c r="K144" i="3"/>
  <c r="L143" i="2"/>
  <c r="L270" i="4" s="1"/>
  <c r="L144" i="3"/>
  <c r="M143" i="2"/>
  <c r="M270" i="4"/>
  <c r="M144" i="3"/>
  <c r="N143" i="2" s="1"/>
  <c r="N270" i="4" s="1"/>
  <c r="I156" i="3"/>
  <c r="J155" i="2" s="1"/>
  <c r="J282" i="4" s="1"/>
  <c r="J156" i="3"/>
  <c r="K155" i="2" s="1"/>
  <c r="K282" i="4" s="1"/>
  <c r="K156" i="3"/>
  <c r="L155" i="2"/>
  <c r="L282" i="4" s="1"/>
  <c r="L156" i="3"/>
  <c r="M155" i="2"/>
  <c r="M282" i="4"/>
  <c r="M156" i="3"/>
  <c r="N155" i="2" s="1"/>
  <c r="N282" i="4" s="1"/>
  <c r="I168" i="3"/>
  <c r="J167" i="2"/>
  <c r="J294" i="4" s="1"/>
  <c r="J168" i="3"/>
  <c r="K167" i="2" s="1"/>
  <c r="K294" i="4" s="1"/>
  <c r="K168" i="3"/>
  <c r="L167" i="2"/>
  <c r="L294" i="4"/>
  <c r="L168" i="3"/>
  <c r="M167" i="2" s="1"/>
  <c r="M294" i="4" s="1"/>
  <c r="M168" i="3"/>
  <c r="N167" i="2"/>
  <c r="N294" i="4" s="1"/>
  <c r="D115" i="2"/>
  <c r="E115" i="2"/>
  <c r="F115" i="2"/>
  <c r="F242" i="4" s="1"/>
  <c r="I116" i="3"/>
  <c r="J115" i="2"/>
  <c r="J242" i="4" s="1"/>
  <c r="J116" i="3"/>
  <c r="K115" i="2"/>
  <c r="K242" i="4"/>
  <c r="K116" i="3"/>
  <c r="L115" i="2" s="1"/>
  <c r="L242" i="4" s="1"/>
  <c r="L116" i="3"/>
  <c r="M115" i="2"/>
  <c r="M116" i="3"/>
  <c r="N115" i="2" s="1"/>
  <c r="N242" i="4" s="1"/>
  <c r="I128" i="3"/>
  <c r="J127" i="2" s="1"/>
  <c r="J254" i="4" s="1"/>
  <c r="J128" i="3"/>
  <c r="K127" i="2" s="1"/>
  <c r="K254" i="4" s="1"/>
  <c r="K128" i="3"/>
  <c r="L127" i="2"/>
  <c r="L254" i="4" s="1"/>
  <c r="L128" i="3"/>
  <c r="M127" i="2" s="1"/>
  <c r="M254" i="4" s="1"/>
  <c r="M128" i="3"/>
  <c r="N127" i="2" s="1"/>
  <c r="N254" i="4" s="1"/>
  <c r="I140" i="3"/>
  <c r="J139" i="2" s="1"/>
  <c r="J266" i="4" s="1"/>
  <c r="J140" i="3"/>
  <c r="K139" i="2"/>
  <c r="K266" i="4" s="1"/>
  <c r="K140" i="3"/>
  <c r="L139" i="2"/>
  <c r="L266" i="4" s="1"/>
  <c r="L140" i="3"/>
  <c r="M139" i="2" s="1"/>
  <c r="M266" i="4" s="1"/>
  <c r="M140" i="3"/>
  <c r="N139" i="2" s="1"/>
  <c r="N266" i="4" s="1"/>
  <c r="I152" i="3"/>
  <c r="J151" i="2" s="1"/>
  <c r="J278" i="4" s="1"/>
  <c r="J152" i="3"/>
  <c r="K151" i="2"/>
  <c r="K278" i="4"/>
  <c r="K152" i="3"/>
  <c r="L151" i="2" s="1"/>
  <c r="L278" i="4" s="1"/>
  <c r="L152" i="3"/>
  <c r="M151" i="2" s="1"/>
  <c r="M278" i="4" s="1"/>
  <c r="M152" i="3"/>
  <c r="N151" i="2"/>
  <c r="N278" i="4" s="1"/>
  <c r="I164" i="3"/>
  <c r="J163" i="2"/>
  <c r="J290" i="4"/>
  <c r="J164" i="3"/>
  <c r="K163" i="2" s="1"/>
  <c r="K290" i="4" s="1"/>
  <c r="K164" i="3"/>
  <c r="L163" i="2"/>
  <c r="L290" i="4" s="1"/>
  <c r="L164" i="3"/>
  <c r="M163" i="2"/>
  <c r="M290" i="4" s="1"/>
  <c r="M164" i="3"/>
  <c r="N163" i="2"/>
  <c r="N290" i="4"/>
  <c r="D120" i="2"/>
  <c r="D247" i="4" s="1"/>
  <c r="E120" i="2"/>
  <c r="I121" i="3"/>
  <c r="J120" i="2" s="1"/>
  <c r="J247" i="4" s="1"/>
  <c r="J121" i="3"/>
  <c r="K120" i="2" s="1"/>
  <c r="K247" i="4" s="1"/>
  <c r="K121" i="3"/>
  <c r="L120" i="2"/>
  <c r="L247" i="4"/>
  <c r="L121" i="3"/>
  <c r="M120" i="2" s="1"/>
  <c r="M247" i="4" s="1"/>
  <c r="M121" i="3"/>
  <c r="N120" i="2"/>
  <c r="N247" i="4" s="1"/>
  <c r="I133" i="3"/>
  <c r="J132" i="2" s="1"/>
  <c r="J259" i="4" s="1"/>
  <c r="J133" i="3"/>
  <c r="K132" i="2"/>
  <c r="K259" i="4" s="1"/>
  <c r="K133" i="3"/>
  <c r="L132" i="2" s="1"/>
  <c r="L259" i="4" s="1"/>
  <c r="L133" i="3"/>
  <c r="M132" i="2" s="1"/>
  <c r="M259" i="4" s="1"/>
  <c r="M133" i="3"/>
  <c r="N132" i="2" s="1"/>
  <c r="N259" i="4" s="1"/>
  <c r="I145" i="3"/>
  <c r="J144" i="2" s="1"/>
  <c r="J271" i="4"/>
  <c r="J145" i="3"/>
  <c r="K144" i="2" s="1"/>
  <c r="K271" i="4" s="1"/>
  <c r="K145" i="3"/>
  <c r="L144" i="2"/>
  <c r="L271" i="4"/>
  <c r="L145" i="3"/>
  <c r="M144" i="2" s="1"/>
  <c r="M271" i="4" s="1"/>
  <c r="M145" i="3"/>
  <c r="N144" i="2" s="1"/>
  <c r="N271" i="4" s="1"/>
  <c r="I157" i="3"/>
  <c r="J156" i="2" s="1"/>
  <c r="J283" i="4" s="1"/>
  <c r="J157" i="3"/>
  <c r="K156" i="2"/>
  <c r="K283" i="4" s="1"/>
  <c r="K157" i="3"/>
  <c r="L156" i="2"/>
  <c r="L283" i="4"/>
  <c r="L157" i="3"/>
  <c r="M156" i="2" s="1"/>
  <c r="M283" i="4" s="1"/>
  <c r="M157" i="3"/>
  <c r="N156" i="2"/>
  <c r="N283" i="4" s="1"/>
  <c r="I169" i="3"/>
  <c r="J168" i="2" s="1"/>
  <c r="J169" i="3"/>
  <c r="K168" i="2" s="1"/>
  <c r="K169" i="3"/>
  <c r="L168" i="2"/>
  <c r="L169" i="3"/>
  <c r="M168" i="2" s="1"/>
  <c r="M169" i="3"/>
  <c r="N168" i="2"/>
  <c r="D121" i="2"/>
  <c r="E121" i="2"/>
  <c r="E248" i="4" s="1"/>
  <c r="I122" i="3"/>
  <c r="J121" i="2"/>
  <c r="J248" i="4"/>
  <c r="J122" i="3"/>
  <c r="K121" i="2" s="1"/>
  <c r="K248" i="4" s="1"/>
  <c r="K122" i="3"/>
  <c r="L121" i="2" s="1"/>
  <c r="L248" i="4" s="1"/>
  <c r="L122" i="3"/>
  <c r="M121" i="2" s="1"/>
  <c r="M248" i="4" s="1"/>
  <c r="M122" i="3"/>
  <c r="N121" i="2"/>
  <c r="N248" i="4"/>
  <c r="I134" i="3"/>
  <c r="J133" i="2"/>
  <c r="J260" i="4"/>
  <c r="J134" i="3"/>
  <c r="K133" i="2" s="1"/>
  <c r="K260" i="4" s="1"/>
  <c r="K134" i="3"/>
  <c r="L133" i="2"/>
  <c r="L260" i="4" s="1"/>
  <c r="L134" i="3"/>
  <c r="M133" i="2"/>
  <c r="M260" i="4" s="1"/>
  <c r="M134" i="3"/>
  <c r="N133" i="2"/>
  <c r="N260" i="4" s="1"/>
  <c r="I146" i="3"/>
  <c r="J145" i="2" s="1"/>
  <c r="J272" i="4" s="1"/>
  <c r="J146" i="3"/>
  <c r="K145" i="2"/>
  <c r="K272" i="4" s="1"/>
  <c r="K146" i="3"/>
  <c r="L145" i="2" s="1"/>
  <c r="L272" i="4" s="1"/>
  <c r="L146" i="3"/>
  <c r="M145" i="2"/>
  <c r="M272" i="4" s="1"/>
  <c r="M146" i="3"/>
  <c r="N145" i="2" s="1"/>
  <c r="N272" i="4" s="1"/>
  <c r="I158" i="3"/>
  <c r="J157" i="2"/>
  <c r="J284" i="4" s="1"/>
  <c r="J158" i="3"/>
  <c r="K157" i="2"/>
  <c r="K284" i="4"/>
  <c r="K158" i="3"/>
  <c r="L157" i="2" s="1"/>
  <c r="L284" i="4" s="1"/>
  <c r="L158" i="3"/>
  <c r="M157" i="2" s="1"/>
  <c r="M284" i="4" s="1"/>
  <c r="M158" i="3"/>
  <c r="N157" i="2" s="1"/>
  <c r="N284" i="4" s="1"/>
  <c r="D110" i="2"/>
  <c r="E110" i="2"/>
  <c r="E237" i="4" s="1"/>
  <c r="H110" i="2"/>
  <c r="H237" i="4" s="1"/>
  <c r="I111" i="3"/>
  <c r="J110" i="2"/>
  <c r="J237" i="4"/>
  <c r="J111" i="3"/>
  <c r="K110" i="2" s="1"/>
  <c r="K237" i="4" s="1"/>
  <c r="K111" i="3"/>
  <c r="L110" i="2" s="1"/>
  <c r="L237" i="4" s="1"/>
  <c r="L111" i="3"/>
  <c r="M110" i="2" s="1"/>
  <c r="M237" i="4" s="1"/>
  <c r="M111" i="3"/>
  <c r="N110" i="2"/>
  <c r="N237" i="4"/>
  <c r="I123" i="3"/>
  <c r="J122" i="2"/>
  <c r="J249" i="4"/>
  <c r="J123" i="3"/>
  <c r="K122" i="2" s="1"/>
  <c r="K249" i="4" s="1"/>
  <c r="K123" i="3"/>
  <c r="L122" i="2"/>
  <c r="L249" i="4" s="1"/>
  <c r="L123" i="3"/>
  <c r="M122" i="2"/>
  <c r="M249" i="4" s="1"/>
  <c r="M123" i="3"/>
  <c r="N122" i="2" s="1"/>
  <c r="I135" i="3"/>
  <c r="J134" i="2"/>
  <c r="J261" i="4"/>
  <c r="J135" i="3"/>
  <c r="K134" i="2"/>
  <c r="K261" i="4"/>
  <c r="K135" i="3"/>
  <c r="L134" i="2" s="1"/>
  <c r="L261" i="4" s="1"/>
  <c r="L135" i="3"/>
  <c r="M134" i="2"/>
  <c r="M261" i="4" s="1"/>
  <c r="M135" i="3"/>
  <c r="N134" i="2"/>
  <c r="N261" i="4" s="1"/>
  <c r="E146" i="2"/>
  <c r="E273" i="4"/>
  <c r="I147" i="3"/>
  <c r="J146" i="2" s="1"/>
  <c r="J273" i="4" s="1"/>
  <c r="J147" i="3"/>
  <c r="K146" i="2"/>
  <c r="K273" i="4"/>
  <c r="K147" i="3"/>
  <c r="L146" i="2"/>
  <c r="L273" i="4"/>
  <c r="L147" i="3"/>
  <c r="M146" i="2" s="1"/>
  <c r="M273" i="4" s="1"/>
  <c r="M147" i="3"/>
  <c r="N146" i="2"/>
  <c r="N273" i="4" s="1"/>
  <c r="I159" i="3"/>
  <c r="J158" i="2"/>
  <c r="J285" i="4" s="1"/>
  <c r="J159" i="3"/>
  <c r="K158" i="2"/>
  <c r="K285" i="4" s="1"/>
  <c r="K159" i="3"/>
  <c r="L158" i="2" s="1"/>
  <c r="L285" i="4" s="1"/>
  <c r="L159" i="3"/>
  <c r="M158" i="2"/>
  <c r="M285" i="4" s="1"/>
  <c r="M159" i="3"/>
  <c r="N158" i="2" s="1"/>
  <c r="I172" i="3"/>
  <c r="J171" i="2" s="1"/>
  <c r="J172" i="3"/>
  <c r="K171" i="2"/>
  <c r="K172" i="3"/>
  <c r="L171" i="2" s="1"/>
  <c r="L172" i="3"/>
  <c r="M171" i="2"/>
  <c r="M172" i="3"/>
  <c r="N171" i="2" s="1"/>
  <c r="I160" i="3"/>
  <c r="J159" i="2"/>
  <c r="J286" i="4"/>
  <c r="J160" i="3"/>
  <c r="K159" i="2" s="1"/>
  <c r="K286" i="4" s="1"/>
  <c r="K160" i="3"/>
  <c r="L159" i="2" s="1"/>
  <c r="L286" i="4" s="1"/>
  <c r="L160" i="3"/>
  <c r="M159" i="2" s="1"/>
  <c r="M286" i="4" s="1"/>
  <c r="M160" i="3"/>
  <c r="N159" i="2"/>
  <c r="N286" i="4" s="1"/>
  <c r="D111" i="2"/>
  <c r="E111" i="2"/>
  <c r="I112" i="3"/>
  <c r="J111" i="2" s="1"/>
  <c r="J238" i="4" s="1"/>
  <c r="J112" i="3"/>
  <c r="K111" i="2"/>
  <c r="K238" i="4"/>
  <c r="K112" i="3"/>
  <c r="L111" i="2" s="1"/>
  <c r="L238" i="4" s="1"/>
  <c r="L112" i="3"/>
  <c r="M111" i="2" s="1"/>
  <c r="M238" i="4" s="1"/>
  <c r="M112" i="3"/>
  <c r="N111" i="2" s="1"/>
  <c r="N238" i="4" s="1"/>
  <c r="I124" i="3"/>
  <c r="J123" i="2"/>
  <c r="J250" i="4"/>
  <c r="J124" i="3"/>
  <c r="K123" i="2"/>
  <c r="K250" i="4"/>
  <c r="K124" i="3"/>
  <c r="L123" i="2" s="1"/>
  <c r="L250" i="4" s="1"/>
  <c r="L124" i="3"/>
  <c r="M123" i="2"/>
  <c r="M250" i="4" s="1"/>
  <c r="M124" i="3"/>
  <c r="N123" i="2"/>
  <c r="N250" i="4" s="1"/>
  <c r="I136" i="3"/>
  <c r="J135" i="2"/>
  <c r="J262" i="4" s="1"/>
  <c r="J136" i="3"/>
  <c r="K135" i="2" s="1"/>
  <c r="K262" i="4" s="1"/>
  <c r="K136" i="3"/>
  <c r="L135" i="2"/>
  <c r="L262" i="4" s="1"/>
  <c r="L136" i="3"/>
  <c r="M135" i="2" s="1"/>
  <c r="M262" i="4" s="1"/>
  <c r="M136" i="3"/>
  <c r="N135" i="2"/>
  <c r="N262" i="4" s="1"/>
  <c r="I148" i="3"/>
  <c r="J147" i="2" s="1"/>
  <c r="J274" i="4" s="1"/>
  <c r="J148" i="3"/>
  <c r="K147" i="2"/>
  <c r="K274" i="4" s="1"/>
  <c r="K148" i="3"/>
  <c r="L147" i="2"/>
  <c r="L274" i="4"/>
  <c r="L148" i="3"/>
  <c r="M147" i="2" s="1"/>
  <c r="M274" i="4" s="1"/>
  <c r="M148" i="3"/>
  <c r="N147" i="2" s="1"/>
  <c r="I173" i="3"/>
  <c r="J172" i="2" s="1"/>
  <c r="J173" i="3"/>
  <c r="K172" i="2"/>
  <c r="K173" i="3"/>
  <c r="L172" i="2" s="1"/>
  <c r="L173" i="3"/>
  <c r="M172" i="2"/>
  <c r="M173" i="3"/>
  <c r="N172" i="2" s="1"/>
  <c r="I161" i="3"/>
  <c r="J160" i="2"/>
  <c r="J287" i="4" s="1"/>
  <c r="J161" i="3"/>
  <c r="K160" i="2" s="1"/>
  <c r="K161" i="3"/>
  <c r="L160" i="2"/>
  <c r="L287" i="4" s="1"/>
  <c r="L161" i="3"/>
  <c r="M160" i="2"/>
  <c r="M287" i="4"/>
  <c r="M161" i="3"/>
  <c r="N160" i="2" s="1"/>
  <c r="N287" i="4" s="1"/>
  <c r="D112" i="2"/>
  <c r="D239" i="4"/>
  <c r="E112" i="2"/>
  <c r="I113" i="3"/>
  <c r="J112" i="2" s="1"/>
  <c r="J239" i="4" s="1"/>
  <c r="J113" i="3"/>
  <c r="K112" i="2"/>
  <c r="K239" i="4" s="1"/>
  <c r="K113" i="3"/>
  <c r="L112" i="2"/>
  <c r="L239" i="4" s="1"/>
  <c r="L113" i="3"/>
  <c r="M112" i="2"/>
  <c r="M239" i="4" s="1"/>
  <c r="M113" i="3"/>
  <c r="N112" i="2"/>
  <c r="N239" i="4"/>
  <c r="I125" i="3"/>
  <c r="J124" i="2" s="1"/>
  <c r="J251" i="4" s="1"/>
  <c r="J125" i="3"/>
  <c r="K124" i="2"/>
  <c r="K251" i="4" s="1"/>
  <c r="K125" i="3"/>
  <c r="L124" i="2" s="1"/>
  <c r="L251" i="4" s="1"/>
  <c r="L125" i="3"/>
  <c r="M124" i="2" s="1"/>
  <c r="M125" i="3"/>
  <c r="N124" i="2" s="1"/>
  <c r="N251" i="4" s="1"/>
  <c r="I137" i="3"/>
  <c r="J136" i="2"/>
  <c r="J137" i="3"/>
  <c r="K136" i="2"/>
  <c r="K263" i="4"/>
  <c r="K137" i="3"/>
  <c r="L136" i="2" s="1"/>
  <c r="L263" i="4" s="1"/>
  <c r="L137" i="3"/>
  <c r="M136" i="2"/>
  <c r="M263" i="4" s="1"/>
  <c r="M137" i="3"/>
  <c r="N136" i="2"/>
  <c r="N263" i="4" s="1"/>
  <c r="I149" i="3"/>
  <c r="J148" i="2"/>
  <c r="J275" i="4"/>
  <c r="J149" i="3"/>
  <c r="K148" i="2" s="1"/>
  <c r="K275" i="4" s="1"/>
  <c r="K149" i="3"/>
  <c r="L148" i="2"/>
  <c r="L275" i="4" s="1"/>
  <c r="L149" i="3"/>
  <c r="M148" i="2" s="1"/>
  <c r="M275" i="4" s="1"/>
  <c r="M149" i="3"/>
  <c r="N148" i="2" s="1"/>
  <c r="D113" i="2"/>
  <c r="D240" i="4" s="1"/>
  <c r="E113" i="2"/>
  <c r="E240" i="4"/>
  <c r="I114" i="3"/>
  <c r="J113" i="2" s="1"/>
  <c r="J240" i="4" s="1"/>
  <c r="J114" i="3"/>
  <c r="K113" i="2"/>
  <c r="K240" i="4" s="1"/>
  <c r="K114" i="3"/>
  <c r="L113" i="2" s="1"/>
  <c r="L240" i="4" s="1"/>
  <c r="L114" i="3"/>
  <c r="M113" i="2" s="1"/>
  <c r="M240" i="4" s="1"/>
  <c r="M114" i="3"/>
  <c r="N113" i="2" s="1"/>
  <c r="N240" i="4" s="1"/>
  <c r="I126" i="3"/>
  <c r="J125" i="2"/>
  <c r="J252" i="4" s="1"/>
  <c r="J126" i="3"/>
  <c r="K125" i="2"/>
  <c r="K252" i="4"/>
  <c r="K126" i="3"/>
  <c r="L125" i="2" s="1"/>
  <c r="L252" i="4" s="1"/>
  <c r="L126" i="3"/>
  <c r="M125" i="2" s="1"/>
  <c r="M252" i="4" s="1"/>
  <c r="M126" i="3"/>
  <c r="N125" i="2" s="1"/>
  <c r="N252" i="4" s="1"/>
  <c r="I138" i="3"/>
  <c r="J137" i="2"/>
  <c r="J264" i="4" s="1"/>
  <c r="R264" i="4" s="1"/>
  <c r="J138" i="3"/>
  <c r="K137" i="2"/>
  <c r="K264" i="4"/>
  <c r="K138" i="3"/>
  <c r="L137" i="2" s="1"/>
  <c r="L264" i="4" s="1"/>
  <c r="L138" i="3"/>
  <c r="M137" i="2"/>
  <c r="M264" i="4" s="1"/>
  <c r="M138" i="3"/>
  <c r="N137" i="2" s="1"/>
  <c r="N264" i="4" s="1"/>
  <c r="I150" i="3"/>
  <c r="J149" i="2"/>
  <c r="J276" i="4"/>
  <c r="J150" i="3"/>
  <c r="K149" i="2" s="1"/>
  <c r="K276" i="4" s="1"/>
  <c r="K150" i="3"/>
  <c r="L149" i="2"/>
  <c r="L276" i="4" s="1"/>
  <c r="L150" i="3"/>
  <c r="M149" i="2" s="1"/>
  <c r="M276" i="4" s="1"/>
  <c r="M150" i="3"/>
  <c r="N149" i="2"/>
  <c r="N276" i="4" s="1"/>
  <c r="I162" i="3"/>
  <c r="J161" i="2" s="1"/>
  <c r="J162" i="3"/>
  <c r="K161" i="2" s="1"/>
  <c r="K288" i="4" s="1"/>
  <c r="K162" i="3"/>
  <c r="L161" i="2"/>
  <c r="L288" i="4" s="1"/>
  <c r="R288" i="4" s="1"/>
  <c r="L162" i="3"/>
  <c r="M161" i="2" s="1"/>
  <c r="M288" i="4" s="1"/>
  <c r="M162" i="3"/>
  <c r="N161" i="2"/>
  <c r="N288" i="4" s="1"/>
  <c r="D114" i="2"/>
  <c r="E114" i="2"/>
  <c r="F114" i="2"/>
  <c r="F241" i="4" s="1"/>
  <c r="I115" i="3"/>
  <c r="J114" i="2" s="1"/>
  <c r="J115" i="3"/>
  <c r="K114" i="2"/>
  <c r="K241" i="4"/>
  <c r="K115" i="3"/>
  <c r="L114" i="2" s="1"/>
  <c r="L241" i="4" s="1"/>
  <c r="L115" i="3"/>
  <c r="M114" i="2"/>
  <c r="M241" i="4" s="1"/>
  <c r="M115" i="3"/>
  <c r="N114" i="2" s="1"/>
  <c r="N241" i="4" s="1"/>
  <c r="I127" i="3"/>
  <c r="J126" i="2" s="1"/>
  <c r="J253" i="4" s="1"/>
  <c r="J127" i="3"/>
  <c r="K126" i="2" s="1"/>
  <c r="K253" i="4" s="1"/>
  <c r="K127" i="3"/>
  <c r="L126" i="2"/>
  <c r="L253" i="4" s="1"/>
  <c r="L127" i="3"/>
  <c r="M126" i="2"/>
  <c r="M253" i="4"/>
  <c r="M127" i="3"/>
  <c r="N126" i="2" s="1"/>
  <c r="N253" i="4" s="1"/>
  <c r="F138" i="2"/>
  <c r="F265" i="4" s="1"/>
  <c r="I139" i="3"/>
  <c r="J138" i="2" s="1"/>
  <c r="J265" i="4" s="1"/>
  <c r="J139" i="3"/>
  <c r="K138" i="2"/>
  <c r="K265" i="4" s="1"/>
  <c r="K139" i="3"/>
  <c r="L138" i="2" s="1"/>
  <c r="L265" i="4" s="1"/>
  <c r="L139" i="3"/>
  <c r="M138" i="2"/>
  <c r="M265" i="4" s="1"/>
  <c r="M139" i="3"/>
  <c r="N138" i="2"/>
  <c r="N265" i="4"/>
  <c r="I151" i="3"/>
  <c r="J150" i="2" s="1"/>
  <c r="J277" i="4" s="1"/>
  <c r="J151" i="3"/>
  <c r="K150" i="2" s="1"/>
  <c r="K277" i="4" s="1"/>
  <c r="K151" i="3"/>
  <c r="L150" i="2" s="1"/>
  <c r="L277" i="4" s="1"/>
  <c r="L151" i="3"/>
  <c r="M150" i="2"/>
  <c r="M277" i="4"/>
  <c r="M151" i="3"/>
  <c r="N150" i="2"/>
  <c r="N277" i="4"/>
  <c r="I163" i="3"/>
  <c r="J162" i="2" s="1"/>
  <c r="J289" i="4" s="1"/>
  <c r="J163" i="3"/>
  <c r="K162" i="2"/>
  <c r="K289" i="4" s="1"/>
  <c r="K163" i="3"/>
  <c r="L162" i="2"/>
  <c r="L289" i="4" s="1"/>
  <c r="L163" i="3"/>
  <c r="M162" i="2"/>
  <c r="M289" i="4"/>
  <c r="M163" i="3"/>
  <c r="N162" i="2" s="1"/>
  <c r="N289" i="4" s="1"/>
  <c r="D116" i="2"/>
  <c r="D243" i="4"/>
  <c r="E116" i="2"/>
  <c r="I117" i="3"/>
  <c r="J116" i="2"/>
  <c r="J243" i="4" s="1"/>
  <c r="J117" i="3"/>
  <c r="K116" i="2" s="1"/>
  <c r="K243" i="4" s="1"/>
  <c r="K117" i="3"/>
  <c r="L116" i="2"/>
  <c r="L243" i="4" s="1"/>
  <c r="L117" i="3"/>
  <c r="M116" i="2" s="1"/>
  <c r="M243" i="4" s="1"/>
  <c r="M117" i="3"/>
  <c r="N116" i="2"/>
  <c r="N243" i="4" s="1"/>
  <c r="I129" i="3"/>
  <c r="J128" i="2"/>
  <c r="J255" i="4"/>
  <c r="J129" i="3"/>
  <c r="K128" i="2" s="1"/>
  <c r="K255" i="4" s="1"/>
  <c r="K129" i="3"/>
  <c r="L128" i="2" s="1"/>
  <c r="L255" i="4" s="1"/>
  <c r="L129" i="3"/>
  <c r="M128" i="2" s="1"/>
  <c r="M255" i="4" s="1"/>
  <c r="M129" i="3"/>
  <c r="N128" i="2"/>
  <c r="N255" i="4"/>
  <c r="I141" i="3"/>
  <c r="J140" i="2"/>
  <c r="J267" i="4"/>
  <c r="J141" i="3"/>
  <c r="K140" i="2" s="1"/>
  <c r="K267" i="4" s="1"/>
  <c r="K141" i="3"/>
  <c r="L140" i="2"/>
  <c r="L267" i="4" s="1"/>
  <c r="L141" i="3"/>
  <c r="M140" i="2"/>
  <c r="M267" i="4" s="1"/>
  <c r="M141" i="3"/>
  <c r="N140" i="2"/>
  <c r="N267" i="4"/>
  <c r="I153" i="3"/>
  <c r="J152" i="2" s="1"/>
  <c r="J279" i="4" s="1"/>
  <c r="J153" i="3"/>
  <c r="K152" i="2"/>
  <c r="K153" i="3"/>
  <c r="L152" i="2" s="1"/>
  <c r="L279" i="4" s="1"/>
  <c r="L153" i="3"/>
  <c r="M152" i="2" s="1"/>
  <c r="M279" i="4" s="1"/>
  <c r="M153" i="3"/>
  <c r="N152" i="2" s="1"/>
  <c r="N279" i="4" s="1"/>
  <c r="I165" i="3"/>
  <c r="J164" i="2" s="1"/>
  <c r="J291" i="4" s="1"/>
  <c r="J165" i="3"/>
  <c r="K164" i="2"/>
  <c r="K291" i="4" s="1"/>
  <c r="K165" i="3"/>
  <c r="L164" i="2"/>
  <c r="L291" i="4" s="1"/>
  <c r="L165" i="3"/>
  <c r="M164" i="2"/>
  <c r="M291" i="4"/>
  <c r="M165" i="3"/>
  <c r="N164" i="2" s="1"/>
  <c r="N291" i="4" s="1"/>
  <c r="D117" i="2"/>
  <c r="D244" i="4"/>
  <c r="E117" i="2"/>
  <c r="E244" i="4" s="1"/>
  <c r="I118" i="3"/>
  <c r="J117" i="2"/>
  <c r="J244" i="4"/>
  <c r="J118" i="3"/>
  <c r="K117" i="2" s="1"/>
  <c r="K244" i="4" s="1"/>
  <c r="K118" i="3"/>
  <c r="L117" i="2" s="1"/>
  <c r="L244" i="4" s="1"/>
  <c r="L118" i="3"/>
  <c r="M117" i="2" s="1"/>
  <c r="M244" i="4" s="1"/>
  <c r="M118" i="3"/>
  <c r="N117" i="2"/>
  <c r="N244" i="4"/>
  <c r="I130" i="3"/>
  <c r="J129" i="2"/>
  <c r="J256" i="4"/>
  <c r="J130" i="3"/>
  <c r="K129" i="2" s="1"/>
  <c r="K256" i="4" s="1"/>
  <c r="K130" i="3"/>
  <c r="L129" i="2"/>
  <c r="L256" i="4" s="1"/>
  <c r="L130" i="3"/>
  <c r="M129" i="2"/>
  <c r="M256" i="4" s="1"/>
  <c r="M130" i="3"/>
  <c r="N129" i="2"/>
  <c r="N256" i="4"/>
  <c r="I142" i="3"/>
  <c r="J141" i="2" s="1"/>
  <c r="J268" i="4" s="1"/>
  <c r="J142" i="3"/>
  <c r="K141" i="2"/>
  <c r="K268" i="4" s="1"/>
  <c r="K142" i="3"/>
  <c r="L141" i="2" s="1"/>
  <c r="L268" i="4" s="1"/>
  <c r="L142" i="3"/>
  <c r="M141" i="2"/>
  <c r="M142" i="3"/>
  <c r="N141" i="2"/>
  <c r="N268" i="4" s="1"/>
  <c r="I154" i="3"/>
  <c r="J153" i="2"/>
  <c r="J154" i="3"/>
  <c r="K153" i="2"/>
  <c r="K280" i="4"/>
  <c r="K154" i="3"/>
  <c r="L153" i="2" s="1"/>
  <c r="L154" i="3"/>
  <c r="M153" i="2"/>
  <c r="M280" i="4"/>
  <c r="M154" i="3"/>
  <c r="N153" i="2"/>
  <c r="N280" i="4"/>
  <c r="I166" i="3"/>
  <c r="J165" i="2" s="1"/>
  <c r="J292" i="4" s="1"/>
  <c r="J166" i="3"/>
  <c r="K165" i="2"/>
  <c r="K292" i="4" s="1"/>
  <c r="K166" i="3"/>
  <c r="L165" i="2"/>
  <c r="L292" i="4" s="1"/>
  <c r="L166" i="3"/>
  <c r="M165" i="2"/>
  <c r="M292" i="4"/>
  <c r="M166" i="3"/>
  <c r="N165" i="2" s="1"/>
  <c r="N292" i="4" s="1"/>
  <c r="D118" i="2"/>
  <c r="D245" i="4"/>
  <c r="E118" i="2"/>
  <c r="E245" i="4" s="1"/>
  <c r="H245" i="4"/>
  <c r="I119" i="3"/>
  <c r="J118" i="2" s="1"/>
  <c r="J245" i="4" s="1"/>
  <c r="J119" i="3"/>
  <c r="K118" i="2" s="1"/>
  <c r="K245" i="4" s="1"/>
  <c r="K119" i="3"/>
  <c r="L118" i="2" s="1"/>
  <c r="L245" i="4" s="1"/>
  <c r="L119" i="3"/>
  <c r="M118" i="2"/>
  <c r="M245" i="4" s="1"/>
  <c r="M119" i="3"/>
  <c r="N118" i="2"/>
  <c r="N245" i="4"/>
  <c r="I131" i="3"/>
  <c r="J130" i="2"/>
  <c r="J257" i="4"/>
  <c r="J131" i="3"/>
  <c r="K130" i="2" s="1"/>
  <c r="K257" i="4" s="1"/>
  <c r="K131" i="3"/>
  <c r="L130" i="2" s="1"/>
  <c r="L257" i="4" s="1"/>
  <c r="L131" i="3"/>
  <c r="M130" i="2" s="1"/>
  <c r="M257" i="4" s="1"/>
  <c r="M131" i="3"/>
  <c r="N130" i="2"/>
  <c r="N257" i="4"/>
  <c r="I142" i="2"/>
  <c r="I269" i="4"/>
  <c r="I143" i="3"/>
  <c r="J142" i="2"/>
  <c r="J269" i="4" s="1"/>
  <c r="J143" i="3"/>
  <c r="K142" i="2"/>
  <c r="K269" i="4"/>
  <c r="K143" i="3"/>
  <c r="L142" i="2" s="1"/>
  <c r="L269" i="4" s="1"/>
  <c r="L143" i="3"/>
  <c r="M142" i="2" s="1"/>
  <c r="M269" i="4" s="1"/>
  <c r="M143" i="3"/>
  <c r="N142" i="2" s="1"/>
  <c r="N269" i="4" s="1"/>
  <c r="H154" i="2"/>
  <c r="H281" i="4" s="1"/>
  <c r="I155" i="3"/>
  <c r="J154" i="2"/>
  <c r="J281" i="4"/>
  <c r="J155" i="3"/>
  <c r="K154" i="2" s="1"/>
  <c r="K281" i="4" s="1"/>
  <c r="K155" i="3"/>
  <c r="L154" i="2" s="1"/>
  <c r="L281" i="4" s="1"/>
  <c r="L155" i="3"/>
  <c r="M154" i="2" s="1"/>
  <c r="M281" i="4" s="1"/>
  <c r="M155" i="3"/>
  <c r="N154" i="2"/>
  <c r="N281" i="4"/>
  <c r="I167" i="3"/>
  <c r="J166" i="2"/>
  <c r="J293" i="4"/>
  <c r="J167" i="3"/>
  <c r="K166" i="2" s="1"/>
  <c r="K293" i="4" s="1"/>
  <c r="K167" i="3"/>
  <c r="L166" i="2"/>
  <c r="L293" i="4" s="1"/>
  <c r="L167" i="3"/>
  <c r="M166" i="2"/>
  <c r="M293" i="4" s="1"/>
  <c r="M167" i="3"/>
  <c r="N166" i="2"/>
  <c r="N293" i="4"/>
  <c r="E15" i="2"/>
  <c r="E142" i="4" s="1"/>
  <c r="I16" i="3"/>
  <c r="J15" i="2"/>
  <c r="J142" i="4"/>
  <c r="J16" i="3"/>
  <c r="K15" i="2"/>
  <c r="K142" i="4"/>
  <c r="K16" i="3"/>
  <c r="L15" i="2" s="1"/>
  <c r="L142" i="4" s="1"/>
  <c r="L16" i="3"/>
  <c r="M15" i="2"/>
  <c r="M142" i="4" s="1"/>
  <c r="M16" i="3"/>
  <c r="N15" i="2"/>
  <c r="N142" i="4" s="1"/>
  <c r="F143" i="4"/>
  <c r="G16" i="2"/>
  <c r="H16" i="2"/>
  <c r="H143" i="4"/>
  <c r="I17" i="3"/>
  <c r="J16" i="2" s="1"/>
  <c r="J143" i="4" s="1"/>
  <c r="J17" i="3"/>
  <c r="K16" i="2"/>
  <c r="K143" i="4"/>
  <c r="K17" i="3"/>
  <c r="L16" i="2" s="1"/>
  <c r="L143" i="4" s="1"/>
  <c r="L17" i="3"/>
  <c r="M16" i="2"/>
  <c r="M143" i="4" s="1"/>
  <c r="M17" i="3"/>
  <c r="N16" i="2" s="1"/>
  <c r="N143" i="4" s="1"/>
  <c r="C17" i="2"/>
  <c r="C144" i="4"/>
  <c r="I18" i="3"/>
  <c r="J17" i="2"/>
  <c r="J144" i="4" s="1"/>
  <c r="J18" i="3"/>
  <c r="K17" i="2"/>
  <c r="K144" i="4" s="1"/>
  <c r="K18" i="3"/>
  <c r="L17" i="2"/>
  <c r="L144" i="4"/>
  <c r="L18" i="3"/>
  <c r="M17" i="2" s="1"/>
  <c r="M144" i="4" s="1"/>
  <c r="M18" i="3"/>
  <c r="N17" i="2"/>
  <c r="N144" i="4" s="1"/>
  <c r="I19" i="3"/>
  <c r="J18" i="2" s="1"/>
  <c r="J19" i="3"/>
  <c r="K18" i="2" s="1"/>
  <c r="K145" i="4" s="1"/>
  <c r="K19" i="3"/>
  <c r="L18" i="2"/>
  <c r="L145" i="4" s="1"/>
  <c r="L19" i="3"/>
  <c r="M18" i="2"/>
  <c r="M145" i="4"/>
  <c r="M19" i="3"/>
  <c r="N18" i="2" s="1"/>
  <c r="N145" i="4" s="1"/>
  <c r="I20" i="3"/>
  <c r="J19" i="2" s="1"/>
  <c r="J20" i="3"/>
  <c r="K19" i="2" s="1"/>
  <c r="K146" i="4" s="1"/>
  <c r="K20" i="3"/>
  <c r="L19" i="2"/>
  <c r="L146" i="4"/>
  <c r="L20" i="3"/>
  <c r="M19" i="2"/>
  <c r="M146" i="4"/>
  <c r="M20" i="3"/>
  <c r="N19" i="2" s="1"/>
  <c r="N146" i="4" s="1"/>
  <c r="I21" i="3"/>
  <c r="J20" i="2"/>
  <c r="J147" i="4" s="1"/>
  <c r="J21" i="3"/>
  <c r="K20" i="2"/>
  <c r="K147" i="4" s="1"/>
  <c r="K21" i="3"/>
  <c r="L20" i="2"/>
  <c r="L147" i="4"/>
  <c r="L21" i="3"/>
  <c r="M20" i="2" s="1"/>
  <c r="M21" i="3"/>
  <c r="N20" i="2"/>
  <c r="N147" i="4"/>
  <c r="I22" i="3"/>
  <c r="J21" i="2"/>
  <c r="J148" i="4"/>
  <c r="J22" i="3"/>
  <c r="K21" i="2" s="1"/>
  <c r="K148" i="4" s="1"/>
  <c r="K22" i="3"/>
  <c r="L21" i="2" s="1"/>
  <c r="L148" i="4" s="1"/>
  <c r="L22" i="3"/>
  <c r="M21" i="2"/>
  <c r="M148" i="4"/>
  <c r="M22" i="3"/>
  <c r="N21" i="2"/>
  <c r="N148" i="4"/>
  <c r="I23" i="3"/>
  <c r="J22" i="2" s="1"/>
  <c r="J149" i="4" s="1"/>
  <c r="J23" i="3"/>
  <c r="K22" i="2"/>
  <c r="K149" i="4" s="1"/>
  <c r="K23" i="3"/>
  <c r="L22" i="2"/>
  <c r="L149" i="4" s="1"/>
  <c r="L23" i="3"/>
  <c r="M22" i="2"/>
  <c r="M149" i="4"/>
  <c r="M23" i="3"/>
  <c r="N22" i="2" s="1"/>
  <c r="N149" i="4" s="1"/>
  <c r="I24" i="3"/>
  <c r="J23" i="2"/>
  <c r="J150" i="4" s="1"/>
  <c r="J24" i="3"/>
  <c r="K23" i="2" s="1"/>
  <c r="K150" i="4" s="1"/>
  <c r="K24" i="3"/>
  <c r="L23" i="2" s="1"/>
  <c r="L150" i="4" s="1"/>
  <c r="L24" i="3"/>
  <c r="M23" i="2" s="1"/>
  <c r="M150" i="4" s="1"/>
  <c r="M24" i="3"/>
  <c r="N23" i="2" s="1"/>
  <c r="N150" i="4" s="1"/>
  <c r="I25" i="3"/>
  <c r="J24" i="2" s="1"/>
  <c r="J151" i="4" s="1"/>
  <c r="J25" i="3"/>
  <c r="K24" i="2"/>
  <c r="K25" i="3"/>
  <c r="L24" i="2"/>
  <c r="L151" i="4"/>
  <c r="L25" i="3"/>
  <c r="M24" i="2" s="1"/>
  <c r="M151" i="4" s="1"/>
  <c r="M25" i="3"/>
  <c r="N24" i="2"/>
  <c r="N151" i="4" s="1"/>
  <c r="H25" i="2"/>
  <c r="H152" i="4"/>
  <c r="I26" i="3"/>
  <c r="J25" i="2" s="1"/>
  <c r="J152" i="4" s="1"/>
  <c r="J26" i="3"/>
  <c r="K25" i="2" s="1"/>
  <c r="K152" i="4" s="1"/>
  <c r="K26" i="3"/>
  <c r="L25" i="2"/>
  <c r="L152" i="4" s="1"/>
  <c r="L26" i="3"/>
  <c r="M25" i="2"/>
  <c r="M152" i="4"/>
  <c r="M26" i="3"/>
  <c r="N25" i="2" s="1"/>
  <c r="N152" i="4" s="1"/>
  <c r="I27" i="3"/>
  <c r="J26" i="2"/>
  <c r="J27" i="3"/>
  <c r="K26" i="2" s="1"/>
  <c r="K153" i="4" s="1"/>
  <c r="K27" i="3"/>
  <c r="L26" i="2" s="1"/>
  <c r="L153" i="4" s="1"/>
  <c r="L27" i="3"/>
  <c r="M26" i="2" s="1"/>
  <c r="M153" i="4" s="1"/>
  <c r="M27" i="3"/>
  <c r="N26" i="2"/>
  <c r="N153" i="4"/>
  <c r="I28" i="3"/>
  <c r="J27" i="2"/>
  <c r="J154" i="4"/>
  <c r="J28" i="3"/>
  <c r="K27" i="2" s="1"/>
  <c r="K28" i="3"/>
  <c r="L27" i="2"/>
  <c r="L154" i="4" s="1"/>
  <c r="L28" i="3"/>
  <c r="M27" i="2" s="1"/>
  <c r="M154" i="4" s="1"/>
  <c r="M28" i="3"/>
  <c r="N27" i="2"/>
  <c r="N154" i="4"/>
  <c r="I29" i="3"/>
  <c r="J28" i="2" s="1"/>
  <c r="J155" i="4"/>
  <c r="J29" i="3"/>
  <c r="K28" i="2"/>
  <c r="K155" i="4" s="1"/>
  <c r="K29" i="3"/>
  <c r="L28" i="2"/>
  <c r="L155" i="4" s="1"/>
  <c r="L29" i="3"/>
  <c r="M28" i="2"/>
  <c r="M155" i="4" s="1"/>
  <c r="M29" i="3"/>
  <c r="N28" i="2" s="1"/>
  <c r="N155" i="4"/>
  <c r="H29" i="2"/>
  <c r="H156" i="4" s="1"/>
  <c r="I30" i="3"/>
  <c r="J29" i="2"/>
  <c r="J30" i="3"/>
  <c r="K29" i="2" s="1"/>
  <c r="K156" i="4" s="1"/>
  <c r="K30" i="3"/>
  <c r="L29" i="2" s="1"/>
  <c r="L156" i="4" s="1"/>
  <c r="L30" i="3"/>
  <c r="M29" i="2" s="1"/>
  <c r="M156" i="4" s="1"/>
  <c r="M30" i="3"/>
  <c r="N29" i="2"/>
  <c r="N156" i="4" s="1"/>
  <c r="I31" i="3"/>
  <c r="J30" i="2" s="1"/>
  <c r="J157" i="4" s="1"/>
  <c r="J31" i="3"/>
  <c r="K30" i="2" s="1"/>
  <c r="K157" i="4" s="1"/>
  <c r="K31" i="3"/>
  <c r="L30" i="2" s="1"/>
  <c r="L31" i="3"/>
  <c r="M30" i="2" s="1"/>
  <c r="M157" i="4" s="1"/>
  <c r="M31" i="3"/>
  <c r="N30" i="2" s="1"/>
  <c r="N157" i="4" s="1"/>
  <c r="I32" i="3"/>
  <c r="J31" i="2" s="1"/>
  <c r="J158" i="4" s="1"/>
  <c r="J32" i="3"/>
  <c r="K31" i="2" s="1"/>
  <c r="K32" i="3"/>
  <c r="L31" i="2"/>
  <c r="L158" i="4" s="1"/>
  <c r="L32" i="3"/>
  <c r="M31" i="2" s="1"/>
  <c r="M32" i="3"/>
  <c r="N31" i="2" s="1"/>
  <c r="N158" i="4" s="1"/>
  <c r="H159" i="4"/>
  <c r="I33" i="3"/>
  <c r="J32" i="2" s="1"/>
  <c r="J159" i="4" s="1"/>
  <c r="J33" i="3"/>
  <c r="K32" i="2" s="1"/>
  <c r="K159" i="4" s="1"/>
  <c r="K33" i="3"/>
  <c r="L32" i="2"/>
  <c r="L159" i="4" s="1"/>
  <c r="L33" i="3"/>
  <c r="M32" i="2" s="1"/>
  <c r="M159" i="4" s="1"/>
  <c r="M33" i="3"/>
  <c r="N32" i="2" s="1"/>
  <c r="N159" i="4" s="1"/>
  <c r="I34" i="3"/>
  <c r="J33" i="2" s="1"/>
  <c r="J160" i="4" s="1"/>
  <c r="J34" i="3"/>
  <c r="K33" i="2" s="1"/>
  <c r="K34" i="3"/>
  <c r="L33" i="2" s="1"/>
  <c r="L160" i="4" s="1"/>
  <c r="L34" i="3"/>
  <c r="M33" i="2" s="1"/>
  <c r="M160" i="4" s="1"/>
  <c r="M34" i="3"/>
  <c r="N33" i="2" s="1"/>
  <c r="N160" i="4" s="1"/>
  <c r="D34" i="2"/>
  <c r="D161" i="4" s="1"/>
  <c r="I35" i="3"/>
  <c r="J34" i="2" s="1"/>
  <c r="J161" i="4" s="1"/>
  <c r="J35" i="3"/>
  <c r="K34" i="2" s="1"/>
  <c r="K161" i="4" s="1"/>
  <c r="K35" i="3"/>
  <c r="L34" i="2" s="1"/>
  <c r="L161" i="4" s="1"/>
  <c r="L35" i="3"/>
  <c r="M34" i="2" s="1"/>
  <c r="M161" i="4" s="1"/>
  <c r="M35" i="3"/>
  <c r="N34" i="2" s="1"/>
  <c r="N161" i="4" s="1"/>
  <c r="I36" i="3"/>
  <c r="J35" i="2"/>
  <c r="J162" i="4" s="1"/>
  <c r="J36" i="3"/>
  <c r="K35" i="2" s="1"/>
  <c r="K162" i="4" s="1"/>
  <c r="K36" i="3"/>
  <c r="L35" i="2" s="1"/>
  <c r="L36" i="3"/>
  <c r="M35" i="2"/>
  <c r="M162" i="4" s="1"/>
  <c r="M36" i="3"/>
  <c r="N35" i="2" s="1"/>
  <c r="N162" i="4" s="1"/>
  <c r="G36" i="2"/>
  <c r="I37" i="3"/>
  <c r="J36" i="2" s="1"/>
  <c r="J163" i="4" s="1"/>
  <c r="J37" i="3"/>
  <c r="K36" i="2"/>
  <c r="K163" i="4" s="1"/>
  <c r="K37" i="3"/>
  <c r="L36" i="2" s="1"/>
  <c r="L163" i="4" s="1"/>
  <c r="L37" i="3"/>
  <c r="M36" i="2"/>
  <c r="M163" i="4" s="1"/>
  <c r="M37" i="3"/>
  <c r="N36" i="2" s="1"/>
  <c r="N163" i="4" s="1"/>
  <c r="G37" i="2"/>
  <c r="I38" i="3"/>
  <c r="J37" i="2"/>
  <c r="J164" i="4" s="1"/>
  <c r="J38" i="3"/>
  <c r="K37" i="2" s="1"/>
  <c r="K164" i="4" s="1"/>
  <c r="K38" i="3"/>
  <c r="L37" i="2"/>
  <c r="L164" i="4" s="1"/>
  <c r="L38" i="3"/>
  <c r="M37" i="2" s="1"/>
  <c r="M164" i="4" s="1"/>
  <c r="M38" i="3"/>
  <c r="N37" i="2" s="1"/>
  <c r="N164" i="4" s="1"/>
  <c r="I39" i="3"/>
  <c r="J38" i="2" s="1"/>
  <c r="J165" i="4" s="1"/>
  <c r="J39" i="3"/>
  <c r="K38" i="2" s="1"/>
  <c r="K39" i="3"/>
  <c r="L38" i="2" s="1"/>
  <c r="L165" i="4" s="1"/>
  <c r="L39" i="3"/>
  <c r="M38" i="2"/>
  <c r="M165" i="4" s="1"/>
  <c r="M39" i="3"/>
  <c r="N38" i="2" s="1"/>
  <c r="N165" i="4" s="1"/>
  <c r="I40" i="3"/>
  <c r="J39" i="2"/>
  <c r="J166" i="4" s="1"/>
  <c r="J40" i="3"/>
  <c r="K39" i="2" s="1"/>
  <c r="K40" i="3"/>
  <c r="L39" i="2" s="1"/>
  <c r="L166" i="4" s="1"/>
  <c r="L40" i="3"/>
  <c r="M39" i="2" s="1"/>
  <c r="M166" i="4" s="1"/>
  <c r="M40" i="3"/>
  <c r="N39" i="2" s="1"/>
  <c r="N166" i="4" s="1"/>
  <c r="I41" i="3"/>
  <c r="J40" i="2" s="1"/>
  <c r="J167" i="4" s="1"/>
  <c r="J41" i="3"/>
  <c r="K40" i="2"/>
  <c r="K167" i="4" s="1"/>
  <c r="K41" i="3"/>
  <c r="L40" i="2" s="1"/>
  <c r="L167" i="4" s="1"/>
  <c r="L41" i="3"/>
  <c r="M40" i="2"/>
  <c r="M167" i="4" s="1"/>
  <c r="M41" i="3"/>
  <c r="N40" i="2" s="1"/>
  <c r="N167" i="4" s="1"/>
  <c r="I42" i="3"/>
  <c r="J41" i="2" s="1"/>
  <c r="J42" i="3"/>
  <c r="K41" i="2" s="1"/>
  <c r="K168" i="4" s="1"/>
  <c r="K42" i="3"/>
  <c r="L41" i="2"/>
  <c r="L168" i="4" s="1"/>
  <c r="L42" i="3"/>
  <c r="M41" i="2" s="1"/>
  <c r="M168" i="4" s="1"/>
  <c r="M42" i="3"/>
  <c r="N41" i="2"/>
  <c r="N168" i="4" s="1"/>
  <c r="I43" i="3"/>
  <c r="J42" i="2" s="1"/>
  <c r="J43" i="3"/>
  <c r="K42" i="2" s="1"/>
  <c r="K169" i="4" s="1"/>
  <c r="K43" i="3"/>
  <c r="L42" i="2"/>
  <c r="L169" i="4" s="1"/>
  <c r="L43" i="3"/>
  <c r="M42" i="2" s="1"/>
  <c r="M169" i="4" s="1"/>
  <c r="M43" i="3"/>
  <c r="N42" i="2"/>
  <c r="N169" i="4" s="1"/>
  <c r="I44" i="3"/>
  <c r="J43" i="2" s="1"/>
  <c r="J170" i="4" s="1"/>
  <c r="J44" i="3"/>
  <c r="K43" i="2" s="1"/>
  <c r="K170" i="4" s="1"/>
  <c r="K44" i="3"/>
  <c r="L43" i="2"/>
  <c r="L170" i="4" s="1"/>
  <c r="L44" i="3"/>
  <c r="M43" i="2" s="1"/>
  <c r="M170" i="4" s="1"/>
  <c r="M44" i="3"/>
  <c r="N43" i="2" s="1"/>
  <c r="N170" i="4" s="1"/>
  <c r="I45" i="3"/>
  <c r="J44" i="2" s="1"/>
  <c r="J171" i="4" s="1"/>
  <c r="J45" i="3"/>
  <c r="K44" i="2"/>
  <c r="K171" i="4" s="1"/>
  <c r="K45" i="3"/>
  <c r="L44" i="2" s="1"/>
  <c r="L171" i="4" s="1"/>
  <c r="L45" i="3"/>
  <c r="M44" i="2"/>
  <c r="M171" i="4" s="1"/>
  <c r="M45" i="3"/>
  <c r="N44" i="2" s="1"/>
  <c r="N171" i="4" s="1"/>
  <c r="D45" i="2"/>
  <c r="D172" i="4"/>
  <c r="I46" i="3"/>
  <c r="J45" i="2"/>
  <c r="J172" i="4" s="1"/>
  <c r="J46" i="3"/>
  <c r="K45" i="2" s="1"/>
  <c r="K172" i="4" s="1"/>
  <c r="K46" i="3"/>
  <c r="L45" i="2"/>
  <c r="L172" i="4" s="1"/>
  <c r="L46" i="3"/>
  <c r="M45" i="2" s="1"/>
  <c r="M172" i="4" s="1"/>
  <c r="M46" i="3"/>
  <c r="N45" i="2" s="1"/>
  <c r="N172" i="4" s="1"/>
  <c r="H46" i="2"/>
  <c r="I47" i="3"/>
  <c r="J46" i="2" s="1"/>
  <c r="J173" i="4" s="1"/>
  <c r="J47" i="3"/>
  <c r="K46" i="2" s="1"/>
  <c r="K173" i="4" s="1"/>
  <c r="K47" i="3"/>
  <c r="L46" i="2" s="1"/>
  <c r="L173" i="4" s="1"/>
  <c r="L47" i="3"/>
  <c r="M46" i="2" s="1"/>
  <c r="M173" i="4" s="1"/>
  <c r="M47" i="3"/>
  <c r="N46" i="2" s="1"/>
  <c r="N173" i="4" s="1"/>
  <c r="I47" i="2"/>
  <c r="I174" i="4"/>
  <c r="I48" i="3"/>
  <c r="J47" i="2"/>
  <c r="J174" i="4" s="1"/>
  <c r="J48" i="3"/>
  <c r="K47" i="2" s="1"/>
  <c r="K174" i="4" s="1"/>
  <c r="K48" i="3"/>
  <c r="L47" i="2" s="1"/>
  <c r="L174" i="4" s="1"/>
  <c r="L48" i="3"/>
  <c r="M47" i="2" s="1"/>
  <c r="M174" i="4" s="1"/>
  <c r="M48" i="3"/>
  <c r="N47" i="2"/>
  <c r="N174" i="4" s="1"/>
  <c r="I49" i="3"/>
  <c r="J48" i="2" s="1"/>
  <c r="J175" i="4" s="1"/>
  <c r="J49" i="3"/>
  <c r="K48" i="2"/>
  <c r="K175" i="4" s="1"/>
  <c r="K49" i="3"/>
  <c r="L48" i="2" s="1"/>
  <c r="L175" i="4" s="1"/>
  <c r="L49" i="3"/>
  <c r="M48" i="2"/>
  <c r="M175" i="4" s="1"/>
  <c r="M49" i="3"/>
  <c r="N48" i="2" s="1"/>
  <c r="N175" i="4" s="1"/>
  <c r="D49" i="2"/>
  <c r="I50" i="3"/>
  <c r="J49" i="2" s="1"/>
  <c r="J176" i="4" s="1"/>
  <c r="J50" i="3"/>
  <c r="K49" i="2"/>
  <c r="K176" i="4" s="1"/>
  <c r="K50" i="3"/>
  <c r="L49" i="2" s="1"/>
  <c r="L176" i="4" s="1"/>
  <c r="L50" i="3"/>
  <c r="M49" i="2" s="1"/>
  <c r="M176" i="4" s="1"/>
  <c r="M50" i="3"/>
  <c r="N49" i="2" s="1"/>
  <c r="N176" i="4" s="1"/>
  <c r="I51" i="3"/>
  <c r="J50" i="2" s="1"/>
  <c r="J51" i="3"/>
  <c r="K50" i="2"/>
  <c r="K177" i="4" s="1"/>
  <c r="K51" i="3"/>
  <c r="L50" i="2" s="1"/>
  <c r="L177" i="4" s="1"/>
  <c r="L51" i="3"/>
  <c r="M50" i="2"/>
  <c r="M177" i="4" s="1"/>
  <c r="M51" i="3"/>
  <c r="N50" i="2" s="1"/>
  <c r="N177" i="4" s="1"/>
  <c r="I52" i="3"/>
  <c r="J51" i="2" s="1"/>
  <c r="J178" i="4" s="1"/>
  <c r="J52" i="3"/>
  <c r="K51" i="2" s="1"/>
  <c r="K178" i="4" s="1"/>
  <c r="K52" i="3"/>
  <c r="L51" i="2"/>
  <c r="L178" i="4" s="1"/>
  <c r="L52" i="3"/>
  <c r="M51" i="2" s="1"/>
  <c r="M178" i="4" s="1"/>
  <c r="M52" i="3"/>
  <c r="N51" i="2"/>
  <c r="N178" i="4" s="1"/>
  <c r="F52" i="2"/>
  <c r="I53" i="3"/>
  <c r="J52" i="2" s="1"/>
  <c r="J179" i="4" s="1"/>
  <c r="J53" i="3"/>
  <c r="K52" i="2"/>
  <c r="K179" i="4" s="1"/>
  <c r="K53" i="3"/>
  <c r="L52" i="2" s="1"/>
  <c r="L179" i="4" s="1"/>
  <c r="L53" i="3"/>
  <c r="M52" i="2" s="1"/>
  <c r="M179" i="4" s="1"/>
  <c r="M53" i="3"/>
  <c r="N52" i="2" s="1"/>
  <c r="N179" i="4" s="1"/>
  <c r="I54" i="3"/>
  <c r="J53" i="2" s="1"/>
  <c r="J180" i="4" s="1"/>
  <c r="J54" i="3"/>
  <c r="K53" i="2" s="1"/>
  <c r="K180" i="4" s="1"/>
  <c r="K54" i="3"/>
  <c r="L53" i="2" s="1"/>
  <c r="L180" i="4" s="1"/>
  <c r="L54" i="3"/>
  <c r="M53" i="2" s="1"/>
  <c r="M180" i="4" s="1"/>
  <c r="M54" i="3"/>
  <c r="N53" i="2"/>
  <c r="N180" i="4" s="1"/>
  <c r="I55" i="3"/>
  <c r="J54" i="2" s="1"/>
  <c r="J181" i="4" s="1"/>
  <c r="J55" i="3"/>
  <c r="K54" i="2" s="1"/>
  <c r="K181" i="4" s="1"/>
  <c r="K55" i="3"/>
  <c r="L54" i="2" s="1"/>
  <c r="L181" i="4" s="1"/>
  <c r="L55" i="3"/>
  <c r="M54" i="2" s="1"/>
  <c r="M181" i="4" s="1"/>
  <c r="M55" i="3"/>
  <c r="N54" i="2" s="1"/>
  <c r="N181" i="4" s="1"/>
  <c r="I56" i="3"/>
  <c r="J55" i="2" s="1"/>
  <c r="J182" i="4" s="1"/>
  <c r="J56" i="3"/>
  <c r="K55" i="2" s="1"/>
  <c r="K182" i="4" s="1"/>
  <c r="K56" i="3"/>
  <c r="L55" i="2" s="1"/>
  <c r="L182" i="4" s="1"/>
  <c r="L56" i="3"/>
  <c r="M55" i="2"/>
  <c r="M182" i="4" s="1"/>
  <c r="M56" i="3"/>
  <c r="N55" i="2" s="1"/>
  <c r="N182" i="4" s="1"/>
  <c r="I57" i="3"/>
  <c r="J56" i="2"/>
  <c r="J183" i="4" s="1"/>
  <c r="J57" i="3"/>
  <c r="K56" i="2" s="1"/>
  <c r="K183" i="4" s="1"/>
  <c r="K57" i="3"/>
  <c r="L56" i="2"/>
  <c r="L57" i="3"/>
  <c r="M56" i="2"/>
  <c r="M183" i="4" s="1"/>
  <c r="M57" i="3"/>
  <c r="N56" i="2" s="1"/>
  <c r="N183" i="4" s="1"/>
  <c r="I58" i="3"/>
  <c r="J57" i="2"/>
  <c r="J184" i="4" s="1"/>
  <c r="J58" i="3"/>
  <c r="K57" i="2" s="1"/>
  <c r="K184" i="4" s="1"/>
  <c r="K58" i="3"/>
  <c r="L57" i="2" s="1"/>
  <c r="L184" i="4" s="1"/>
  <c r="L58" i="3"/>
  <c r="M57" i="2" s="1"/>
  <c r="M184" i="4" s="1"/>
  <c r="M58" i="3"/>
  <c r="N57" i="2" s="1"/>
  <c r="N184" i="4" s="1"/>
  <c r="I59" i="3"/>
  <c r="J58" i="2" s="1"/>
  <c r="J59" i="3"/>
  <c r="K58" i="2" s="1"/>
  <c r="K185" i="4" s="1"/>
  <c r="K59" i="3"/>
  <c r="L58" i="2" s="1"/>
  <c r="L185" i="4" s="1"/>
  <c r="L59" i="3"/>
  <c r="M58" i="2" s="1"/>
  <c r="M185" i="4" s="1"/>
  <c r="M59" i="3"/>
  <c r="N58" i="2"/>
  <c r="N185" i="4" s="1"/>
  <c r="E59" i="2"/>
  <c r="E186" i="4" s="1"/>
  <c r="I60" i="3"/>
  <c r="J59" i="2" s="1"/>
  <c r="J186" i="4" s="1"/>
  <c r="J60" i="3"/>
  <c r="K59" i="2"/>
  <c r="K60" i="3"/>
  <c r="L59" i="2" s="1"/>
  <c r="L186" i="4" s="1"/>
  <c r="L60" i="3"/>
  <c r="M59" i="2"/>
  <c r="M186" i="4" s="1"/>
  <c r="M60" i="3"/>
  <c r="N59" i="2" s="1"/>
  <c r="N186" i="4" s="1"/>
  <c r="I61" i="3"/>
  <c r="J60" i="2"/>
  <c r="J187" i="4" s="1"/>
  <c r="J61" i="3"/>
  <c r="K60" i="2" s="1"/>
  <c r="K187" i="4" s="1"/>
  <c r="K61" i="3"/>
  <c r="L60" i="2" s="1"/>
  <c r="L187" i="4" s="1"/>
  <c r="L61" i="3"/>
  <c r="M60" i="2" s="1"/>
  <c r="M187" i="4" s="1"/>
  <c r="M61" i="3"/>
  <c r="N60" i="2"/>
  <c r="N187" i="4" s="1"/>
  <c r="D61" i="2"/>
  <c r="D188" i="4" s="1"/>
  <c r="I62" i="3"/>
  <c r="J61" i="2" s="1"/>
  <c r="J188" i="4" s="1"/>
  <c r="J62" i="3"/>
  <c r="K61" i="2"/>
  <c r="K188" i="4" s="1"/>
  <c r="K62" i="3"/>
  <c r="L61" i="2" s="1"/>
  <c r="L188" i="4" s="1"/>
  <c r="L62" i="3"/>
  <c r="M61" i="2"/>
  <c r="M188" i="4" s="1"/>
  <c r="M62" i="3"/>
  <c r="N61" i="2" s="1"/>
  <c r="N188" i="4" s="1"/>
  <c r="H62" i="2"/>
  <c r="H189" i="4" s="1"/>
  <c r="I62" i="2"/>
  <c r="I189" i="4" s="1"/>
  <c r="I63" i="3"/>
  <c r="J62" i="2" s="1"/>
  <c r="J63" i="3"/>
  <c r="K62" i="2"/>
  <c r="K189" i="4" s="1"/>
  <c r="K63" i="3"/>
  <c r="L62" i="2" s="1"/>
  <c r="L189" i="4" s="1"/>
  <c r="L63" i="3"/>
  <c r="M62" i="2"/>
  <c r="M189" i="4" s="1"/>
  <c r="M63" i="3"/>
  <c r="N62" i="2" s="1"/>
  <c r="N189" i="4" s="1"/>
  <c r="G63" i="2"/>
  <c r="G190" i="4" s="1"/>
  <c r="I190" i="4"/>
  <c r="I64" i="3"/>
  <c r="J63" i="2" s="1"/>
  <c r="J190" i="4" s="1"/>
  <c r="J64" i="3"/>
  <c r="K63" i="2" s="1"/>
  <c r="K190" i="4" s="1"/>
  <c r="K64" i="3"/>
  <c r="L63" i="2" s="1"/>
  <c r="L190" i="4" s="1"/>
  <c r="L64" i="3"/>
  <c r="M63" i="2" s="1"/>
  <c r="M190" i="4" s="1"/>
  <c r="M64" i="3"/>
  <c r="N63" i="2" s="1"/>
  <c r="N190" i="4" s="1"/>
  <c r="I65" i="3"/>
  <c r="J64" i="2" s="1"/>
  <c r="J191" i="4" s="1"/>
  <c r="J65" i="3"/>
  <c r="K64" i="2"/>
  <c r="K191" i="4" s="1"/>
  <c r="K65" i="3"/>
  <c r="L64" i="2" s="1"/>
  <c r="L191" i="4" s="1"/>
  <c r="L65" i="3"/>
  <c r="M64" i="2" s="1"/>
  <c r="M191" i="4" s="1"/>
  <c r="M65" i="3"/>
  <c r="N64" i="2" s="1"/>
  <c r="N191" i="4" s="1"/>
  <c r="I66" i="3"/>
  <c r="J65" i="2" s="1"/>
  <c r="J66" i="3"/>
  <c r="K65" i="2" s="1"/>
  <c r="K192" i="4" s="1"/>
  <c r="K66" i="3"/>
  <c r="L65" i="2"/>
  <c r="L192" i="4" s="1"/>
  <c r="L66" i="3"/>
  <c r="M65" i="2" s="1"/>
  <c r="M192" i="4" s="1"/>
  <c r="M66" i="3"/>
  <c r="N65" i="2"/>
  <c r="N192" i="4" s="1"/>
  <c r="D66" i="2"/>
  <c r="D193" i="4" s="1"/>
  <c r="I67" i="3"/>
  <c r="J66" i="2" s="1"/>
  <c r="J67" i="3"/>
  <c r="K66" i="2" s="1"/>
  <c r="K193" i="4" s="1"/>
  <c r="K67" i="3"/>
  <c r="L66" i="2"/>
  <c r="L193" i="4" s="1"/>
  <c r="L67" i="3"/>
  <c r="M66" i="2" s="1"/>
  <c r="M193" i="4" s="1"/>
  <c r="M67" i="3"/>
  <c r="N66" i="2"/>
  <c r="N193" i="4" s="1"/>
  <c r="I68" i="3"/>
  <c r="J67" i="2" s="1"/>
  <c r="J68" i="3"/>
  <c r="K67" i="2" s="1"/>
  <c r="K194" i="4" s="1"/>
  <c r="K68" i="3"/>
  <c r="L67" i="2" s="1"/>
  <c r="L194" i="4" s="1"/>
  <c r="L68" i="3"/>
  <c r="M67" i="2" s="1"/>
  <c r="M194" i="4" s="1"/>
  <c r="M68" i="3"/>
  <c r="N67" i="2" s="1"/>
  <c r="N194" i="4" s="1"/>
  <c r="F68" i="2"/>
  <c r="F195" i="4" s="1"/>
  <c r="I69" i="3"/>
  <c r="J68" i="2"/>
  <c r="J195" i="4" s="1"/>
  <c r="J69" i="3"/>
  <c r="K68" i="2" s="1"/>
  <c r="K195" i="4" s="1"/>
  <c r="K69" i="3"/>
  <c r="L68" i="2" s="1"/>
  <c r="L195" i="4" s="1"/>
  <c r="L69" i="3"/>
  <c r="M68" i="2" s="1"/>
  <c r="M195" i="4" s="1"/>
  <c r="M69" i="3"/>
  <c r="N68" i="2"/>
  <c r="N195" i="4" s="1"/>
  <c r="I70" i="3"/>
  <c r="J69" i="2"/>
  <c r="J196" i="4" s="1"/>
  <c r="J70" i="3"/>
  <c r="K69" i="2" s="1"/>
  <c r="K196" i="4" s="1"/>
  <c r="K70" i="3"/>
  <c r="L69" i="2" s="1"/>
  <c r="L196" i="4" s="1"/>
  <c r="L70" i="3"/>
  <c r="M69" i="2" s="1"/>
  <c r="M196" i="4" s="1"/>
  <c r="M70" i="3"/>
  <c r="N69" i="2"/>
  <c r="N196" i="4" s="1"/>
  <c r="F70" i="2"/>
  <c r="F197" i="4" s="1"/>
  <c r="I71" i="3"/>
  <c r="J70" i="2" s="1"/>
  <c r="J197" i="4" s="1"/>
  <c r="J71" i="3"/>
  <c r="K70" i="2"/>
  <c r="K71" i="3"/>
  <c r="L70" i="2"/>
  <c r="L197" i="4" s="1"/>
  <c r="L71" i="3"/>
  <c r="M70" i="2" s="1"/>
  <c r="M197" i="4" s="1"/>
  <c r="M71" i="3"/>
  <c r="N70" i="2" s="1"/>
  <c r="N197" i="4" s="1"/>
  <c r="F71" i="2"/>
  <c r="F198" i="4" s="1"/>
  <c r="I72" i="3"/>
  <c r="J71" i="2" s="1"/>
  <c r="J198" i="4" s="1"/>
  <c r="J72" i="3"/>
  <c r="K71" i="2" s="1"/>
  <c r="K198" i="4" s="1"/>
  <c r="K72" i="3"/>
  <c r="L71" i="2" s="1"/>
  <c r="L198" i="4" s="1"/>
  <c r="L72" i="3"/>
  <c r="M71" i="2" s="1"/>
  <c r="M198" i="4" s="1"/>
  <c r="R198" i="4" s="1"/>
  <c r="M72" i="3"/>
  <c r="N71" i="2" s="1"/>
  <c r="N198" i="4" s="1"/>
  <c r="I73" i="3"/>
  <c r="J72" i="2"/>
  <c r="J199" i="4" s="1"/>
  <c r="J73" i="3"/>
  <c r="K72" i="2" s="1"/>
  <c r="K199" i="4" s="1"/>
  <c r="K73" i="3"/>
  <c r="L72" i="2"/>
  <c r="L199" i="4" s="1"/>
  <c r="L73" i="3"/>
  <c r="M72" i="2" s="1"/>
  <c r="M199" i="4" s="1"/>
  <c r="M73" i="3"/>
  <c r="N72" i="2" s="1"/>
  <c r="N199" i="4" s="1"/>
  <c r="I74" i="3"/>
  <c r="J73" i="2"/>
  <c r="J200" i="4" s="1"/>
  <c r="J74" i="3"/>
  <c r="K73" i="2" s="1"/>
  <c r="K74" i="3"/>
  <c r="L73" i="2" s="1"/>
  <c r="L200" i="4" s="1"/>
  <c r="L74" i="3"/>
  <c r="M73" i="2" s="1"/>
  <c r="M200" i="4" s="1"/>
  <c r="M74" i="3"/>
  <c r="N73" i="2"/>
  <c r="N200" i="4" s="1"/>
  <c r="I74" i="2"/>
  <c r="I201" i="4" s="1"/>
  <c r="I75" i="3"/>
  <c r="J74" i="2" s="1"/>
  <c r="J75" i="3"/>
  <c r="K74" i="2" s="1"/>
  <c r="K201" i="4" s="1"/>
  <c r="K75" i="3"/>
  <c r="L74" i="2" s="1"/>
  <c r="L201" i="4" s="1"/>
  <c r="L75" i="3"/>
  <c r="M74" i="2" s="1"/>
  <c r="M201" i="4" s="1"/>
  <c r="M75" i="3"/>
  <c r="N74" i="2"/>
  <c r="N201" i="4" s="1"/>
  <c r="I76" i="3"/>
  <c r="J75" i="2" s="1"/>
  <c r="J202" i="4" s="1"/>
  <c r="J76" i="3"/>
  <c r="K75" i="2"/>
  <c r="K202" i="4" s="1"/>
  <c r="K76" i="3"/>
  <c r="L75" i="2" s="1"/>
  <c r="L202" i="4" s="1"/>
  <c r="L76" i="3"/>
  <c r="M75" i="2"/>
  <c r="M202" i="4" s="1"/>
  <c r="M76" i="3"/>
  <c r="N75" i="2" s="1"/>
  <c r="N202" i="4" s="1"/>
  <c r="I77" i="3"/>
  <c r="J76" i="2" s="1"/>
  <c r="J203" i="4" s="1"/>
  <c r="J77" i="3"/>
  <c r="K76" i="2"/>
  <c r="K203" i="4" s="1"/>
  <c r="K77" i="3"/>
  <c r="L76" i="2" s="1"/>
  <c r="L203" i="4" s="1"/>
  <c r="L77" i="3"/>
  <c r="M76" i="2"/>
  <c r="M203" i="4" s="1"/>
  <c r="M77" i="3"/>
  <c r="N76" i="2" s="1"/>
  <c r="N203" i="4" s="1"/>
  <c r="I78" i="3"/>
  <c r="J77" i="2"/>
  <c r="J204" i="4" s="1"/>
  <c r="J78" i="3"/>
  <c r="K77" i="2" s="1"/>
  <c r="K204" i="4" s="1"/>
  <c r="K78" i="3"/>
  <c r="L77" i="2"/>
  <c r="L204" i="4" s="1"/>
  <c r="L78" i="3"/>
  <c r="M77" i="2" s="1"/>
  <c r="M204" i="4" s="1"/>
  <c r="M78" i="3"/>
  <c r="N77" i="2" s="1"/>
  <c r="N204" i="4" s="1"/>
  <c r="H78" i="2"/>
  <c r="H205" i="4" s="1"/>
  <c r="I79" i="3"/>
  <c r="J78" i="2" s="1"/>
  <c r="J79" i="3"/>
  <c r="K78" i="2" s="1"/>
  <c r="K205" i="4" s="1"/>
  <c r="K79" i="3"/>
  <c r="L78" i="2"/>
  <c r="L205" i="4" s="1"/>
  <c r="L79" i="3"/>
  <c r="M78" i="2" s="1"/>
  <c r="M205" i="4" s="1"/>
  <c r="M79" i="3"/>
  <c r="N78" i="2" s="1"/>
  <c r="N205" i="4" s="1"/>
  <c r="I80" i="3"/>
  <c r="J79" i="2" s="1"/>
  <c r="J206" i="4" s="1"/>
  <c r="J80" i="3"/>
  <c r="K79" i="2" s="1"/>
  <c r="K206" i="4" s="1"/>
  <c r="K80" i="3"/>
  <c r="L79" i="2" s="1"/>
  <c r="L206" i="4" s="1"/>
  <c r="L80" i="3"/>
  <c r="M79" i="2" s="1"/>
  <c r="M206" i="4" s="1"/>
  <c r="M80" i="3"/>
  <c r="N79" i="2" s="1"/>
  <c r="N206" i="4" s="1"/>
  <c r="I81" i="3"/>
  <c r="J80" i="2"/>
  <c r="J207" i="4" s="1"/>
  <c r="J81" i="3"/>
  <c r="K80" i="2" s="1"/>
  <c r="K207" i="4" s="1"/>
  <c r="K81" i="3"/>
  <c r="L80" i="2"/>
  <c r="L207" i="4" s="1"/>
  <c r="L81" i="3"/>
  <c r="M80" i="2" s="1"/>
  <c r="M207" i="4" s="1"/>
  <c r="M81" i="3"/>
  <c r="N80" i="2" s="1"/>
  <c r="N207" i="4" s="1"/>
  <c r="I82" i="3"/>
  <c r="J81" i="2" s="1"/>
  <c r="J208" i="4" s="1"/>
  <c r="J82" i="3"/>
  <c r="K81" i="2" s="1"/>
  <c r="K82" i="3"/>
  <c r="L81" i="2" s="1"/>
  <c r="L208" i="4" s="1"/>
  <c r="L82" i="3"/>
  <c r="M81" i="2"/>
  <c r="M208" i="4" s="1"/>
  <c r="M82" i="3"/>
  <c r="N81" i="2" s="1"/>
  <c r="N208" i="4" s="1"/>
  <c r="I83" i="3"/>
  <c r="J82" i="2"/>
  <c r="J83" i="3"/>
  <c r="K82" i="2" s="1"/>
  <c r="K83" i="3"/>
  <c r="L82" i="2" s="1"/>
  <c r="L209" i="4" s="1"/>
  <c r="L83" i="3"/>
  <c r="M82" i="2"/>
  <c r="M209" i="4" s="1"/>
  <c r="M83" i="3"/>
  <c r="N82" i="2" s="1"/>
  <c r="N209" i="4" s="1"/>
  <c r="I84" i="3"/>
  <c r="J83" i="2"/>
  <c r="J210" i="4" s="1"/>
  <c r="J84" i="3"/>
  <c r="K83" i="2" s="1"/>
  <c r="K84" i="3"/>
  <c r="L83" i="2" s="1"/>
  <c r="L210" i="4" s="1"/>
  <c r="L84" i="3"/>
  <c r="M83" i="2" s="1"/>
  <c r="M210" i="4" s="1"/>
  <c r="M84" i="3"/>
  <c r="N83" i="2"/>
  <c r="N210" i="4" s="1"/>
  <c r="I85" i="3"/>
  <c r="J84" i="2" s="1"/>
  <c r="J211" i="4" s="1"/>
  <c r="J85" i="3"/>
  <c r="K84" i="2"/>
  <c r="K211" i="4" s="1"/>
  <c r="K85" i="3"/>
  <c r="L84" i="2" s="1"/>
  <c r="L85" i="3"/>
  <c r="M84" i="2"/>
  <c r="M85" i="3"/>
  <c r="N84" i="2"/>
  <c r="N211" i="4" s="1"/>
  <c r="I86" i="3"/>
  <c r="J85" i="2" s="1"/>
  <c r="J212" i="4" s="1"/>
  <c r="J86" i="3"/>
  <c r="K85" i="2"/>
  <c r="K212" i="4" s="1"/>
  <c r="K86" i="3"/>
  <c r="L85" i="2" s="1"/>
  <c r="L212" i="4" s="1"/>
  <c r="L86" i="3"/>
  <c r="M85" i="2"/>
  <c r="M212" i="4" s="1"/>
  <c r="M86" i="3"/>
  <c r="N85" i="2" s="1"/>
  <c r="N212" i="4" s="1"/>
  <c r="I87" i="3"/>
  <c r="J86" i="2" s="1"/>
  <c r="J87" i="3"/>
  <c r="K86" i="2"/>
  <c r="K213" i="4" s="1"/>
  <c r="K87" i="3"/>
  <c r="L86" i="2" s="1"/>
  <c r="L213" i="4" s="1"/>
  <c r="L87" i="3"/>
  <c r="M86" i="2"/>
  <c r="M213" i="4" s="1"/>
  <c r="M87" i="3"/>
  <c r="N86" i="2" s="1"/>
  <c r="N213" i="4" s="1"/>
  <c r="F87" i="2"/>
  <c r="F214" i="4" s="1"/>
  <c r="I88" i="3"/>
  <c r="J87" i="2"/>
  <c r="J214" i="4" s="1"/>
  <c r="J88" i="3"/>
  <c r="K87" i="2" s="1"/>
  <c r="K214" i="4" s="1"/>
  <c r="K88" i="3"/>
  <c r="L87" i="2"/>
  <c r="L214" i="4" s="1"/>
  <c r="L88" i="3"/>
  <c r="M87" i="2" s="1"/>
  <c r="M214" i="4" s="1"/>
  <c r="M88" i="3"/>
  <c r="N87" i="2" s="1"/>
  <c r="N214" i="4" s="1"/>
  <c r="I89" i="3"/>
  <c r="J88" i="2" s="1"/>
  <c r="J215" i="4" s="1"/>
  <c r="J89" i="3"/>
  <c r="K88" i="2" s="1"/>
  <c r="K89" i="3"/>
  <c r="L88" i="2" s="1"/>
  <c r="L215" i="4" s="1"/>
  <c r="L89" i="3"/>
  <c r="M88" i="2"/>
  <c r="M215" i="4" s="1"/>
  <c r="M89" i="3"/>
  <c r="N88" i="2" s="1"/>
  <c r="N215" i="4" s="1"/>
  <c r="I90" i="3"/>
  <c r="J89" i="2"/>
  <c r="J216" i="4" s="1"/>
  <c r="J90" i="3"/>
  <c r="K89" i="2" s="1"/>
  <c r="K90" i="3"/>
  <c r="L89" i="2" s="1"/>
  <c r="L216" i="4" s="1"/>
  <c r="L90" i="3"/>
  <c r="M89" i="2" s="1"/>
  <c r="M216" i="4" s="1"/>
  <c r="M90" i="3"/>
  <c r="N89" i="2"/>
  <c r="N216" i="4" s="1"/>
  <c r="I91" i="3"/>
  <c r="J90" i="2" s="1"/>
  <c r="J91" i="3"/>
  <c r="K90" i="2" s="1"/>
  <c r="K217" i="4" s="1"/>
  <c r="K91" i="3"/>
  <c r="L90" i="2"/>
  <c r="L217" i="4" s="1"/>
  <c r="L91" i="3"/>
  <c r="M90" i="2" s="1"/>
  <c r="M217" i="4" s="1"/>
  <c r="M91" i="3"/>
  <c r="N90" i="2"/>
  <c r="N217" i="4" s="1"/>
  <c r="I92" i="3"/>
  <c r="J91" i="2" s="1"/>
  <c r="J92" i="3"/>
  <c r="K91" i="2"/>
  <c r="K218" i="4" s="1"/>
  <c r="K92" i="3"/>
  <c r="L91" i="2" s="1"/>
  <c r="L218" i="4" s="1"/>
  <c r="L92" i="3"/>
  <c r="M91" i="2" s="1"/>
  <c r="M218" i="4" s="1"/>
  <c r="M92" i="3"/>
  <c r="N91" i="2" s="1"/>
  <c r="N218" i="4" s="1"/>
  <c r="C92" i="2"/>
  <c r="C219" i="4"/>
  <c r="I93" i="3"/>
  <c r="J92" i="2"/>
  <c r="J219" i="4" s="1"/>
  <c r="J93" i="3"/>
  <c r="K92" i="2" s="1"/>
  <c r="K219" i="4" s="1"/>
  <c r="K93" i="3"/>
  <c r="L92" i="2" s="1"/>
  <c r="L219" i="4" s="1"/>
  <c r="L93" i="3"/>
  <c r="M92" i="2" s="1"/>
  <c r="M219" i="4" s="1"/>
  <c r="M93" i="3"/>
  <c r="N92" i="2" s="1"/>
  <c r="G93" i="2"/>
  <c r="G220" i="4" s="1"/>
  <c r="I94" i="3"/>
  <c r="J93" i="2" s="1"/>
  <c r="J220" i="4" s="1"/>
  <c r="J94" i="3"/>
  <c r="K93" i="2" s="1"/>
  <c r="K94" i="3"/>
  <c r="L93" i="2" s="1"/>
  <c r="L220" i="4" s="1"/>
  <c r="L94" i="3"/>
  <c r="M93" i="2"/>
  <c r="M220" i="4" s="1"/>
  <c r="M94" i="3"/>
  <c r="N93" i="2" s="1"/>
  <c r="N220" i="4" s="1"/>
  <c r="I95" i="3"/>
  <c r="J94" i="2"/>
  <c r="J95" i="3"/>
  <c r="K94" i="2" s="1"/>
  <c r="K221" i="4" s="1"/>
  <c r="K95" i="3"/>
  <c r="L94" i="2" s="1"/>
  <c r="L221" i="4" s="1"/>
  <c r="L95" i="3"/>
  <c r="M94" i="2"/>
  <c r="M221" i="4" s="1"/>
  <c r="M95" i="3"/>
  <c r="N94" i="2" s="1"/>
  <c r="N221" i="4" s="1"/>
  <c r="I96" i="3"/>
  <c r="J95" i="2"/>
  <c r="J222" i="4" s="1"/>
  <c r="J96" i="3"/>
  <c r="K95" i="2" s="1"/>
  <c r="K222" i="4" s="1"/>
  <c r="K96" i="3"/>
  <c r="L95" i="2" s="1"/>
  <c r="L222" i="4" s="1"/>
  <c r="L96" i="3"/>
  <c r="M95" i="2" s="1"/>
  <c r="M222" i="4" s="1"/>
  <c r="M96" i="3"/>
  <c r="N95" i="2" s="1"/>
  <c r="I97" i="3"/>
  <c r="J96" i="2" s="1"/>
  <c r="J223" i="4" s="1"/>
  <c r="J97" i="3"/>
  <c r="K96" i="2"/>
  <c r="K223" i="4" s="1"/>
  <c r="K97" i="3"/>
  <c r="L96" i="2" s="1"/>
  <c r="L223" i="4" s="1"/>
  <c r="L97" i="3"/>
  <c r="M96" i="2"/>
  <c r="M223" i="4" s="1"/>
  <c r="M97" i="3"/>
  <c r="N96" i="2" s="1"/>
  <c r="N223" i="4" s="1"/>
  <c r="H97" i="2"/>
  <c r="H224" i="4"/>
  <c r="I97" i="2"/>
  <c r="I224" i="4"/>
  <c r="I98" i="3"/>
  <c r="J97" i="2"/>
  <c r="J224" i="4" s="1"/>
  <c r="J98" i="3"/>
  <c r="K97" i="2" s="1"/>
  <c r="K224" i="4" s="1"/>
  <c r="K98" i="3"/>
  <c r="L97" i="2" s="1"/>
  <c r="L224" i="4" s="1"/>
  <c r="L98" i="3"/>
  <c r="M97" i="2" s="1"/>
  <c r="M224" i="4" s="1"/>
  <c r="M98" i="3"/>
  <c r="N97" i="2"/>
  <c r="N224" i="4" s="1"/>
  <c r="I99" i="3"/>
  <c r="J98" i="2" s="1"/>
  <c r="J99" i="3"/>
  <c r="K98" i="2" s="1"/>
  <c r="K225" i="4" s="1"/>
  <c r="K99" i="3"/>
  <c r="L98" i="2" s="1"/>
  <c r="L225" i="4" s="1"/>
  <c r="L99" i="3"/>
  <c r="M98" i="2" s="1"/>
  <c r="M225" i="4" s="1"/>
  <c r="M99" i="3"/>
  <c r="N98" i="2" s="1"/>
  <c r="I100" i="3"/>
  <c r="J99" i="2" s="1"/>
  <c r="J100" i="3"/>
  <c r="K99" i="2" s="1"/>
  <c r="K226" i="4" s="1"/>
  <c r="K100" i="3"/>
  <c r="L99" i="2" s="1"/>
  <c r="L100" i="3"/>
  <c r="M99" i="2" s="1"/>
  <c r="M226" i="4" s="1"/>
  <c r="M100" i="3"/>
  <c r="N99" i="2"/>
  <c r="N226" i="4" s="1"/>
  <c r="F100" i="2"/>
  <c r="I101" i="3"/>
  <c r="J100" i="2" s="1"/>
  <c r="J227" i="4" s="1"/>
  <c r="J101" i="3"/>
  <c r="K100" i="2"/>
  <c r="K227" i="4" s="1"/>
  <c r="K101" i="3"/>
  <c r="L100" i="2" s="1"/>
  <c r="L227" i="4" s="1"/>
  <c r="L101" i="3"/>
  <c r="M100" i="2"/>
  <c r="M227" i="4" s="1"/>
  <c r="M101" i="3"/>
  <c r="N100" i="2" s="1"/>
  <c r="N227" i="4" s="1"/>
  <c r="D101" i="2"/>
  <c r="D228" i="4" s="1"/>
  <c r="I102" i="3"/>
  <c r="J101" i="2"/>
  <c r="J228" i="4" s="1"/>
  <c r="J102" i="3"/>
  <c r="K101" i="2" s="1"/>
  <c r="K228" i="4" s="1"/>
  <c r="K102" i="3"/>
  <c r="L101" i="2"/>
  <c r="L102" i="3"/>
  <c r="M101" i="2"/>
  <c r="M228" i="4" s="1"/>
  <c r="M102" i="3"/>
  <c r="N101" i="2" s="1"/>
  <c r="N228" i="4" s="1"/>
  <c r="E102" i="2"/>
  <c r="E229" i="4"/>
  <c r="I102" i="2"/>
  <c r="I229" i="4" s="1"/>
  <c r="I103" i="3"/>
  <c r="J102" i="2"/>
  <c r="J103" i="3"/>
  <c r="K102" i="2" s="1"/>
  <c r="K229" i="4" s="1"/>
  <c r="K103" i="3"/>
  <c r="L102" i="2" s="1"/>
  <c r="L229" i="4" s="1"/>
  <c r="L103" i="3"/>
  <c r="M102" i="2" s="1"/>
  <c r="M229" i="4" s="1"/>
  <c r="M103" i="3"/>
  <c r="N102" i="2" s="1"/>
  <c r="N229" i="4" s="1"/>
  <c r="I230" i="4"/>
  <c r="I104" i="3"/>
  <c r="J103" i="2" s="1"/>
  <c r="J230" i="4" s="1"/>
  <c r="J104" i="3"/>
  <c r="K103" i="2" s="1"/>
  <c r="K230" i="4" s="1"/>
  <c r="K104" i="3"/>
  <c r="L103" i="2"/>
  <c r="L230" i="4" s="1"/>
  <c r="L104" i="3"/>
  <c r="M103" i="2" s="1"/>
  <c r="M230" i="4" s="1"/>
  <c r="M104" i="3"/>
  <c r="N103" i="2"/>
  <c r="N230" i="4" s="1"/>
  <c r="I105" i="3"/>
  <c r="J104" i="2" s="1"/>
  <c r="J231" i="4" s="1"/>
  <c r="J105" i="3"/>
  <c r="K104" i="2"/>
  <c r="K231" i="4" s="1"/>
  <c r="K105" i="3"/>
  <c r="L104" i="2" s="1"/>
  <c r="L231" i="4" s="1"/>
  <c r="L105" i="3"/>
  <c r="M104" i="2" s="1"/>
  <c r="M231" i="4" s="1"/>
  <c r="M105" i="3"/>
  <c r="N104" i="2" s="1"/>
  <c r="N231" i="4" s="1"/>
  <c r="I106" i="3"/>
  <c r="J105" i="2"/>
  <c r="J232" i="4" s="1"/>
  <c r="J106" i="3"/>
  <c r="K105" i="2" s="1"/>
  <c r="K232" i="4" s="1"/>
  <c r="K106" i="3"/>
  <c r="L105" i="2"/>
  <c r="L232" i="4" s="1"/>
  <c r="L106" i="3"/>
  <c r="M105" i="2" s="1"/>
  <c r="M106" i="3"/>
  <c r="N105" i="2" s="1"/>
  <c r="N232" i="4" s="1"/>
  <c r="D233" i="4"/>
  <c r="I107" i="3"/>
  <c r="J106" i="2" s="1"/>
  <c r="J233" i="4" s="1"/>
  <c r="J107" i="3"/>
  <c r="K106" i="2" s="1"/>
  <c r="K233" i="4" s="1"/>
  <c r="K107" i="3"/>
  <c r="L106" i="2" s="1"/>
  <c r="L107" i="3"/>
  <c r="M106" i="2" s="1"/>
  <c r="M233" i="4" s="1"/>
  <c r="M107" i="3"/>
  <c r="N106" i="2"/>
  <c r="N233" i="4" s="1"/>
  <c r="E107" i="2"/>
  <c r="I108" i="3"/>
  <c r="J107" i="2" s="1"/>
  <c r="J108" i="3"/>
  <c r="K107" i="2" s="1"/>
  <c r="K234" i="4" s="1"/>
  <c r="K108" i="3"/>
  <c r="L107" i="2" s="1"/>
  <c r="L234" i="4" s="1"/>
  <c r="L108" i="3"/>
  <c r="M107" i="2" s="1"/>
  <c r="M234" i="4" s="1"/>
  <c r="M108" i="3"/>
  <c r="N107" i="2"/>
  <c r="N234" i="4" s="1"/>
  <c r="I109" i="3"/>
  <c r="J108" i="2" s="1"/>
  <c r="J235" i="4" s="1"/>
  <c r="J109" i="3"/>
  <c r="K108" i="2"/>
  <c r="K235" i="4" s="1"/>
  <c r="K109" i="3"/>
  <c r="L108" i="2" s="1"/>
  <c r="L235" i="4" s="1"/>
  <c r="L109" i="3"/>
  <c r="M108" i="2"/>
  <c r="M235" i="4" s="1"/>
  <c r="M109" i="3"/>
  <c r="N108" i="2" s="1"/>
  <c r="N235" i="4" s="1"/>
  <c r="I110" i="3"/>
  <c r="J109" i="2" s="1"/>
  <c r="J236" i="4" s="1"/>
  <c r="J110" i="3"/>
  <c r="K109" i="2" s="1"/>
  <c r="K236" i="4" s="1"/>
  <c r="K110" i="3"/>
  <c r="L109" i="2" s="1"/>
  <c r="L110" i="3"/>
  <c r="M109" i="2"/>
  <c r="M236" i="4" s="1"/>
  <c r="M110" i="3"/>
  <c r="N109" i="2" s="1"/>
  <c r="N236" i="4" s="1"/>
  <c r="F12" i="21"/>
  <c r="B10" i="21" s="1"/>
  <c r="A41" i="21" s="1"/>
  <c r="A298" i="4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D12" i="21"/>
  <c r="C43" i="21" s="1"/>
  <c r="AQ23" i="21"/>
  <c r="AN23" i="21"/>
  <c r="AM15" i="21"/>
  <c r="C69" i="4"/>
  <c r="R69" i="4" s="1"/>
  <c r="G69" i="4"/>
  <c r="J69" i="4"/>
  <c r="K69" i="4"/>
  <c r="L69" i="4"/>
  <c r="M69" i="4"/>
  <c r="N69" i="4"/>
  <c r="C70" i="4"/>
  <c r="F70" i="4"/>
  <c r="J70" i="4"/>
  <c r="K70" i="4"/>
  <c r="L70" i="4"/>
  <c r="M70" i="4"/>
  <c r="N70" i="4"/>
  <c r="C71" i="4"/>
  <c r="E71" i="4"/>
  <c r="I71" i="4"/>
  <c r="J71" i="4"/>
  <c r="K71" i="4"/>
  <c r="L71" i="4"/>
  <c r="M71" i="4"/>
  <c r="N71" i="4"/>
  <c r="C72" i="4"/>
  <c r="R72" i="4" s="1"/>
  <c r="D72" i="4"/>
  <c r="H72" i="4"/>
  <c r="J72" i="4"/>
  <c r="K72" i="4"/>
  <c r="L72" i="4"/>
  <c r="M72" i="4"/>
  <c r="N72" i="4"/>
  <c r="C73" i="4"/>
  <c r="G73" i="4"/>
  <c r="J73" i="4"/>
  <c r="K73" i="4"/>
  <c r="L73" i="4"/>
  <c r="M73" i="4"/>
  <c r="N73" i="4"/>
  <c r="C74" i="4"/>
  <c r="R74" i="4" s="1"/>
  <c r="F74" i="4"/>
  <c r="J74" i="4"/>
  <c r="K74" i="4"/>
  <c r="L74" i="4"/>
  <c r="M74" i="4"/>
  <c r="N74" i="4"/>
  <c r="C75" i="4"/>
  <c r="E75" i="4"/>
  <c r="I75" i="4"/>
  <c r="J75" i="4"/>
  <c r="K75" i="4"/>
  <c r="L75" i="4"/>
  <c r="M75" i="4"/>
  <c r="N75" i="4"/>
  <c r="C76" i="4"/>
  <c r="D76" i="4"/>
  <c r="H76" i="4"/>
  <c r="J76" i="4"/>
  <c r="K76" i="4"/>
  <c r="L76" i="4"/>
  <c r="M76" i="4"/>
  <c r="N76" i="4"/>
  <c r="C77" i="4"/>
  <c r="G77" i="4"/>
  <c r="J77" i="4"/>
  <c r="K77" i="4"/>
  <c r="L77" i="4"/>
  <c r="M77" i="4"/>
  <c r="N77" i="4"/>
  <c r="C78" i="4"/>
  <c r="F78" i="4"/>
  <c r="J78" i="4"/>
  <c r="K78" i="4"/>
  <c r="L78" i="4"/>
  <c r="M78" i="4"/>
  <c r="N78" i="4"/>
  <c r="C79" i="4"/>
  <c r="E79" i="4"/>
  <c r="I79" i="4"/>
  <c r="J79" i="4"/>
  <c r="K79" i="4"/>
  <c r="L79" i="4"/>
  <c r="M79" i="4"/>
  <c r="N79" i="4"/>
  <c r="C80" i="4"/>
  <c r="D80" i="4"/>
  <c r="H80" i="4"/>
  <c r="J80" i="4"/>
  <c r="K80" i="4"/>
  <c r="L80" i="4"/>
  <c r="M80" i="4"/>
  <c r="N80" i="4"/>
  <c r="A286" i="4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L280" i="4"/>
  <c r="K287" i="4"/>
  <c r="N285" i="4"/>
  <c r="A274" i="4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N249" i="4"/>
  <c r="A262" i="4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50" i="4"/>
  <c r="A251" i="4"/>
  <c r="A252" i="4" s="1"/>
  <c r="A253" i="4" s="1"/>
  <c r="A254" i="4" s="1"/>
  <c r="A255" i="4" s="1"/>
  <c r="A256" i="4" s="1"/>
  <c r="A257" i="4" s="1"/>
  <c r="A258" i="4" s="1"/>
  <c r="A259" i="4" s="1"/>
  <c r="A260" i="4" s="1"/>
  <c r="E242" i="4"/>
  <c r="M242" i="4"/>
  <c r="D237" i="4"/>
  <c r="I237" i="4"/>
  <c r="I222" i="4"/>
  <c r="G215" i="4"/>
  <c r="M211" i="4"/>
  <c r="E205" i="4"/>
  <c r="L183" i="4"/>
  <c r="G187" i="4"/>
  <c r="M158" i="4"/>
  <c r="M147" i="4"/>
  <c r="A238" i="4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C137" i="4"/>
  <c r="R137" i="4" s="1"/>
  <c r="C138" i="4"/>
  <c r="R138" i="4"/>
  <c r="C139" i="4"/>
  <c r="C140" i="4"/>
  <c r="R140" i="4" s="1"/>
  <c r="D138" i="4"/>
  <c r="E137" i="4"/>
  <c r="F140" i="4"/>
  <c r="G139" i="4"/>
  <c r="H138" i="4"/>
  <c r="I137" i="4"/>
  <c r="J137" i="4"/>
  <c r="J138" i="4"/>
  <c r="J139" i="4"/>
  <c r="J140" i="4"/>
  <c r="K137" i="4"/>
  <c r="K138" i="4"/>
  <c r="K139" i="4"/>
  <c r="K140" i="4"/>
  <c r="L137" i="4"/>
  <c r="L138" i="4"/>
  <c r="L139" i="4"/>
  <c r="L140" i="4"/>
  <c r="M137" i="4"/>
  <c r="M138" i="4"/>
  <c r="M139" i="4"/>
  <c r="M140" i="4"/>
  <c r="N137" i="4"/>
  <c r="N138" i="4"/>
  <c r="N139" i="4"/>
  <c r="N140" i="4"/>
  <c r="A226" i="4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J136" i="4"/>
  <c r="C136" i="4"/>
  <c r="F136" i="4"/>
  <c r="K136" i="4"/>
  <c r="L136" i="4"/>
  <c r="M136" i="4"/>
  <c r="N136" i="4"/>
  <c r="J135" i="4"/>
  <c r="C135" i="4"/>
  <c r="G135" i="4"/>
  <c r="K135" i="4"/>
  <c r="L135" i="4"/>
  <c r="M135" i="4"/>
  <c r="N135" i="4"/>
  <c r="J134" i="4"/>
  <c r="C134" i="4"/>
  <c r="R134" i="4" s="1"/>
  <c r="D134" i="4"/>
  <c r="H134" i="4"/>
  <c r="K134" i="4"/>
  <c r="L134" i="4"/>
  <c r="M134" i="4"/>
  <c r="N134" i="4"/>
  <c r="J133" i="4"/>
  <c r="C133" i="4"/>
  <c r="E133" i="4"/>
  <c r="I133" i="4"/>
  <c r="K133" i="4"/>
  <c r="L133" i="4"/>
  <c r="M133" i="4"/>
  <c r="N133" i="4"/>
  <c r="J132" i="4"/>
  <c r="C132" i="4"/>
  <c r="F132" i="4"/>
  <c r="K132" i="4"/>
  <c r="L132" i="4"/>
  <c r="M132" i="4"/>
  <c r="N132" i="4"/>
  <c r="J131" i="4"/>
  <c r="C131" i="4"/>
  <c r="R131" i="4" s="1"/>
  <c r="G131" i="4"/>
  <c r="K131" i="4"/>
  <c r="L131" i="4"/>
  <c r="M131" i="4"/>
  <c r="N131" i="4"/>
  <c r="J130" i="4"/>
  <c r="C130" i="4"/>
  <c r="D130" i="4"/>
  <c r="H130" i="4"/>
  <c r="K130" i="4"/>
  <c r="L130" i="4"/>
  <c r="M130" i="4"/>
  <c r="N130" i="4"/>
  <c r="J129" i="4"/>
  <c r="C129" i="4"/>
  <c r="E129" i="4"/>
  <c r="I129" i="4"/>
  <c r="K129" i="4"/>
  <c r="L129" i="4"/>
  <c r="M129" i="4"/>
  <c r="N129" i="4"/>
  <c r="C128" i="4"/>
  <c r="F128" i="4"/>
  <c r="J128" i="4"/>
  <c r="K128" i="4"/>
  <c r="L128" i="4"/>
  <c r="M128" i="4"/>
  <c r="N128" i="4"/>
  <c r="C127" i="4"/>
  <c r="R127" i="4" s="1"/>
  <c r="G127" i="4"/>
  <c r="J127" i="4"/>
  <c r="K127" i="4"/>
  <c r="L127" i="4"/>
  <c r="M127" i="4"/>
  <c r="N127" i="4"/>
  <c r="C126" i="4"/>
  <c r="D126" i="4"/>
  <c r="H126" i="4"/>
  <c r="J126" i="4"/>
  <c r="K126" i="4"/>
  <c r="L126" i="4"/>
  <c r="M126" i="4"/>
  <c r="N126" i="4"/>
  <c r="C125" i="4"/>
  <c r="E125" i="4"/>
  <c r="I125" i="4"/>
  <c r="J125" i="4"/>
  <c r="K125" i="4"/>
  <c r="L125" i="4"/>
  <c r="M125" i="4"/>
  <c r="N125" i="4"/>
  <c r="C124" i="4"/>
  <c r="R124" i="4" s="1"/>
  <c r="F124" i="4"/>
  <c r="J124" i="4"/>
  <c r="K124" i="4"/>
  <c r="L124" i="4"/>
  <c r="M124" i="4"/>
  <c r="N124" i="4"/>
  <c r="C123" i="4"/>
  <c r="G123" i="4"/>
  <c r="J123" i="4"/>
  <c r="K123" i="4"/>
  <c r="L123" i="4"/>
  <c r="M123" i="4"/>
  <c r="N123" i="4"/>
  <c r="C122" i="4"/>
  <c r="R122" i="4"/>
  <c r="D122" i="4"/>
  <c r="H122" i="4"/>
  <c r="J122" i="4"/>
  <c r="K122" i="4"/>
  <c r="L122" i="4"/>
  <c r="M122" i="4"/>
  <c r="N122" i="4"/>
  <c r="C121" i="4"/>
  <c r="R121" i="4" s="1"/>
  <c r="S121" i="4" s="1"/>
  <c r="E121" i="4"/>
  <c r="I121" i="4"/>
  <c r="J121" i="4"/>
  <c r="K121" i="4"/>
  <c r="L121" i="4"/>
  <c r="M121" i="4"/>
  <c r="N121" i="4"/>
  <c r="C120" i="4"/>
  <c r="R120" i="4" s="1"/>
  <c r="S120" i="4" s="1"/>
  <c r="F120" i="4"/>
  <c r="J120" i="4"/>
  <c r="K120" i="4"/>
  <c r="L120" i="4"/>
  <c r="M120" i="4"/>
  <c r="N120" i="4"/>
  <c r="C119" i="4"/>
  <c r="G119" i="4"/>
  <c r="J119" i="4"/>
  <c r="K119" i="4"/>
  <c r="L119" i="4"/>
  <c r="M119" i="4"/>
  <c r="N119" i="4"/>
  <c r="C118" i="4"/>
  <c r="D118" i="4"/>
  <c r="H118" i="4"/>
  <c r="J118" i="4"/>
  <c r="K118" i="4"/>
  <c r="L118" i="4"/>
  <c r="M118" i="4"/>
  <c r="N118" i="4"/>
  <c r="C117" i="4"/>
  <c r="R117" i="4" s="1"/>
  <c r="E117" i="4"/>
  <c r="I117" i="4"/>
  <c r="J117" i="4"/>
  <c r="K117" i="4"/>
  <c r="L117" i="4"/>
  <c r="M117" i="4"/>
  <c r="N117" i="4"/>
  <c r="C116" i="4"/>
  <c r="F116" i="4"/>
  <c r="J116" i="4"/>
  <c r="K116" i="4"/>
  <c r="L116" i="4"/>
  <c r="M116" i="4"/>
  <c r="N116" i="4"/>
  <c r="C115" i="4"/>
  <c r="G115" i="4"/>
  <c r="J115" i="4"/>
  <c r="K115" i="4"/>
  <c r="L115" i="4"/>
  <c r="M115" i="4"/>
  <c r="N115" i="4"/>
  <c r="C114" i="4"/>
  <c r="R114" i="4" s="1"/>
  <c r="D114" i="4"/>
  <c r="H114" i="4"/>
  <c r="J114" i="4"/>
  <c r="K114" i="4"/>
  <c r="L114" i="4"/>
  <c r="M114" i="4"/>
  <c r="N114" i="4"/>
  <c r="C113" i="4"/>
  <c r="R113" i="4" s="1"/>
  <c r="E113" i="4"/>
  <c r="I113" i="4"/>
  <c r="J113" i="4"/>
  <c r="K113" i="4"/>
  <c r="L113" i="4"/>
  <c r="M113" i="4"/>
  <c r="N113" i="4"/>
  <c r="C112" i="4"/>
  <c r="R112" i="4" s="1"/>
  <c r="F112" i="4"/>
  <c r="J112" i="4"/>
  <c r="K112" i="4"/>
  <c r="L112" i="4"/>
  <c r="M112" i="4"/>
  <c r="N112" i="4"/>
  <c r="C111" i="4"/>
  <c r="G111" i="4"/>
  <c r="J111" i="4"/>
  <c r="K111" i="4"/>
  <c r="L111" i="4"/>
  <c r="M111" i="4"/>
  <c r="N111" i="4"/>
  <c r="C110" i="4"/>
  <c r="H110" i="4"/>
  <c r="J110" i="4"/>
  <c r="K110" i="4"/>
  <c r="L110" i="4"/>
  <c r="M110" i="4"/>
  <c r="N110" i="4"/>
  <c r="C109" i="4"/>
  <c r="D109" i="4"/>
  <c r="F109" i="4"/>
  <c r="H109" i="4"/>
  <c r="J109" i="4"/>
  <c r="K109" i="4"/>
  <c r="L109" i="4"/>
  <c r="M109" i="4"/>
  <c r="N109" i="4"/>
  <c r="C108" i="4"/>
  <c r="R108" i="4"/>
  <c r="J108" i="4"/>
  <c r="K108" i="4"/>
  <c r="L108" i="4"/>
  <c r="M108" i="4"/>
  <c r="N108" i="4"/>
  <c r="C107" i="4"/>
  <c r="D107" i="4"/>
  <c r="F107" i="4"/>
  <c r="H107" i="4"/>
  <c r="J107" i="4"/>
  <c r="K107" i="4"/>
  <c r="L107" i="4"/>
  <c r="M107" i="4"/>
  <c r="N107" i="4"/>
  <c r="C106" i="4"/>
  <c r="J106" i="4"/>
  <c r="K106" i="4"/>
  <c r="L106" i="4"/>
  <c r="M106" i="4"/>
  <c r="N106" i="4"/>
  <c r="C105" i="4"/>
  <c r="D105" i="4"/>
  <c r="F105" i="4"/>
  <c r="H105" i="4"/>
  <c r="J105" i="4"/>
  <c r="K105" i="4"/>
  <c r="L105" i="4"/>
  <c r="M105" i="4"/>
  <c r="N105" i="4"/>
  <c r="C104" i="4"/>
  <c r="J104" i="4"/>
  <c r="K104" i="4"/>
  <c r="L104" i="4"/>
  <c r="M104" i="4"/>
  <c r="N104" i="4"/>
  <c r="C103" i="4"/>
  <c r="D103" i="4"/>
  <c r="F103" i="4"/>
  <c r="H103" i="4"/>
  <c r="J103" i="4"/>
  <c r="K103" i="4"/>
  <c r="L103" i="4"/>
  <c r="M103" i="4"/>
  <c r="N103" i="4"/>
  <c r="C102" i="4"/>
  <c r="J102" i="4"/>
  <c r="K102" i="4"/>
  <c r="L102" i="4"/>
  <c r="M102" i="4"/>
  <c r="N102" i="4"/>
  <c r="C101" i="4"/>
  <c r="D101" i="4"/>
  <c r="F101" i="4"/>
  <c r="H101" i="4"/>
  <c r="J101" i="4"/>
  <c r="K101" i="4"/>
  <c r="L101" i="4"/>
  <c r="M101" i="4"/>
  <c r="N101" i="4"/>
  <c r="C100" i="4"/>
  <c r="J100" i="4"/>
  <c r="K100" i="4"/>
  <c r="L100" i="4"/>
  <c r="M100" i="4"/>
  <c r="N100" i="4"/>
  <c r="C99" i="4"/>
  <c r="D99" i="4"/>
  <c r="F99" i="4"/>
  <c r="H99" i="4"/>
  <c r="J99" i="4"/>
  <c r="K99" i="4"/>
  <c r="L99" i="4"/>
  <c r="M99" i="4"/>
  <c r="N99" i="4"/>
  <c r="C98" i="4"/>
  <c r="J98" i="4"/>
  <c r="K98" i="4"/>
  <c r="L98" i="4"/>
  <c r="M98" i="4"/>
  <c r="N98" i="4"/>
  <c r="C97" i="4"/>
  <c r="R97" i="4" s="1"/>
  <c r="D97" i="4"/>
  <c r="F97" i="4"/>
  <c r="H97" i="4"/>
  <c r="J97" i="4"/>
  <c r="K97" i="4"/>
  <c r="L97" i="4"/>
  <c r="M97" i="4"/>
  <c r="N97" i="4"/>
  <c r="C96" i="4"/>
  <c r="D96" i="4"/>
  <c r="H96" i="4"/>
  <c r="J96" i="4"/>
  <c r="K96" i="4"/>
  <c r="L96" i="4"/>
  <c r="M96" i="4"/>
  <c r="N96" i="4"/>
  <c r="C95" i="4"/>
  <c r="E95" i="4"/>
  <c r="I95" i="4"/>
  <c r="J95" i="4"/>
  <c r="K95" i="4"/>
  <c r="L95" i="4"/>
  <c r="M95" i="4"/>
  <c r="N95" i="4"/>
  <c r="C94" i="4"/>
  <c r="R94" i="4"/>
  <c r="F94" i="4"/>
  <c r="J94" i="4"/>
  <c r="K94" i="4"/>
  <c r="L94" i="4"/>
  <c r="M94" i="4"/>
  <c r="N94" i="4"/>
  <c r="C93" i="4"/>
  <c r="G93" i="4"/>
  <c r="J93" i="4"/>
  <c r="K93" i="4"/>
  <c r="L93" i="4"/>
  <c r="M93" i="4"/>
  <c r="N93" i="4"/>
  <c r="C92" i="4"/>
  <c r="D92" i="4"/>
  <c r="H92" i="4"/>
  <c r="J92" i="4"/>
  <c r="K92" i="4"/>
  <c r="L92" i="4"/>
  <c r="M92" i="4"/>
  <c r="N92" i="4"/>
  <c r="C91" i="4"/>
  <c r="E91" i="4"/>
  <c r="I91" i="4"/>
  <c r="J91" i="4"/>
  <c r="K91" i="4"/>
  <c r="L91" i="4"/>
  <c r="M91" i="4"/>
  <c r="N91" i="4"/>
  <c r="C90" i="4"/>
  <c r="F90" i="4"/>
  <c r="J90" i="4"/>
  <c r="K90" i="4"/>
  <c r="L90" i="4"/>
  <c r="M90" i="4"/>
  <c r="N90" i="4"/>
  <c r="C89" i="4"/>
  <c r="R89" i="4" s="1"/>
  <c r="G89" i="4"/>
  <c r="J89" i="4"/>
  <c r="K89" i="4"/>
  <c r="L89" i="4"/>
  <c r="M89" i="4"/>
  <c r="N89" i="4"/>
  <c r="C88" i="4"/>
  <c r="R88" i="4" s="1"/>
  <c r="S88" i="4" s="1"/>
  <c r="D88" i="4"/>
  <c r="H88" i="4"/>
  <c r="J88" i="4"/>
  <c r="K88" i="4"/>
  <c r="L88" i="4"/>
  <c r="M88" i="4"/>
  <c r="N88" i="4"/>
  <c r="C87" i="4"/>
  <c r="R87" i="4" s="1"/>
  <c r="S99" i="4" s="1"/>
  <c r="E87" i="4"/>
  <c r="I87" i="4"/>
  <c r="J87" i="4"/>
  <c r="K87" i="4"/>
  <c r="L87" i="4"/>
  <c r="M87" i="4"/>
  <c r="N87" i="4"/>
  <c r="C86" i="4"/>
  <c r="F86" i="4"/>
  <c r="J86" i="4"/>
  <c r="K86" i="4"/>
  <c r="L86" i="4"/>
  <c r="M86" i="4"/>
  <c r="N86" i="4"/>
  <c r="C85" i="4"/>
  <c r="R85" i="4"/>
  <c r="S97" i="4" s="1"/>
  <c r="G85" i="4"/>
  <c r="J85" i="4"/>
  <c r="K85" i="4"/>
  <c r="L85" i="4"/>
  <c r="M85" i="4"/>
  <c r="N85" i="4"/>
  <c r="C84" i="4"/>
  <c r="D84" i="4"/>
  <c r="H84" i="4"/>
  <c r="J84" i="4"/>
  <c r="K84" i="4"/>
  <c r="L84" i="4"/>
  <c r="M84" i="4"/>
  <c r="N84" i="4"/>
  <c r="C83" i="4"/>
  <c r="R83" i="4" s="1"/>
  <c r="E83" i="4"/>
  <c r="I83" i="4"/>
  <c r="J83" i="4"/>
  <c r="K83" i="4"/>
  <c r="L83" i="4"/>
  <c r="M83" i="4"/>
  <c r="N83" i="4"/>
  <c r="C82" i="4"/>
  <c r="R82" i="4" s="1"/>
  <c r="F82" i="4"/>
  <c r="J82" i="4"/>
  <c r="K82" i="4"/>
  <c r="L82" i="4"/>
  <c r="M82" i="4"/>
  <c r="N82" i="4"/>
  <c r="C81" i="4"/>
  <c r="R81" i="4"/>
  <c r="S81" i="4" s="1"/>
  <c r="G81" i="4"/>
  <c r="J81" i="4"/>
  <c r="K81" i="4"/>
  <c r="L81" i="4"/>
  <c r="M81" i="4"/>
  <c r="N81" i="4"/>
  <c r="C57" i="4"/>
  <c r="C58" i="4"/>
  <c r="R58" i="4" s="1"/>
  <c r="C59" i="4"/>
  <c r="C60" i="4"/>
  <c r="C61" i="4"/>
  <c r="C62" i="4"/>
  <c r="C63" i="4"/>
  <c r="R63" i="4" s="1"/>
  <c r="S63" i="4" s="1"/>
  <c r="C64" i="4"/>
  <c r="C65" i="4"/>
  <c r="C66" i="4"/>
  <c r="C67" i="4"/>
  <c r="C68" i="4"/>
  <c r="D63" i="4"/>
  <c r="D64" i="4"/>
  <c r="D68" i="4"/>
  <c r="E57" i="4"/>
  <c r="E59" i="4"/>
  <c r="E61" i="4"/>
  <c r="E67" i="4"/>
  <c r="F66" i="4"/>
  <c r="G57" i="4"/>
  <c r="G59" i="4"/>
  <c r="G61" i="4"/>
  <c r="G63" i="4"/>
  <c r="G65" i="4"/>
  <c r="H62" i="4"/>
  <c r="H63" i="4"/>
  <c r="H64" i="4"/>
  <c r="H68" i="4"/>
  <c r="I57" i="4"/>
  <c r="I59" i="4"/>
  <c r="I61" i="4"/>
  <c r="I67" i="4"/>
  <c r="J57" i="4"/>
  <c r="J58" i="4"/>
  <c r="J59" i="4"/>
  <c r="J60" i="4"/>
  <c r="J61" i="4"/>
  <c r="J62" i="4"/>
  <c r="J63" i="4"/>
  <c r="J64" i="4"/>
  <c r="J65" i="4"/>
  <c r="J66" i="4"/>
  <c r="J67" i="4"/>
  <c r="J68" i="4"/>
  <c r="K57" i="4"/>
  <c r="K58" i="4"/>
  <c r="K59" i="4"/>
  <c r="K60" i="4"/>
  <c r="K61" i="4"/>
  <c r="K62" i="4"/>
  <c r="K63" i="4"/>
  <c r="K64" i="4"/>
  <c r="K65" i="4"/>
  <c r="K66" i="4"/>
  <c r="K67" i="4"/>
  <c r="K68" i="4"/>
  <c r="L57" i="4"/>
  <c r="L58" i="4"/>
  <c r="L59" i="4"/>
  <c r="L60" i="4"/>
  <c r="L61" i="4"/>
  <c r="L62" i="4"/>
  <c r="L63" i="4"/>
  <c r="L64" i="4"/>
  <c r="L65" i="4"/>
  <c r="L66" i="4"/>
  <c r="L67" i="4"/>
  <c r="L68" i="4"/>
  <c r="M57" i="4"/>
  <c r="M58" i="4"/>
  <c r="M59" i="4"/>
  <c r="M60" i="4"/>
  <c r="M61" i="4"/>
  <c r="M62" i="4"/>
  <c r="M63" i="4"/>
  <c r="M64" i="4"/>
  <c r="M65" i="4"/>
  <c r="M66" i="4"/>
  <c r="M67" i="4"/>
  <c r="M68" i="4"/>
  <c r="N57" i="4"/>
  <c r="N58" i="4"/>
  <c r="N59" i="4"/>
  <c r="N60" i="4"/>
  <c r="N61" i="4"/>
  <c r="N62" i="4"/>
  <c r="N63" i="4"/>
  <c r="N64" i="4"/>
  <c r="N65" i="4"/>
  <c r="N66" i="4"/>
  <c r="N67" i="4"/>
  <c r="N68" i="4"/>
  <c r="C45" i="4"/>
  <c r="C46" i="4"/>
  <c r="R46" i="4" s="1"/>
  <c r="C47" i="4"/>
  <c r="R47" i="4" s="1"/>
  <c r="C48" i="4"/>
  <c r="C49" i="4"/>
  <c r="R49" i="4" s="1"/>
  <c r="C50" i="4"/>
  <c r="C51" i="4"/>
  <c r="R51" i="4" s="1"/>
  <c r="C52" i="4"/>
  <c r="C53" i="4"/>
  <c r="C54" i="4"/>
  <c r="C55" i="4"/>
  <c r="C56" i="4"/>
  <c r="R56" i="4" s="1"/>
  <c r="D47" i="4"/>
  <c r="D51" i="4"/>
  <c r="D55" i="4"/>
  <c r="E46" i="4"/>
  <c r="E50" i="4"/>
  <c r="E54" i="4"/>
  <c r="F45" i="4"/>
  <c r="F49" i="4"/>
  <c r="F53" i="4"/>
  <c r="G48" i="4"/>
  <c r="G52" i="4"/>
  <c r="G56" i="4"/>
  <c r="H47" i="4"/>
  <c r="H51" i="4"/>
  <c r="H55" i="4"/>
  <c r="I46" i="4"/>
  <c r="I50" i="4"/>
  <c r="I54" i="4"/>
  <c r="J45" i="4"/>
  <c r="J46" i="4"/>
  <c r="J47" i="4"/>
  <c r="J48" i="4"/>
  <c r="J49" i="4"/>
  <c r="J50" i="4"/>
  <c r="J51" i="4"/>
  <c r="J52" i="4"/>
  <c r="J53" i="4"/>
  <c r="J54" i="4"/>
  <c r="J55" i="4"/>
  <c r="J56" i="4"/>
  <c r="K45" i="4"/>
  <c r="K46" i="4"/>
  <c r="K47" i="4"/>
  <c r="K48" i="4"/>
  <c r="K49" i="4"/>
  <c r="K50" i="4"/>
  <c r="K51" i="4"/>
  <c r="K52" i="4"/>
  <c r="K53" i="4"/>
  <c r="K54" i="4"/>
  <c r="K55" i="4"/>
  <c r="K56" i="4"/>
  <c r="L45" i="4"/>
  <c r="L46" i="4"/>
  <c r="L47" i="4"/>
  <c r="L48" i="4"/>
  <c r="L49" i="4"/>
  <c r="L50" i="4"/>
  <c r="L51" i="4"/>
  <c r="L52" i="4"/>
  <c r="L53" i="4"/>
  <c r="L54" i="4"/>
  <c r="L55" i="4"/>
  <c r="L56" i="4"/>
  <c r="M45" i="4"/>
  <c r="M46" i="4"/>
  <c r="M47" i="4"/>
  <c r="M48" i="4"/>
  <c r="M49" i="4"/>
  <c r="M50" i="4"/>
  <c r="M51" i="4"/>
  <c r="M52" i="4"/>
  <c r="M53" i="4"/>
  <c r="M54" i="4"/>
  <c r="M55" i="4"/>
  <c r="M56" i="4"/>
  <c r="N45" i="4"/>
  <c r="N46" i="4"/>
  <c r="N47" i="4"/>
  <c r="N48" i="4"/>
  <c r="N49" i="4"/>
  <c r="N50" i="4"/>
  <c r="N51" i="4"/>
  <c r="N52" i="4"/>
  <c r="N53" i="4"/>
  <c r="N54" i="4"/>
  <c r="N55" i="4"/>
  <c r="N56" i="4"/>
  <c r="C33" i="4"/>
  <c r="R33" i="4" s="1"/>
  <c r="C34" i="4"/>
  <c r="R34" i="4" s="1"/>
  <c r="C35" i="4"/>
  <c r="R35" i="4"/>
  <c r="C36" i="4"/>
  <c r="R36" i="4" s="1"/>
  <c r="C37" i="4"/>
  <c r="C38" i="4"/>
  <c r="R38" i="4" s="1"/>
  <c r="C39" i="4"/>
  <c r="R39" i="4" s="1"/>
  <c r="S39" i="4" s="1"/>
  <c r="C40" i="4"/>
  <c r="C41" i="4"/>
  <c r="C42" i="4"/>
  <c r="C43" i="4"/>
  <c r="R43" i="4" s="1"/>
  <c r="S43" i="4" s="1"/>
  <c r="C44" i="4"/>
  <c r="D35" i="4"/>
  <c r="D39" i="4"/>
  <c r="D43" i="4"/>
  <c r="E34" i="4"/>
  <c r="E38" i="4"/>
  <c r="E42" i="4"/>
  <c r="F33" i="4"/>
  <c r="F37" i="4"/>
  <c r="F41" i="4"/>
  <c r="G36" i="4"/>
  <c r="G40" i="4"/>
  <c r="G44" i="4"/>
  <c r="H35" i="4"/>
  <c r="H39" i="4"/>
  <c r="H43" i="4"/>
  <c r="I34" i="4"/>
  <c r="I38" i="4"/>
  <c r="I42" i="4"/>
  <c r="J33" i="4"/>
  <c r="J34" i="4"/>
  <c r="J35" i="4"/>
  <c r="J36" i="4"/>
  <c r="J37" i="4"/>
  <c r="J38" i="4"/>
  <c r="J39" i="4"/>
  <c r="J40" i="4"/>
  <c r="J41" i="4"/>
  <c r="J42" i="4"/>
  <c r="J43" i="4"/>
  <c r="J44" i="4"/>
  <c r="K33" i="4"/>
  <c r="K34" i="4"/>
  <c r="K35" i="4"/>
  <c r="K36" i="4"/>
  <c r="K37" i="4"/>
  <c r="K38" i="4"/>
  <c r="K39" i="4"/>
  <c r="K40" i="4"/>
  <c r="K41" i="4"/>
  <c r="K42" i="4"/>
  <c r="K43" i="4"/>
  <c r="K44" i="4"/>
  <c r="L33" i="4"/>
  <c r="L34" i="4"/>
  <c r="L35" i="4"/>
  <c r="L36" i="4"/>
  <c r="L37" i="4"/>
  <c r="L38" i="4"/>
  <c r="L39" i="4"/>
  <c r="L40" i="4"/>
  <c r="L41" i="4"/>
  <c r="L42" i="4"/>
  <c r="L43" i="4"/>
  <c r="L44" i="4"/>
  <c r="M33" i="4"/>
  <c r="M34" i="4"/>
  <c r="M35" i="4"/>
  <c r="M36" i="4"/>
  <c r="M37" i="4"/>
  <c r="M38" i="4"/>
  <c r="M39" i="4"/>
  <c r="M40" i="4"/>
  <c r="M41" i="4"/>
  <c r="M42" i="4"/>
  <c r="M43" i="4"/>
  <c r="M44" i="4"/>
  <c r="N33" i="4"/>
  <c r="N34" i="4"/>
  <c r="N35" i="4"/>
  <c r="N36" i="4"/>
  <c r="N37" i="4"/>
  <c r="N38" i="4"/>
  <c r="N39" i="4"/>
  <c r="N40" i="4"/>
  <c r="N41" i="4"/>
  <c r="N42" i="4"/>
  <c r="N43" i="4"/>
  <c r="N44" i="4"/>
  <c r="C21" i="4"/>
  <c r="R21" i="4" s="1"/>
  <c r="C22" i="4"/>
  <c r="C23" i="4"/>
  <c r="C24" i="4"/>
  <c r="C25" i="4"/>
  <c r="C26" i="4"/>
  <c r="R26" i="4" s="1"/>
  <c r="C27" i="4"/>
  <c r="R27" i="4" s="1"/>
  <c r="C28" i="4"/>
  <c r="R28" i="4" s="1"/>
  <c r="C29" i="4"/>
  <c r="C30" i="4"/>
  <c r="C31" i="4"/>
  <c r="C32" i="4"/>
  <c r="D21" i="4"/>
  <c r="D27" i="4"/>
  <c r="D31" i="4"/>
  <c r="E23" i="4"/>
  <c r="E25" i="4"/>
  <c r="E26" i="4"/>
  <c r="E30" i="4"/>
  <c r="F25" i="4"/>
  <c r="F29" i="4"/>
  <c r="G23" i="4"/>
  <c r="G28" i="4"/>
  <c r="G32" i="4"/>
  <c r="H21" i="4"/>
  <c r="H27" i="4"/>
  <c r="H31" i="4"/>
  <c r="I23" i="4"/>
  <c r="I26" i="4"/>
  <c r="I30" i="4"/>
  <c r="J21" i="4"/>
  <c r="J22" i="4"/>
  <c r="J23" i="4"/>
  <c r="J24" i="4"/>
  <c r="J25" i="4"/>
  <c r="J26" i="4"/>
  <c r="J27" i="4"/>
  <c r="J28" i="4"/>
  <c r="J29" i="4"/>
  <c r="J30" i="4"/>
  <c r="J31" i="4"/>
  <c r="J32" i="4"/>
  <c r="K21" i="4"/>
  <c r="K22" i="4"/>
  <c r="K23" i="4"/>
  <c r="K24" i="4"/>
  <c r="K25" i="4"/>
  <c r="K26" i="4"/>
  <c r="K27" i="4"/>
  <c r="K28" i="4"/>
  <c r="K29" i="4"/>
  <c r="K30" i="4"/>
  <c r="K31" i="4"/>
  <c r="K32" i="4"/>
  <c r="L21" i="4"/>
  <c r="L22" i="4"/>
  <c r="L23" i="4"/>
  <c r="L24" i="4"/>
  <c r="L25" i="4"/>
  <c r="L26" i="4"/>
  <c r="L27" i="4"/>
  <c r="L28" i="4"/>
  <c r="L29" i="4"/>
  <c r="L30" i="4"/>
  <c r="L31" i="4"/>
  <c r="L32" i="4"/>
  <c r="M21" i="4"/>
  <c r="M22" i="4"/>
  <c r="M23" i="4"/>
  <c r="M24" i="4"/>
  <c r="M25" i="4"/>
  <c r="M26" i="4"/>
  <c r="M27" i="4"/>
  <c r="M28" i="4"/>
  <c r="M29" i="4"/>
  <c r="M30" i="4"/>
  <c r="M31" i="4"/>
  <c r="M32" i="4"/>
  <c r="N21" i="4"/>
  <c r="N22" i="4"/>
  <c r="N23" i="4"/>
  <c r="N24" i="4"/>
  <c r="N25" i="4"/>
  <c r="N26" i="4"/>
  <c r="N27" i="4"/>
  <c r="N28" i="4"/>
  <c r="N29" i="4"/>
  <c r="N30" i="4"/>
  <c r="N31" i="4"/>
  <c r="N32" i="4"/>
  <c r="C9" i="4"/>
  <c r="C10" i="4"/>
  <c r="R10" i="4" s="1"/>
  <c r="C11" i="4"/>
  <c r="R11" i="4"/>
  <c r="C12" i="4"/>
  <c r="C13" i="4"/>
  <c r="C14" i="4"/>
  <c r="R14" i="4" s="1"/>
  <c r="C15" i="4"/>
  <c r="C16" i="4"/>
  <c r="C17" i="4"/>
  <c r="C18" i="4"/>
  <c r="C19" i="4"/>
  <c r="C20" i="4"/>
  <c r="D13" i="4"/>
  <c r="D17" i="4"/>
  <c r="E12" i="4"/>
  <c r="E16" i="4"/>
  <c r="E20" i="4"/>
  <c r="F10" i="4"/>
  <c r="F11" i="4"/>
  <c r="F15" i="4"/>
  <c r="F19" i="4"/>
  <c r="G14" i="4"/>
  <c r="G18" i="4"/>
  <c r="H13" i="4"/>
  <c r="H17" i="4"/>
  <c r="I12" i="4"/>
  <c r="I16" i="4"/>
  <c r="I20" i="4"/>
  <c r="J9" i="4"/>
  <c r="J10" i="4"/>
  <c r="J11" i="4"/>
  <c r="J12" i="4"/>
  <c r="J13" i="4"/>
  <c r="J14" i="4"/>
  <c r="J15" i="4"/>
  <c r="J16" i="4"/>
  <c r="J17" i="4"/>
  <c r="J18" i="4"/>
  <c r="J19" i="4"/>
  <c r="J20" i="4"/>
  <c r="K9" i="4"/>
  <c r="K10" i="4"/>
  <c r="K11" i="4"/>
  <c r="K12" i="4"/>
  <c r="K13" i="4"/>
  <c r="K14" i="4"/>
  <c r="K15" i="4"/>
  <c r="K16" i="4"/>
  <c r="K17" i="4"/>
  <c r="K18" i="4"/>
  <c r="K19" i="4"/>
  <c r="K20" i="4"/>
  <c r="L9" i="4"/>
  <c r="L10" i="4"/>
  <c r="L11" i="4"/>
  <c r="L12" i="4"/>
  <c r="L13" i="4"/>
  <c r="L14" i="4"/>
  <c r="L15" i="4"/>
  <c r="L16" i="4"/>
  <c r="L17" i="4"/>
  <c r="L18" i="4"/>
  <c r="L19" i="4"/>
  <c r="L20" i="4"/>
  <c r="M9" i="4"/>
  <c r="M10" i="4"/>
  <c r="M11" i="4"/>
  <c r="M12" i="4"/>
  <c r="M13" i="4"/>
  <c r="M14" i="4"/>
  <c r="M15" i="4"/>
  <c r="M16" i="4"/>
  <c r="M17" i="4"/>
  <c r="M18" i="4"/>
  <c r="M19" i="4"/>
  <c r="M20" i="4"/>
  <c r="N9" i="4"/>
  <c r="N10" i="4"/>
  <c r="N11" i="4"/>
  <c r="N12" i="4"/>
  <c r="N13" i="4"/>
  <c r="N14" i="4"/>
  <c r="N15" i="4"/>
  <c r="N16" i="4"/>
  <c r="N17" i="4"/>
  <c r="N18" i="4"/>
  <c r="N19" i="4"/>
  <c r="N20" i="4"/>
  <c r="A214" i="4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02" i="4"/>
  <c r="A203" i="4"/>
  <c r="A204" i="4" s="1"/>
  <c r="A205" i="4" s="1"/>
  <c r="A206" i="4" s="1"/>
  <c r="A207" i="4" s="1"/>
  <c r="A208" i="4" s="1"/>
  <c r="A209" i="4" s="1"/>
  <c r="A210" i="4" s="1"/>
  <c r="A211" i="4" s="1"/>
  <c r="A212" i="4" s="1"/>
  <c r="A190" i="4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178" i="4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66" i="4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54" i="4"/>
  <c r="A155" i="4"/>
  <c r="A156" i="4" s="1"/>
  <c r="A157" i="4" s="1"/>
  <c r="A158" i="4" s="1"/>
  <c r="A159" i="4" s="1"/>
  <c r="A160" i="4" s="1"/>
  <c r="A161" i="4" s="1"/>
  <c r="A162" i="4" s="1"/>
  <c r="A163" i="4" s="1"/>
  <c r="A164" i="4" s="1"/>
  <c r="A142" i="4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D3" i="4"/>
  <c r="E3" i="4" s="1"/>
  <c r="F3" i="4" s="1"/>
  <c r="G3" i="4" s="1"/>
  <c r="H3" i="4" s="1"/>
  <c r="I3" i="4" s="1"/>
  <c r="J3" i="4" s="1"/>
  <c r="K3" i="4" s="1"/>
  <c r="L3" i="4" s="1"/>
  <c r="M3" i="4" s="1"/>
  <c r="N3" i="4" s="1"/>
  <c r="A130" i="4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18" i="4"/>
  <c r="A119" i="4"/>
  <c r="A120" i="4" s="1"/>
  <c r="A121" i="4" s="1"/>
  <c r="A122" i="4" s="1"/>
  <c r="A123" i="4" s="1"/>
  <c r="A124" i="4" s="1"/>
  <c r="A125" i="4" s="1"/>
  <c r="A126" i="4" s="1"/>
  <c r="A127" i="4" s="1"/>
  <c r="A128" i="4" s="1"/>
  <c r="A46" i="4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106" i="4"/>
  <c r="A107" i="4" s="1"/>
  <c r="A108" i="4" s="1"/>
  <c r="A109" i="4" s="1"/>
  <c r="A110" i="4" s="1"/>
  <c r="A111" i="4" s="1"/>
  <c r="A112" i="4" s="1"/>
  <c r="A113" i="4" s="1"/>
  <c r="A114" i="4" s="1"/>
  <c r="A94" i="4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82" i="4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70" i="4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58" i="4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D8" i="2"/>
  <c r="E8" i="2" s="1"/>
  <c r="F8" i="2" s="1"/>
  <c r="G8" i="2" s="1"/>
  <c r="H8" i="2" s="1"/>
  <c r="I8" i="2" s="1"/>
  <c r="J8" i="2" s="1"/>
  <c r="K8" i="2" s="1"/>
  <c r="L8" i="2" s="1"/>
  <c r="M8" i="2" s="1"/>
  <c r="N8" i="2" s="1"/>
  <c r="I9" i="4"/>
  <c r="E233" i="4"/>
  <c r="E9" i="4"/>
  <c r="G9" i="4"/>
  <c r="F9" i="4"/>
  <c r="H9" i="4"/>
  <c r="G236" i="4"/>
  <c r="F171" i="4"/>
  <c r="H232" i="4"/>
  <c r="H197" i="4"/>
  <c r="H157" i="4"/>
  <c r="H164" i="4"/>
  <c r="I139" i="4"/>
  <c r="I138" i="4"/>
  <c r="G137" i="4"/>
  <c r="G136" i="4"/>
  <c r="H135" i="4"/>
  <c r="F133" i="4"/>
  <c r="H136" i="4"/>
  <c r="E136" i="4"/>
  <c r="I134" i="4"/>
  <c r="I132" i="4"/>
  <c r="G132" i="4"/>
  <c r="H131" i="4"/>
  <c r="G141" i="4"/>
  <c r="E135" i="4"/>
  <c r="H132" i="4"/>
  <c r="I131" i="4"/>
  <c r="I130" i="4"/>
  <c r="G130" i="4"/>
  <c r="G128" i="4"/>
  <c r="E128" i="4"/>
  <c r="I126" i="4"/>
  <c r="G126" i="4"/>
  <c r="G124" i="4"/>
  <c r="E124" i="4"/>
  <c r="I122" i="4"/>
  <c r="G122" i="4"/>
  <c r="G120" i="4"/>
  <c r="E120" i="4"/>
  <c r="I118" i="4"/>
  <c r="G118" i="4"/>
  <c r="G116" i="4"/>
  <c r="E116" i="4"/>
  <c r="I114" i="4"/>
  <c r="G114" i="4"/>
  <c r="G112" i="4"/>
  <c r="E112" i="4"/>
  <c r="I110" i="4"/>
  <c r="G140" i="4"/>
  <c r="H139" i="4"/>
  <c r="F137" i="4"/>
  <c r="F134" i="4"/>
  <c r="I128" i="4"/>
  <c r="I124" i="4"/>
  <c r="I120" i="4"/>
  <c r="I116" i="4"/>
  <c r="I112" i="4"/>
  <c r="F130" i="4"/>
  <c r="G129" i="4"/>
  <c r="H128" i="4"/>
  <c r="I127" i="4"/>
  <c r="E127" i="4"/>
  <c r="F126" i="4"/>
  <c r="G125" i="4"/>
  <c r="H124" i="4"/>
  <c r="I123" i="4"/>
  <c r="E123" i="4"/>
  <c r="F122" i="4"/>
  <c r="G121" i="4"/>
  <c r="H120" i="4"/>
  <c r="I119" i="4"/>
  <c r="E119" i="4"/>
  <c r="F118" i="4"/>
  <c r="G117" i="4"/>
  <c r="H116" i="4"/>
  <c r="I115" i="4"/>
  <c r="E115" i="4"/>
  <c r="F114" i="4"/>
  <c r="G113" i="4"/>
  <c r="H112" i="4"/>
  <c r="I111" i="4"/>
  <c r="E111" i="4"/>
  <c r="E110" i="4"/>
  <c r="I109" i="4"/>
  <c r="I108" i="4"/>
  <c r="E108" i="4"/>
  <c r="I107" i="4"/>
  <c r="I106" i="4"/>
  <c r="E106" i="4"/>
  <c r="I105" i="4"/>
  <c r="I104" i="4"/>
  <c r="E104" i="4"/>
  <c r="I103" i="4"/>
  <c r="I102" i="4"/>
  <c r="E102" i="4"/>
  <c r="I101" i="4"/>
  <c r="I100" i="4"/>
  <c r="E100" i="4"/>
  <c r="I99" i="4"/>
  <c r="I98" i="4"/>
  <c r="E98" i="4"/>
  <c r="I97" i="4"/>
  <c r="I96" i="4"/>
  <c r="F95" i="4"/>
  <c r="F92" i="4"/>
  <c r="F110" i="4"/>
  <c r="F108" i="4"/>
  <c r="F106" i="4"/>
  <c r="F104" i="4"/>
  <c r="F102" i="4"/>
  <c r="F100" i="4"/>
  <c r="F98" i="4"/>
  <c r="G95" i="4"/>
  <c r="G94" i="4"/>
  <c r="H93" i="4"/>
  <c r="F91" i="4"/>
  <c r="G109" i="4"/>
  <c r="G107" i="4"/>
  <c r="G105" i="4"/>
  <c r="G103" i="4"/>
  <c r="G101" i="4"/>
  <c r="G99" i="4"/>
  <c r="G97" i="4"/>
  <c r="H94" i="4"/>
  <c r="I92" i="4"/>
  <c r="G90" i="4"/>
  <c r="H89" i="4"/>
  <c r="H108" i="4"/>
  <c r="H106" i="4"/>
  <c r="H104" i="4"/>
  <c r="H102" i="4"/>
  <c r="H100" i="4"/>
  <c r="H98" i="4"/>
  <c r="F96" i="4"/>
  <c r="G92" i="4"/>
  <c r="F89" i="4"/>
  <c r="I88" i="4"/>
  <c r="G87" i="4"/>
  <c r="H86" i="4"/>
  <c r="I85" i="4"/>
  <c r="E85" i="4"/>
  <c r="F84" i="4"/>
  <c r="G83" i="4"/>
  <c r="H82" i="4"/>
  <c r="I81" i="4"/>
  <c r="E81" i="4"/>
  <c r="F80" i="4"/>
  <c r="G79" i="4"/>
  <c r="H78" i="4"/>
  <c r="I77" i="4"/>
  <c r="E77" i="4"/>
  <c r="F76" i="4"/>
  <c r="G75" i="4"/>
  <c r="H74" i="4"/>
  <c r="I73" i="4"/>
  <c r="E73" i="4"/>
  <c r="F72" i="4"/>
  <c r="G71" i="4"/>
  <c r="H70" i="4"/>
  <c r="I69" i="4"/>
  <c r="E69" i="4"/>
  <c r="F68" i="4"/>
  <c r="G67" i="4"/>
  <c r="H66" i="4"/>
  <c r="I65" i="4"/>
  <c r="E65" i="4"/>
  <c r="F64" i="4"/>
  <c r="G62" i="4"/>
  <c r="F62" i="4"/>
  <c r="F61" i="4"/>
  <c r="F60" i="4"/>
  <c r="F59" i="4"/>
  <c r="F58" i="4"/>
  <c r="F57" i="4"/>
  <c r="I55" i="4"/>
  <c r="G54" i="4"/>
  <c r="G53" i="4"/>
  <c r="H52" i="4"/>
  <c r="F50" i="4"/>
  <c r="H46" i="4"/>
  <c r="H42" i="4"/>
  <c r="H38" i="4"/>
  <c r="H34" i="4"/>
  <c r="H30" i="4"/>
  <c r="H26" i="4"/>
  <c r="G60" i="4"/>
  <c r="G58" i="4"/>
  <c r="E56" i="4"/>
  <c r="G55" i="4"/>
  <c r="H53" i="4"/>
  <c r="I52" i="4"/>
  <c r="F52" i="4"/>
  <c r="I51" i="4"/>
  <c r="G49" i="4"/>
  <c r="H48" i="4"/>
  <c r="I47" i="4"/>
  <c r="G47" i="4"/>
  <c r="G45" i="4"/>
  <c r="E45" i="4"/>
  <c r="I43" i="4"/>
  <c r="G43" i="4"/>
  <c r="G41" i="4"/>
  <c r="E41" i="4"/>
  <c r="I39" i="4"/>
  <c r="G39" i="4"/>
  <c r="G37" i="4"/>
  <c r="E37" i="4"/>
  <c r="I35" i="4"/>
  <c r="G35" i="4"/>
  <c r="G33" i="4"/>
  <c r="E33" i="4"/>
  <c r="I31" i="4"/>
  <c r="G31" i="4"/>
  <c r="G29" i="4"/>
  <c r="E29" i="4"/>
  <c r="I27" i="4"/>
  <c r="G27" i="4"/>
  <c r="G25" i="4"/>
  <c r="H61" i="4"/>
  <c r="H59" i="4"/>
  <c r="H57" i="4"/>
  <c r="E52" i="4"/>
  <c r="H49" i="4"/>
  <c r="I48" i="4"/>
  <c r="I45" i="4"/>
  <c r="I41" i="4"/>
  <c r="I37" i="4"/>
  <c r="I33" i="4"/>
  <c r="I29" i="4"/>
  <c r="I25" i="4"/>
  <c r="I62" i="4"/>
  <c r="E62" i="4"/>
  <c r="I60" i="4"/>
  <c r="E60" i="4"/>
  <c r="I58" i="4"/>
  <c r="E58" i="4"/>
  <c r="I56" i="4"/>
  <c r="H54" i="4"/>
  <c r="F54" i="4"/>
  <c r="E48" i="4"/>
  <c r="F46" i="4"/>
  <c r="H44" i="4"/>
  <c r="F44" i="4"/>
  <c r="F42" i="4"/>
  <c r="H40" i="4"/>
  <c r="F40" i="4"/>
  <c r="F38" i="4"/>
  <c r="H36" i="4"/>
  <c r="F36" i="4"/>
  <c r="F34" i="4"/>
  <c r="H32" i="4"/>
  <c r="F32" i="4"/>
  <c r="F30" i="4"/>
  <c r="H28" i="4"/>
  <c r="F28" i="4"/>
  <c r="F26" i="4"/>
  <c r="F47" i="4"/>
  <c r="G46" i="4"/>
  <c r="H45" i="4"/>
  <c r="I44" i="4"/>
  <c r="E44" i="4"/>
  <c r="F43" i="4"/>
  <c r="G42" i="4"/>
  <c r="H41" i="4"/>
  <c r="I40" i="4"/>
  <c r="E40" i="4"/>
  <c r="F39" i="4"/>
  <c r="G38" i="4"/>
  <c r="H37" i="4"/>
  <c r="I36" i="4"/>
  <c r="E36" i="4"/>
  <c r="F35" i="4"/>
  <c r="G34" i="4"/>
  <c r="H33" i="4"/>
  <c r="I32" i="4"/>
  <c r="E32" i="4"/>
  <c r="F31" i="4"/>
  <c r="G30" i="4"/>
  <c r="H29" i="4"/>
  <c r="I28" i="4"/>
  <c r="E28" i="4"/>
  <c r="F27" i="4"/>
  <c r="G26" i="4"/>
  <c r="H25" i="4"/>
  <c r="H24" i="4"/>
  <c r="H23" i="4"/>
  <c r="H22" i="4"/>
  <c r="F20" i="4"/>
  <c r="I10" i="4"/>
  <c r="I24" i="4"/>
  <c r="E24" i="4"/>
  <c r="I22" i="4"/>
  <c r="E22" i="4"/>
  <c r="I21" i="4"/>
  <c r="G20" i="4"/>
  <c r="G19" i="4"/>
  <c r="H18" i="4"/>
  <c r="F23" i="4"/>
  <c r="H19" i="4"/>
  <c r="O17" i="4"/>
  <c r="H16" i="4"/>
  <c r="H12" i="4"/>
  <c r="G24" i="4"/>
  <c r="G22" i="4"/>
  <c r="F21" i="4"/>
  <c r="I17" i="4"/>
  <c r="G17" i="4"/>
  <c r="G15" i="4"/>
  <c r="E15" i="4"/>
  <c r="I13" i="4"/>
  <c r="G13" i="4"/>
  <c r="G11" i="4"/>
  <c r="E11" i="4"/>
  <c r="G10" i="4"/>
  <c r="E10" i="4"/>
  <c r="E18" i="4"/>
  <c r="F17" i="4"/>
  <c r="G16" i="4"/>
  <c r="H15" i="4"/>
  <c r="I14" i="4"/>
  <c r="E14" i="4"/>
  <c r="F13" i="4"/>
  <c r="G12" i="4"/>
  <c r="H11" i="4"/>
  <c r="H10" i="4"/>
  <c r="G251" i="4"/>
  <c r="G250" i="4"/>
  <c r="R250" i="4" s="1"/>
  <c r="E241" i="4"/>
  <c r="H239" i="4"/>
  <c r="E238" i="4"/>
  <c r="G267" i="4"/>
  <c r="F258" i="4"/>
  <c r="O27" i="4"/>
  <c r="G256" i="4"/>
  <c r="E13" i="4"/>
  <c r="R13" i="4"/>
  <c r="I18" i="4"/>
  <c r="E19" i="4"/>
  <c r="E21" i="4"/>
  <c r="F22" i="4"/>
  <c r="F51" i="4"/>
  <c r="D28" i="4"/>
  <c r="D36" i="4"/>
  <c r="D44" i="4"/>
  <c r="R44" i="4"/>
  <c r="F48" i="4"/>
  <c r="G51" i="4"/>
  <c r="H58" i="4"/>
  <c r="H60" i="4"/>
  <c r="G50" i="4"/>
  <c r="E31" i="4"/>
  <c r="R31" i="4"/>
  <c r="E39" i="4"/>
  <c r="E47" i="4"/>
  <c r="E63" i="4"/>
  <c r="H90" i="4"/>
  <c r="D100" i="4"/>
  <c r="D104" i="4"/>
  <c r="D108" i="4"/>
  <c r="I90" i="4"/>
  <c r="D93" i="4"/>
  <c r="I93" i="4"/>
  <c r="E94" i="4"/>
  <c r="E96" i="4"/>
  <c r="G102" i="4"/>
  <c r="G106" i="4"/>
  <c r="E88" i="4"/>
  <c r="E89" i="4"/>
  <c r="H95" i="4"/>
  <c r="E101" i="4"/>
  <c r="R101" i="4"/>
  <c r="E103" i="4"/>
  <c r="R103" i="4"/>
  <c r="S103" i="4" s="1"/>
  <c r="D115" i="4"/>
  <c r="D123" i="4"/>
  <c r="F131" i="4"/>
  <c r="G134" i="4"/>
  <c r="D135" i="4"/>
  <c r="I135" i="4"/>
  <c r="E138" i="4"/>
  <c r="E139" i="4"/>
  <c r="H133" i="4"/>
  <c r="D184" i="4"/>
  <c r="D192" i="4"/>
  <c r="E166" i="4"/>
  <c r="F12" i="4"/>
  <c r="F14" i="4"/>
  <c r="F16" i="4"/>
  <c r="F18" i="4"/>
  <c r="I11" i="4"/>
  <c r="D23" i="4"/>
  <c r="R23" i="4"/>
  <c r="S23" i="4" s="1"/>
  <c r="D49" i="4"/>
  <c r="D48" i="4"/>
  <c r="R48" i="4"/>
  <c r="E49" i="4"/>
  <c r="E51" i="4"/>
  <c r="D61" i="4"/>
  <c r="R61" i="4"/>
  <c r="S73" i="4" s="1"/>
  <c r="I49" i="4"/>
  <c r="D52" i="4"/>
  <c r="R52" i="4"/>
  <c r="S52" i="4" s="1"/>
  <c r="E53" i="4"/>
  <c r="E55" i="4"/>
  <c r="H50" i="4"/>
  <c r="D66" i="4"/>
  <c r="D70" i="4"/>
  <c r="D74" i="4"/>
  <c r="D78" i="4"/>
  <c r="D82" i="4"/>
  <c r="D86" i="4"/>
  <c r="I64" i="4"/>
  <c r="E66" i="4"/>
  <c r="I68" i="4"/>
  <c r="E70" i="4"/>
  <c r="I72" i="4"/>
  <c r="E74" i="4"/>
  <c r="I76" i="4"/>
  <c r="E78" i="4"/>
  <c r="I80" i="4"/>
  <c r="E82" i="4"/>
  <c r="I84" i="4"/>
  <c r="E86" i="4"/>
  <c r="D98" i="4"/>
  <c r="D102" i="4"/>
  <c r="R102" i="4"/>
  <c r="D106" i="4"/>
  <c r="R106" i="4"/>
  <c r="D110" i="4"/>
  <c r="H67" i="4"/>
  <c r="H75" i="4"/>
  <c r="H83" i="4"/>
  <c r="G100" i="4"/>
  <c r="G108" i="4"/>
  <c r="F65" i="4"/>
  <c r="F67" i="4"/>
  <c r="F69" i="4"/>
  <c r="F71" i="4"/>
  <c r="F73" i="4"/>
  <c r="F75" i="4"/>
  <c r="F77" i="4"/>
  <c r="F79" i="4"/>
  <c r="F81" i="4"/>
  <c r="F83" i="4"/>
  <c r="F85" i="4"/>
  <c r="F87" i="4"/>
  <c r="H91" i="4"/>
  <c r="I66" i="4"/>
  <c r="I74" i="4"/>
  <c r="I82" i="4"/>
  <c r="E107" i="4"/>
  <c r="R107" i="4"/>
  <c r="I140" i="4"/>
  <c r="D131" i="4"/>
  <c r="E132" i="4"/>
  <c r="E134" i="4"/>
  <c r="G148" i="4"/>
  <c r="H117" i="4"/>
  <c r="H125" i="4"/>
  <c r="H111" i="4"/>
  <c r="H115" i="4"/>
  <c r="H119" i="4"/>
  <c r="H123" i="4"/>
  <c r="H127" i="4"/>
  <c r="F139" i="4"/>
  <c r="E145" i="4"/>
  <c r="G259" i="4"/>
  <c r="D15" i="4"/>
  <c r="H20" i="4"/>
  <c r="D29" i="4"/>
  <c r="R29" i="4"/>
  <c r="S29" i="4" s="1"/>
  <c r="D33" i="4"/>
  <c r="D37" i="4"/>
  <c r="R37" i="4"/>
  <c r="D41" i="4"/>
  <c r="R41" i="4"/>
  <c r="D45" i="4"/>
  <c r="R45" i="4"/>
  <c r="D26" i="4"/>
  <c r="D30" i="4"/>
  <c r="R30" i="4"/>
  <c r="S30" i="4" s="1"/>
  <c r="D34" i="4"/>
  <c r="D38" i="4"/>
  <c r="D42" i="4"/>
  <c r="R42" i="4"/>
  <c r="D46" i="4"/>
  <c r="D32" i="4"/>
  <c r="R32" i="4"/>
  <c r="D40" i="4"/>
  <c r="R40" i="4"/>
  <c r="H56" i="4"/>
  <c r="D59" i="4"/>
  <c r="R59" i="4"/>
  <c r="B27" i="4"/>
  <c r="E27" i="4"/>
  <c r="B35" i="4"/>
  <c r="E35" i="4"/>
  <c r="E43" i="4"/>
  <c r="F56" i="4"/>
  <c r="D94" i="4"/>
  <c r="H87" i="4"/>
  <c r="G98" i="4"/>
  <c r="G110" i="4"/>
  <c r="E97" i="4"/>
  <c r="E99" i="4"/>
  <c r="R99" i="4"/>
  <c r="E105" i="4"/>
  <c r="R105" i="4"/>
  <c r="S105" i="4" s="1"/>
  <c r="E109" i="4"/>
  <c r="R109" i="4"/>
  <c r="S109" i="4" s="1"/>
  <c r="D111" i="4"/>
  <c r="D119" i="4"/>
  <c r="D127" i="4"/>
  <c r="D132" i="4"/>
  <c r="R132" i="4"/>
  <c r="S132" i="4" s="1"/>
  <c r="D133" i="4"/>
  <c r="I136" i="4"/>
  <c r="D139" i="4"/>
  <c r="R139" i="4"/>
  <c r="E140" i="4"/>
  <c r="F231" i="4"/>
  <c r="E247" i="4"/>
  <c r="R247" i="4" s="1"/>
  <c r="D238" i="4"/>
  <c r="O11" i="4"/>
  <c r="D11" i="4"/>
  <c r="O19" i="4"/>
  <c r="D19" i="4"/>
  <c r="B17" i="4"/>
  <c r="E17" i="4"/>
  <c r="R17" i="4"/>
  <c r="D25" i="4"/>
  <c r="R25" i="4"/>
  <c r="S25" i="4"/>
  <c r="O10" i="4"/>
  <c r="D10" i="4"/>
  <c r="G21" i="4"/>
  <c r="F24" i="4"/>
  <c r="H14" i="4"/>
  <c r="I19" i="4"/>
  <c r="I15" i="4"/>
  <c r="D22" i="4"/>
  <c r="R22" i="4"/>
  <c r="D24" i="4"/>
  <c r="R24" i="4"/>
  <c r="F55" i="4"/>
  <c r="D57" i="4"/>
  <c r="R57" i="4"/>
  <c r="I53" i="4"/>
  <c r="D56" i="4"/>
  <c r="I63" i="4"/>
  <c r="G64" i="4"/>
  <c r="G66" i="4"/>
  <c r="G68" i="4"/>
  <c r="G70" i="4"/>
  <c r="G72" i="4"/>
  <c r="G74" i="4"/>
  <c r="G76" i="4"/>
  <c r="G78" i="4"/>
  <c r="G80" i="4"/>
  <c r="G82" i="4"/>
  <c r="G84" i="4"/>
  <c r="G86" i="4"/>
  <c r="D89" i="4"/>
  <c r="I89" i="4"/>
  <c r="E90" i="4"/>
  <c r="E92" i="4"/>
  <c r="R92" i="4"/>
  <c r="E93" i="4"/>
  <c r="F63" i="4"/>
  <c r="H71" i="4"/>
  <c r="H79" i="4"/>
  <c r="G91" i="4"/>
  <c r="F93" i="4"/>
  <c r="G96" i="4"/>
  <c r="G104" i="4"/>
  <c r="H65" i="4"/>
  <c r="H69" i="4"/>
  <c r="H73" i="4"/>
  <c r="H77" i="4"/>
  <c r="H81" i="4"/>
  <c r="H85" i="4"/>
  <c r="F88" i="4"/>
  <c r="I94" i="4"/>
  <c r="I70" i="4"/>
  <c r="I78" i="4"/>
  <c r="I86" i="4"/>
  <c r="G88" i="4"/>
  <c r="D112" i="4"/>
  <c r="D116" i="4"/>
  <c r="R116" i="4"/>
  <c r="S128" i="4" s="1"/>
  <c r="D120" i="4"/>
  <c r="D124" i="4"/>
  <c r="D128" i="4"/>
  <c r="R128" i="4"/>
  <c r="E131" i="4"/>
  <c r="H137" i="4"/>
  <c r="F138" i="4"/>
  <c r="H113" i="4"/>
  <c r="H121" i="4"/>
  <c r="H129" i="4"/>
  <c r="G133" i="4"/>
  <c r="F135" i="4"/>
  <c r="G138" i="4"/>
  <c r="F111" i="4"/>
  <c r="F113" i="4"/>
  <c r="F115" i="4"/>
  <c r="F117" i="4"/>
  <c r="F119" i="4"/>
  <c r="F121" i="4"/>
  <c r="F123" i="4"/>
  <c r="F125" i="4"/>
  <c r="F127" i="4"/>
  <c r="F129" i="4"/>
  <c r="H140" i="4"/>
  <c r="F211" i="4"/>
  <c r="O9" i="4"/>
  <c r="B9" i="4"/>
  <c r="D9" i="4"/>
  <c r="R9" i="4"/>
  <c r="F229" i="4"/>
  <c r="O13" i="4"/>
  <c r="D90" i="4"/>
  <c r="R90" i="4"/>
  <c r="S102" i="4" s="1"/>
  <c r="D85" i="4"/>
  <c r="D79" i="4"/>
  <c r="R79" i="4"/>
  <c r="S79" i="4" s="1"/>
  <c r="E76" i="4"/>
  <c r="R76" i="4"/>
  <c r="D62" i="4"/>
  <c r="R62" i="4"/>
  <c r="D58" i="4"/>
  <c r="E263" i="4"/>
  <c r="B10" i="4"/>
  <c r="R19" i="4"/>
  <c r="B11" i="4"/>
  <c r="R111" i="4"/>
  <c r="B109" i="4"/>
  <c r="D275" i="4"/>
  <c r="I273" i="4"/>
  <c r="D125" i="4"/>
  <c r="R125" i="4"/>
  <c r="S137" i="4" s="1"/>
  <c r="D117" i="4"/>
  <c r="E130" i="4"/>
  <c r="R130" i="4"/>
  <c r="E114" i="4"/>
  <c r="D54" i="4"/>
  <c r="R54" i="4"/>
  <c r="S54" i="4" s="1"/>
  <c r="O18" i="4"/>
  <c r="B18" i="4"/>
  <c r="D18" i="4"/>
  <c r="R18" i="4"/>
  <c r="O20" i="4"/>
  <c r="D20" i="4"/>
  <c r="R20" i="4"/>
  <c r="R123" i="4"/>
  <c r="S123" i="4"/>
  <c r="R115" i="4"/>
  <c r="B13" i="4"/>
  <c r="O170" i="4"/>
  <c r="P170" i="4" s="1"/>
  <c r="D140" i="4"/>
  <c r="D83" i="4"/>
  <c r="D67" i="4"/>
  <c r="R67" i="4"/>
  <c r="S67" i="4" s="1"/>
  <c r="E84" i="4"/>
  <c r="R84" i="4"/>
  <c r="O14" i="4"/>
  <c r="B14" i="4"/>
  <c r="D14" i="4"/>
  <c r="D248" i="4"/>
  <c r="B19" i="4"/>
  <c r="D136" i="4"/>
  <c r="R136" i="4"/>
  <c r="R119" i="4"/>
  <c r="D91" i="4"/>
  <c r="R91" i="4"/>
  <c r="D81" i="4"/>
  <c r="D65" i="4"/>
  <c r="R65" i="4"/>
  <c r="E80" i="4"/>
  <c r="R80" i="4"/>
  <c r="E64" i="4"/>
  <c r="R64" i="4"/>
  <c r="R98" i="4"/>
  <c r="R78" i="4"/>
  <c r="R66" i="4"/>
  <c r="R55" i="4"/>
  <c r="D137" i="4"/>
  <c r="R96" i="4"/>
  <c r="R100" i="4"/>
  <c r="S112" i="4" s="1"/>
  <c r="S31" i="4"/>
  <c r="O109" i="4"/>
  <c r="O147" i="4"/>
  <c r="E118" i="4"/>
  <c r="R118" i="4"/>
  <c r="S118" i="4" s="1"/>
  <c r="D69" i="4"/>
  <c r="D87" i="4"/>
  <c r="D71" i="4"/>
  <c r="R71" i="4"/>
  <c r="S71" i="4" s="1"/>
  <c r="D60" i="4"/>
  <c r="R60" i="4"/>
  <c r="O12" i="4"/>
  <c r="B12" i="4"/>
  <c r="D12" i="4"/>
  <c r="R12" i="4"/>
  <c r="S24" i="4"/>
  <c r="B105" i="4"/>
  <c r="D236" i="4"/>
  <c r="D129" i="4"/>
  <c r="R129" i="4"/>
  <c r="D121" i="4"/>
  <c r="D113" i="4"/>
  <c r="E122" i="4"/>
  <c r="D95" i="4"/>
  <c r="R95" i="4"/>
  <c r="R110" i="4"/>
  <c r="R86" i="4"/>
  <c r="S86" i="4"/>
  <c r="R135" i="4"/>
  <c r="S135" i="4" s="1"/>
  <c r="R93" i="4"/>
  <c r="R104" i="4"/>
  <c r="D53" i="4"/>
  <c r="R53" i="4"/>
  <c r="S53" i="4" s="1"/>
  <c r="O186" i="4"/>
  <c r="E126" i="4"/>
  <c r="R126" i="4"/>
  <c r="S126" i="4" s="1"/>
  <c r="D77" i="4"/>
  <c r="R77" i="4"/>
  <c r="D75" i="4"/>
  <c r="R75" i="4"/>
  <c r="E68" i="4"/>
  <c r="R68" i="4"/>
  <c r="D50" i="4"/>
  <c r="R50" i="4"/>
  <c r="S50" i="4" s="1"/>
  <c r="O16" i="4"/>
  <c r="D16" i="4"/>
  <c r="R16" i="4"/>
  <c r="D280" i="4"/>
  <c r="R133" i="4"/>
  <c r="S133" i="4" s="1"/>
  <c r="R15" i="4"/>
  <c r="D205" i="4"/>
  <c r="D73" i="4"/>
  <c r="R73" i="4"/>
  <c r="E72" i="4"/>
  <c r="R70" i="4"/>
  <c r="S70" i="4"/>
  <c r="S44" i="4"/>
  <c r="O178" i="4"/>
  <c r="O35" i="4"/>
  <c r="O162" i="4"/>
  <c r="P162" i="4" s="1"/>
  <c r="O105" i="4"/>
  <c r="O22" i="4"/>
  <c r="B22" i="4"/>
  <c r="O230" i="4"/>
  <c r="P230" i="4" s="1"/>
  <c r="O61" i="4"/>
  <c r="P61" i="4" s="1"/>
  <c r="B61" i="4"/>
  <c r="O150" i="4"/>
  <c r="S87" i="4"/>
  <c r="O215" i="4"/>
  <c r="O103" i="4"/>
  <c r="O219" i="4"/>
  <c r="P219" i="4" s="1"/>
  <c r="O42" i="4"/>
  <c r="P54" i="4" s="1"/>
  <c r="B42" i="4"/>
  <c r="O228" i="4"/>
  <c r="O161" i="4"/>
  <c r="O149" i="4"/>
  <c r="O214" i="4"/>
  <c r="O48" i="4"/>
  <c r="B48" i="4"/>
  <c r="O23" i="4"/>
  <c r="B23" i="4"/>
  <c r="O29" i="4"/>
  <c r="B29" i="4"/>
  <c r="O40" i="4"/>
  <c r="B40" i="4"/>
  <c r="O224" i="4"/>
  <c r="O157" i="4"/>
  <c r="P157" i="4" s="1"/>
  <c r="O194" i="4"/>
  <c r="P194" i="4" s="1"/>
  <c r="O142" i="4"/>
  <c r="O34" i="4"/>
  <c r="P34" i="4" s="1"/>
  <c r="B34" i="4"/>
  <c r="O59" i="4"/>
  <c r="P59" i="4" s="1"/>
  <c r="B59" i="4"/>
  <c r="O169" i="4"/>
  <c r="P169" i="4"/>
  <c r="O174" i="4"/>
  <c r="P174" i="4" s="1"/>
  <c r="O28" i="4"/>
  <c r="B28" i="4"/>
  <c r="O44" i="4"/>
  <c r="B44" i="4"/>
  <c r="O143" i="4"/>
  <c r="O46" i="4"/>
  <c r="B46" i="4"/>
  <c r="O132" i="4"/>
  <c r="O232" i="4"/>
  <c r="O25" i="4"/>
  <c r="B25" i="4"/>
  <c r="O56" i="4"/>
  <c r="B56" i="4"/>
  <c r="S116" i="4"/>
  <c r="O101" i="4"/>
  <c r="O151" i="4"/>
  <c r="P151" i="4" s="1"/>
  <c r="O26" i="4"/>
  <c r="B26" i="4"/>
  <c r="O139" i="4"/>
  <c r="B139" i="4"/>
  <c r="O57" i="4"/>
  <c r="B57" i="4"/>
  <c r="B649" i="4" s="1"/>
  <c r="O222" i="4"/>
  <c r="O202" i="4"/>
  <c r="O45" i="4"/>
  <c r="B45" i="4"/>
  <c r="O148" i="4"/>
  <c r="O203" i="4"/>
  <c r="P203" i="4" s="1"/>
  <c r="O158" i="4"/>
  <c r="B16" i="4"/>
  <c r="O226" i="4"/>
  <c r="P226" i="4" s="1"/>
  <c r="B96" i="4"/>
  <c r="O52" i="4"/>
  <c r="B52" i="4"/>
  <c r="S95" i="4"/>
  <c r="O41" i="4"/>
  <c r="B41" i="4"/>
  <c r="O153" i="4"/>
  <c r="O218" i="4"/>
  <c r="P218" i="4" s="1"/>
  <c r="O112" i="4"/>
  <c r="O128" i="4"/>
  <c r="O39" i="4"/>
  <c r="B39" i="4"/>
  <c r="O106" i="4"/>
  <c r="O47" i="4"/>
  <c r="B47" i="4"/>
  <c r="O30" i="4"/>
  <c r="B30" i="4"/>
  <c r="O190" i="4"/>
  <c r="B20" i="4"/>
  <c r="O33" i="4"/>
  <c r="P45" i="4"/>
  <c r="B33" i="4"/>
  <c r="O152" i="4"/>
  <c r="O185" i="4"/>
  <c r="S62" i="4"/>
  <c r="O92" i="4"/>
  <c r="P104" i="4" s="1"/>
  <c r="O120" i="4"/>
  <c r="O31" i="4"/>
  <c r="B31" i="4"/>
  <c r="O51" i="4"/>
  <c r="B51" i="4"/>
  <c r="O96" i="4"/>
  <c r="O134" i="4"/>
  <c r="P134" i="4" s="1"/>
  <c r="B134" i="4"/>
  <c r="O182" i="4"/>
  <c r="O233" i="4"/>
  <c r="P233" i="4" s="1"/>
  <c r="O38" i="4"/>
  <c r="P38" i="4" s="1"/>
  <c r="B38" i="4"/>
  <c r="O181" i="4"/>
  <c r="O197" i="4"/>
  <c r="O116" i="4"/>
  <c r="O166" i="4"/>
  <c r="P178" i="4"/>
  <c r="O102" i="4"/>
  <c r="P102" i="4" s="1"/>
  <c r="O32" i="4"/>
  <c r="B32" i="4"/>
  <c r="O177" i="4"/>
  <c r="P177" i="4" s="1"/>
  <c r="O193" i="4"/>
  <c r="O36" i="4"/>
  <c r="O24" i="4"/>
  <c r="B36" i="4"/>
  <c r="S96" i="4"/>
  <c r="O145" i="4"/>
  <c r="O37" i="4"/>
  <c r="B37" i="4"/>
  <c r="O99" i="4"/>
  <c r="O220" i="4"/>
  <c r="O165" i="4"/>
  <c r="O173" i="4"/>
  <c r="P173" i="4" s="1"/>
  <c r="O189" i="4"/>
  <c r="O206" i="4"/>
  <c r="O124" i="4"/>
  <c r="S130" i="4"/>
  <c r="O107" i="4"/>
  <c r="O97" i="4"/>
  <c r="S111" i="4"/>
  <c r="O43" i="4"/>
  <c r="P43" i="4" s="1"/>
  <c r="B43" i="4"/>
  <c r="B24" i="4"/>
  <c r="O110" i="4"/>
  <c r="O80" i="4"/>
  <c r="O146" i="4"/>
  <c r="B97" i="4"/>
  <c r="B677" i="4" s="1"/>
  <c r="B515" i="2"/>
  <c r="O179" i="4"/>
  <c r="O135" i="4"/>
  <c r="B135" i="4"/>
  <c r="O93" i="4"/>
  <c r="B124" i="4"/>
  <c r="B530" i="2"/>
  <c r="O89" i="4"/>
  <c r="B99" i="4"/>
  <c r="O199" i="4"/>
  <c r="O223" i="4"/>
  <c r="O168" i="4"/>
  <c r="P168" i="4" s="1"/>
  <c r="O78" i="4"/>
  <c r="P78" i="4" s="1"/>
  <c r="O123" i="4"/>
  <c r="P135" i="4" s="1"/>
  <c r="O75" i="4"/>
  <c r="O235" i="4"/>
  <c r="B120" i="4"/>
  <c r="O55" i="4"/>
  <c r="B55" i="4"/>
  <c r="O84" i="4"/>
  <c r="O133" i="4"/>
  <c r="P133" i="4" s="1"/>
  <c r="O74" i="4"/>
  <c r="O204" i="4"/>
  <c r="O238" i="4"/>
  <c r="P238" i="4" s="1"/>
  <c r="O187" i="4"/>
  <c r="P187" i="4" s="1"/>
  <c r="O129" i="4"/>
  <c r="O154" i="4"/>
  <c r="O243" i="4"/>
  <c r="P243" i="4" s="1"/>
  <c r="O77" i="4"/>
  <c r="P77" i="4" s="1"/>
  <c r="O217" i="4"/>
  <c r="O205" i="4"/>
  <c r="O70" i="4"/>
  <c r="O138" i="4"/>
  <c r="P138" i="4" s="1"/>
  <c r="B138" i="4"/>
  <c r="B101" i="4"/>
  <c r="B507" i="2"/>
  <c r="O156" i="4"/>
  <c r="O198" i="4"/>
  <c r="P198" i="4" s="1"/>
  <c r="O141" i="4"/>
  <c r="P40" i="4"/>
  <c r="O82" i="4"/>
  <c r="O85" i="4"/>
  <c r="O62" i="4"/>
  <c r="P62" i="4" s="1"/>
  <c r="B62" i="4"/>
  <c r="O54" i="4"/>
  <c r="B54" i="4"/>
  <c r="O184" i="4"/>
  <c r="O183" i="4"/>
  <c r="O248" i="4"/>
  <c r="O131" i="4"/>
  <c r="O65" i="4"/>
  <c r="B65" i="4"/>
  <c r="O137" i="4"/>
  <c r="B137" i="4"/>
  <c r="O144" i="4"/>
  <c r="P144" i="4" s="1"/>
  <c r="O208" i="4"/>
  <c r="O167" i="4"/>
  <c r="O117" i="4"/>
  <c r="P117" i="4" s="1"/>
  <c r="O200" i="4"/>
  <c r="O122" i="4"/>
  <c r="B102" i="4"/>
  <c r="B694" i="4" s="1"/>
  <c r="O21" i="4"/>
  <c r="B21" i="4"/>
  <c r="B116" i="4"/>
  <c r="O94" i="4"/>
  <c r="P106" i="4" s="1"/>
  <c r="O72" i="4"/>
  <c r="B498" i="2"/>
  <c r="B92" i="4"/>
  <c r="O163" i="4"/>
  <c r="P175" i="4" s="1"/>
  <c r="O130" i="4"/>
  <c r="P130" i="4" s="1"/>
  <c r="B512" i="2"/>
  <c r="B106" i="4"/>
  <c r="B686" i="4" s="1"/>
  <c r="O227" i="4"/>
  <c r="P227" i="4" s="1"/>
  <c r="O87" i="4"/>
  <c r="P99" i="4" s="1"/>
  <c r="O115" i="4"/>
  <c r="O66" i="4"/>
  <c r="B66" i="4"/>
  <c r="O216" i="4"/>
  <c r="P216" i="4" s="1"/>
  <c r="O79" i="4"/>
  <c r="O58" i="4"/>
  <c r="P58" i="4" s="1"/>
  <c r="B58" i="4"/>
  <c r="O212" i="4"/>
  <c r="P224" i="4" s="1"/>
  <c r="O67" i="4"/>
  <c r="P79" i="4" s="1"/>
  <c r="B67" i="4"/>
  <c r="P232" i="4"/>
  <c r="O15" i="4"/>
  <c r="B15" i="4"/>
  <c r="O136" i="4"/>
  <c r="B136" i="4"/>
  <c r="O201" i="4"/>
  <c r="P201" i="4"/>
  <c r="O69" i="4"/>
  <c r="O213" i="4"/>
  <c r="P213" i="4" s="1"/>
  <c r="P214" i="4"/>
  <c r="O83" i="4"/>
  <c r="B103" i="4"/>
  <c r="O63" i="4"/>
  <c r="P75" i="4" s="1"/>
  <c r="B63" i="4"/>
  <c r="O118" i="4"/>
  <c r="P118" i="4" s="1"/>
  <c r="O171" i="4"/>
  <c r="O192" i="4"/>
  <c r="O50" i="4"/>
  <c r="B50" i="4"/>
  <c r="O119" i="4"/>
  <c r="P119" i="4" s="1"/>
  <c r="O114" i="4"/>
  <c r="O49" i="4"/>
  <c r="B49" i="4"/>
  <c r="O81" i="4"/>
  <c r="O90" i="4"/>
  <c r="P90" i="4" s="1"/>
  <c r="B508" i="2"/>
  <c r="O246" i="4"/>
  <c r="O140" i="4"/>
  <c r="P140" i="4" s="1"/>
  <c r="B140" i="4"/>
  <c r="O188" i="4"/>
  <c r="O88" i="4"/>
  <c r="O180" i="4"/>
  <c r="B112" i="4"/>
  <c r="B704" i="4" s="1"/>
  <c r="O236" i="4"/>
  <c r="O155" i="4"/>
  <c r="O126" i="4"/>
  <c r="P126" i="4" s="1"/>
  <c r="O241" i="4"/>
  <c r="O225" i="4"/>
  <c r="O231" i="4"/>
  <c r="B132" i="4"/>
  <c r="B712" i="4" s="1"/>
  <c r="B538" i="2"/>
  <c r="O176" i="4"/>
  <c r="O207" i="4"/>
  <c r="P207" i="4" s="1"/>
  <c r="O73" i="4"/>
  <c r="P73" i="4" s="1"/>
  <c r="O175" i="4"/>
  <c r="O76" i="4"/>
  <c r="P42" i="4"/>
  <c r="O86" i="4"/>
  <c r="P86" i="4" s="1"/>
  <c r="O164" i="4"/>
  <c r="O91" i="4"/>
  <c r="P103" i="4"/>
  <c r="O172" i="4"/>
  <c r="P172" i="4" s="1"/>
  <c r="O95" i="4"/>
  <c r="P95" i="4" s="1"/>
  <c r="O242" i="4"/>
  <c r="B513" i="2"/>
  <c r="B107" i="4"/>
  <c r="B687" i="4" s="1"/>
  <c r="O71" i="4"/>
  <c r="O121" i="4"/>
  <c r="P166" i="4"/>
  <c r="O240" i="4"/>
  <c r="P240" i="4" s="1"/>
  <c r="O98" i="4"/>
  <c r="O196" i="4"/>
  <c r="P196" i="4" s="1"/>
  <c r="O195" i="4"/>
  <c r="O125" i="4"/>
  <c r="O244" i="4"/>
  <c r="P244" i="4" s="1"/>
  <c r="O211" i="4"/>
  <c r="P211" i="4"/>
  <c r="B509" i="2"/>
  <c r="O64" i="4"/>
  <c r="P76" i="4" s="1"/>
  <c r="B64" i="4"/>
  <c r="O239" i="4"/>
  <c r="O108" i="4"/>
  <c r="B526" i="2"/>
  <c r="B128" i="4"/>
  <c r="B708" i="4"/>
  <c r="B534" i="2"/>
  <c r="O60" i="4"/>
  <c r="B60" i="4"/>
  <c r="O209" i="4"/>
  <c r="O221" i="4"/>
  <c r="O100" i="4"/>
  <c r="P100" i="4"/>
  <c r="O245" i="4"/>
  <c r="P245" i="4" s="1"/>
  <c r="O104" i="4"/>
  <c r="P132" i="4"/>
  <c r="O247" i="4"/>
  <c r="O191" i="4"/>
  <c r="P191" i="4"/>
  <c r="O111" i="4"/>
  <c r="P111" i="4" s="1"/>
  <c r="O237" i="4"/>
  <c r="P48" i="4"/>
  <c r="O229" i="4"/>
  <c r="P229" i="4" s="1"/>
  <c r="O160" i="4"/>
  <c r="P160" i="4" s="1"/>
  <c r="O127" i="4"/>
  <c r="O159" i="4"/>
  <c r="O234" i="4"/>
  <c r="P234" i="4" s="1"/>
  <c r="P246" i="4"/>
  <c r="O113" i="4"/>
  <c r="P113" i="4" s="1"/>
  <c r="O53" i="4"/>
  <c r="P65" i="4"/>
  <c r="P53" i="4"/>
  <c r="B53" i="4"/>
  <c r="O210" i="4"/>
  <c r="P210" i="4" s="1"/>
  <c r="O68" i="4"/>
  <c r="P68" i="4" s="1"/>
  <c r="B68" i="4"/>
  <c r="B100" i="4"/>
  <c r="B506" i="2"/>
  <c r="B517" i="2"/>
  <c r="B111" i="4"/>
  <c r="B691" i="4" s="1"/>
  <c r="O259" i="4"/>
  <c r="B86" i="4"/>
  <c r="B492" i="2"/>
  <c r="B76" i="4"/>
  <c r="B668" i="4" s="1"/>
  <c r="B482" i="2"/>
  <c r="B532" i="2"/>
  <c r="B126" i="4"/>
  <c r="B69" i="4"/>
  <c r="B475" i="2"/>
  <c r="B521" i="2"/>
  <c r="B115" i="4"/>
  <c r="B695" i="4"/>
  <c r="B493" i="2"/>
  <c r="B87" i="4"/>
  <c r="B500" i="2"/>
  <c r="B94" i="4"/>
  <c r="P131" i="4"/>
  <c r="O255" i="4"/>
  <c r="P255" i="4" s="1"/>
  <c r="B129" i="4"/>
  <c r="B535" i="2"/>
  <c r="B133" i="4"/>
  <c r="B539" i="2"/>
  <c r="P179" i="4"/>
  <c r="B689" i="4"/>
  <c r="O249" i="4"/>
  <c r="B477" i="2"/>
  <c r="B71" i="4"/>
  <c r="B651" i="4" s="1"/>
  <c r="O258" i="4"/>
  <c r="B81" i="4"/>
  <c r="B487" i="2"/>
  <c r="B72" i="4"/>
  <c r="B478" i="2"/>
  <c r="B528" i="2"/>
  <c r="B122" i="4"/>
  <c r="B702" i="4" s="1"/>
  <c r="B117" i="4"/>
  <c r="B523" i="2"/>
  <c r="B476" i="2"/>
  <c r="B70" i="4"/>
  <c r="B77" i="4"/>
  <c r="B657" i="4" s="1"/>
  <c r="B483" i="2"/>
  <c r="B480" i="2"/>
  <c r="B74" i="4"/>
  <c r="B654" i="4" s="1"/>
  <c r="B495" i="2"/>
  <c r="B89" i="4"/>
  <c r="B516" i="2"/>
  <c r="B110" i="4"/>
  <c r="B113" i="4"/>
  <c r="B693" i="4" s="1"/>
  <c r="B519" i="2"/>
  <c r="B533" i="2"/>
  <c r="B127" i="4"/>
  <c r="O257" i="4"/>
  <c r="O251" i="4"/>
  <c r="P251" i="4" s="1"/>
  <c r="O256" i="4"/>
  <c r="O252" i="4"/>
  <c r="B121" i="4"/>
  <c r="B701" i="4" s="1"/>
  <c r="B527" i="2"/>
  <c r="B501" i="2"/>
  <c r="B95" i="4"/>
  <c r="B518" i="2"/>
  <c r="B494" i="2"/>
  <c r="B88" i="4"/>
  <c r="P188" i="4"/>
  <c r="B90" i="4"/>
  <c r="B496" i="2"/>
  <c r="B119" i="4"/>
  <c r="B711" i="4" s="1"/>
  <c r="B699" i="4"/>
  <c r="B525" i="2"/>
  <c r="B524" i="2"/>
  <c r="B118" i="4"/>
  <c r="B698" i="4" s="1"/>
  <c r="B83" i="4"/>
  <c r="B489" i="2"/>
  <c r="B80" i="4"/>
  <c r="P72" i="4"/>
  <c r="P200" i="4"/>
  <c r="B85" i="4"/>
  <c r="B491" i="2"/>
  <c r="B488" i="2"/>
  <c r="B82" i="4"/>
  <c r="B662" i="4" s="1"/>
  <c r="O250" i="4"/>
  <c r="P74" i="4"/>
  <c r="B481" i="2"/>
  <c r="B75" i="4"/>
  <c r="B655" i="4" s="1"/>
  <c r="B529" i="2"/>
  <c r="B123" i="4"/>
  <c r="B703" i="4" s="1"/>
  <c r="B484" i="2"/>
  <c r="B78" i="4"/>
  <c r="B93" i="4"/>
  <c r="B499" i="2"/>
  <c r="B511" i="2"/>
  <c r="B660" i="4"/>
  <c r="B486" i="2"/>
  <c r="B104" i="4"/>
  <c r="B684" i="4" s="1"/>
  <c r="B510" i="2"/>
  <c r="B514" i="2"/>
  <c r="B108" i="4"/>
  <c r="B688" i="4" s="1"/>
  <c r="B91" i="4"/>
  <c r="B683" i="4" s="1"/>
  <c r="B497" i="2"/>
  <c r="B125" i="4"/>
  <c r="B531" i="2"/>
  <c r="B504" i="2"/>
  <c r="B98" i="4"/>
  <c r="O254" i="4"/>
  <c r="B73" i="4"/>
  <c r="B653" i="4"/>
  <c r="B479" i="2"/>
  <c r="O253" i="4"/>
  <c r="P88" i="4"/>
  <c r="B520" i="2"/>
  <c r="B114" i="4"/>
  <c r="P83" i="4"/>
  <c r="B485" i="2"/>
  <c r="B79" i="4"/>
  <c r="B659" i="4" s="1"/>
  <c r="B130" i="4"/>
  <c r="B536" i="2"/>
  <c r="B522" i="2"/>
  <c r="B537" i="2"/>
  <c r="B131" i="4"/>
  <c r="O260" i="4"/>
  <c r="P260" i="4" s="1"/>
  <c r="B84" i="4"/>
  <c r="B664" i="4" s="1"/>
  <c r="B490" i="2"/>
  <c r="B502" i="2"/>
  <c r="B505" i="2"/>
  <c r="B503" i="2"/>
  <c r="O272" i="4"/>
  <c r="O262" i="4"/>
  <c r="P262" i="4"/>
  <c r="O268" i="4"/>
  <c r="P268" i="4" s="1"/>
  <c r="O263" i="4"/>
  <c r="O269" i="4"/>
  <c r="P269" i="4"/>
  <c r="O270" i="4"/>
  <c r="O266" i="4"/>
  <c r="O261" i="4"/>
  <c r="P273" i="4" s="1"/>
  <c r="O267" i="4"/>
  <c r="O265" i="4"/>
  <c r="B685" i="4"/>
  <c r="O264" i="4"/>
  <c r="B696" i="4"/>
  <c r="O271" i="4"/>
  <c r="O273" i="4"/>
  <c r="O283" i="4"/>
  <c r="P283" i="4"/>
  <c r="O282" i="4"/>
  <c r="O281" i="4"/>
  <c r="P281" i="4" s="1"/>
  <c r="O275" i="4"/>
  <c r="P275" i="4"/>
  <c r="O280" i="4"/>
  <c r="O276" i="4"/>
  <c r="O278" i="4"/>
  <c r="O277" i="4"/>
  <c r="O279" i="4"/>
  <c r="O274" i="4"/>
  <c r="O284" i="4"/>
  <c r="P284" i="4" s="1"/>
  <c r="O288" i="4"/>
  <c r="O294" i="4"/>
  <c r="P294" i="4"/>
  <c r="O291" i="4"/>
  <c r="O292" i="4"/>
  <c r="O286" i="4"/>
  <c r="P286" i="4" s="1"/>
  <c r="O289" i="4"/>
  <c r="P289" i="4" s="1"/>
  <c r="O287" i="4"/>
  <c r="P287" i="4"/>
  <c r="O285" i="4"/>
  <c r="O290" i="4"/>
  <c r="O293" i="4"/>
  <c r="P293" i="4" s="1"/>
  <c r="B690" i="4"/>
  <c r="P94" i="4"/>
  <c r="C180" i="2"/>
  <c r="B180" i="2" s="1"/>
  <c r="S106" i="4"/>
  <c r="S94" i="4"/>
  <c r="S38" i="4"/>
  <c r="S85" i="4"/>
  <c r="S68" i="4"/>
  <c r="S127" i="4"/>
  <c r="S139" i="4"/>
  <c r="S138" i="4"/>
  <c r="S89" i="4"/>
  <c r="S101" i="4"/>
  <c r="S51" i="4"/>
  <c r="S134" i="4"/>
  <c r="S122" i="4"/>
  <c r="S115" i="4"/>
  <c r="P271" i="4"/>
  <c r="S114" i="4"/>
  <c r="P248" i="4"/>
  <c r="P116" i="4"/>
  <c r="S61" i="4"/>
  <c r="P208" i="4"/>
  <c r="P215" i="4"/>
  <c r="A173" i="2"/>
  <c r="A174" i="2" s="1"/>
  <c r="A175" i="2" s="1"/>
  <c r="A176" i="2" s="1"/>
  <c r="A177" i="2" s="1"/>
  <c r="A178" i="2" s="1"/>
  <c r="A179" i="2" s="1"/>
  <c r="A180" i="2" s="1"/>
  <c r="A181" i="2" s="1"/>
  <c r="B672" i="4"/>
  <c r="P148" i="4"/>
  <c r="S119" i="4"/>
  <c r="S129" i="4"/>
  <c r="P112" i="4"/>
  <c r="P180" i="4"/>
  <c r="P66" i="4"/>
  <c r="P254" i="4"/>
  <c r="P265" i="4"/>
  <c r="P163" i="4"/>
  <c r="P257" i="4"/>
  <c r="P176" i="4"/>
  <c r="P167" i="4"/>
  <c r="B707" i="4"/>
  <c r="P141" i="4"/>
  <c r="P222" i="4"/>
  <c r="P261" i="4"/>
  <c r="P156" i="4"/>
  <c r="P237" i="4"/>
  <c r="P60" i="4"/>
  <c r="P115" i="4"/>
  <c r="P87" i="4"/>
  <c r="P124" i="4"/>
  <c r="S100" i="4"/>
  <c r="S55" i="4"/>
  <c r="S66" i="4"/>
  <c r="S48" i="4"/>
  <c r="P41" i="4"/>
  <c r="P231" i="4"/>
  <c r="S22" i="4"/>
  <c r="B669" i="4"/>
  <c r="P64" i="4"/>
  <c r="S84" i="4"/>
  <c r="A16" i="2"/>
  <c r="A17" i="2" s="1"/>
  <c r="A18" i="2" s="1"/>
  <c r="S92" i="4"/>
  <c r="B122" i="2"/>
  <c r="B249" i="4" s="1"/>
  <c r="C249" i="4"/>
  <c r="B169" i="2"/>
  <c r="P161" i="4"/>
  <c r="P195" i="4"/>
  <c r="P189" i="4"/>
  <c r="P182" i="4"/>
  <c r="P159" i="4"/>
  <c r="P155" i="4"/>
  <c r="P165" i="4"/>
  <c r="P228" i="4"/>
  <c r="P217" i="4"/>
  <c r="P181" i="4"/>
  <c r="P190" i="4"/>
  <c r="P164" i="4"/>
  <c r="P225" i="4"/>
  <c r="P236" i="4"/>
  <c r="B49" i="2"/>
  <c r="B176" i="4" s="1"/>
  <c r="F149" i="4"/>
  <c r="B22" i="2"/>
  <c r="B149" i="4" s="1"/>
  <c r="C287" i="4"/>
  <c r="R287" i="4" s="1"/>
  <c r="R28" i="2"/>
  <c r="R244" i="4"/>
  <c r="I155" i="4"/>
  <c r="R155" i="4" s="1"/>
  <c r="R119" i="2"/>
  <c r="R150" i="2"/>
  <c r="R171" i="2"/>
  <c r="B78" i="2"/>
  <c r="B205" i="4" s="1"/>
  <c r="B86" i="2"/>
  <c r="B213" i="4" s="1"/>
  <c r="R127" i="2"/>
  <c r="R174" i="2"/>
  <c r="B135" i="2"/>
  <c r="B262" i="4" s="1"/>
  <c r="D265" i="4"/>
  <c r="B126" i="2"/>
  <c r="B253" i="4" s="1"/>
  <c r="B153" i="2"/>
  <c r="B280" i="4" s="1"/>
  <c r="B187" i="2"/>
  <c r="R120" i="2"/>
  <c r="R110" i="2"/>
  <c r="B133" i="2"/>
  <c r="B260" i="4" s="1"/>
  <c r="R278" i="4"/>
  <c r="D157" i="4"/>
  <c r="B154" i="2"/>
  <c r="B281" i="4" s="1"/>
  <c r="R249" i="4"/>
  <c r="R176" i="2"/>
  <c r="B134" i="2"/>
  <c r="B261" i="4" s="1"/>
  <c r="R159" i="2"/>
  <c r="R87" i="2"/>
  <c r="R212" i="4"/>
  <c r="B71" i="2"/>
  <c r="B198" i="4" s="1"/>
  <c r="R196" i="4"/>
  <c r="R188" i="4"/>
  <c r="B57" i="2"/>
  <c r="B184" i="4" s="1"/>
  <c r="R32" i="2"/>
  <c r="B182" i="2"/>
  <c r="B146" i="2"/>
  <c r="B273" i="4" s="1"/>
  <c r="R46" i="2"/>
  <c r="H262" i="4"/>
  <c r="R262" i="4" s="1"/>
  <c r="B116" i="2"/>
  <c r="B243" i="4" s="1"/>
  <c r="B144" i="2"/>
  <c r="B271" i="4" s="1"/>
  <c r="B162" i="2"/>
  <c r="B289" i="4" s="1"/>
  <c r="R172" i="2"/>
  <c r="R168" i="2"/>
  <c r="B54" i="2"/>
  <c r="B181" i="4" s="1"/>
  <c r="B157" i="2"/>
  <c r="B284" i="4" s="1"/>
  <c r="D223" i="4"/>
  <c r="C190" i="4"/>
  <c r="B63" i="2"/>
  <c r="B190" i="4"/>
  <c r="B113" i="2"/>
  <c r="B240" i="4" s="1"/>
  <c r="R97" i="2"/>
  <c r="E224" i="4"/>
  <c r="D215" i="4"/>
  <c r="C206" i="4"/>
  <c r="R206" i="4" s="1"/>
  <c r="E200" i="4"/>
  <c r="G163" i="4"/>
  <c r="R163" i="4" s="1"/>
  <c r="R36" i="2"/>
  <c r="F248" i="4"/>
  <c r="R248" i="4"/>
  <c r="B121" i="2"/>
  <c r="B248" i="4" s="1"/>
  <c r="B186" i="2"/>
  <c r="B69" i="2"/>
  <c r="B196" i="4" s="1"/>
  <c r="B40" i="2"/>
  <c r="B167" i="4" s="1"/>
  <c r="G218" i="4"/>
  <c r="E180" i="4"/>
  <c r="B53" i="2"/>
  <c r="B180" i="4" s="1"/>
  <c r="B26" i="2"/>
  <c r="B153" i="4" s="1"/>
  <c r="R286" i="4"/>
  <c r="B159" i="2"/>
  <c r="B286" i="4" s="1"/>
  <c r="C230" i="4"/>
  <c r="R103" i="2"/>
  <c r="B103" i="2"/>
  <c r="B230" i="4" s="1"/>
  <c r="I220" i="4"/>
  <c r="D207" i="4"/>
  <c r="H187" i="4"/>
  <c r="B60" i="2"/>
  <c r="B187" i="4" s="1"/>
  <c r="G186" i="4"/>
  <c r="E184" i="4"/>
  <c r="R184" i="4" s="1"/>
  <c r="R57" i="2"/>
  <c r="R55" i="2"/>
  <c r="B55" i="2"/>
  <c r="B182" i="4" s="1"/>
  <c r="D175" i="4"/>
  <c r="B48" i="2"/>
  <c r="B175" i="4" s="1"/>
  <c r="R45" i="2"/>
  <c r="I172" i="4"/>
  <c r="R172" i="4" s="1"/>
  <c r="B44" i="2"/>
  <c r="B171" i="4" s="1"/>
  <c r="B37" i="2"/>
  <c r="B164" i="4" s="1"/>
  <c r="I164" i="4"/>
  <c r="G162" i="4"/>
  <c r="D159" i="4"/>
  <c r="R159" i="4" s="1"/>
  <c r="B32" i="2"/>
  <c r="B159" i="4" s="1"/>
  <c r="R27" i="2"/>
  <c r="G154" i="4"/>
  <c r="E152" i="4"/>
  <c r="B25" i="2"/>
  <c r="B152" i="4" s="1"/>
  <c r="R25" i="2"/>
  <c r="D151" i="4"/>
  <c r="B23" i="2"/>
  <c r="B150" i="4" s="1"/>
  <c r="C150" i="4"/>
  <c r="R23" i="2"/>
  <c r="I148" i="4"/>
  <c r="R148" i="4" s="1"/>
  <c r="B21" i="2"/>
  <c r="B148" i="4"/>
  <c r="B20" i="2"/>
  <c r="B147" i="4" s="1"/>
  <c r="H147" i="4"/>
  <c r="R147" i="4" s="1"/>
  <c r="B16" i="2"/>
  <c r="B143" i="4" s="1"/>
  <c r="C143" i="4"/>
  <c r="R170" i="2"/>
  <c r="R179" i="2"/>
  <c r="B178" i="2"/>
  <c r="B176" i="2"/>
  <c r="B174" i="2"/>
  <c r="B173" i="2"/>
  <c r="R183" i="2"/>
  <c r="B183" i="2"/>
  <c r="F246" i="4"/>
  <c r="R246" i="4" s="1"/>
  <c r="F238" i="4"/>
  <c r="R238" i="4"/>
  <c r="B111" i="2"/>
  <c r="B238" i="4" s="1"/>
  <c r="B89" i="2"/>
  <c r="B216" i="4" s="1"/>
  <c r="R53" i="2"/>
  <c r="E216" i="4"/>
  <c r="R131" i="2"/>
  <c r="R235" i="4"/>
  <c r="R202" i="4"/>
  <c r="R76" i="2"/>
  <c r="E208" i="4"/>
  <c r="D199" i="4"/>
  <c r="R199" i="4" s="1"/>
  <c r="S199" i="4" s="1"/>
  <c r="R72" i="2"/>
  <c r="R68" i="2"/>
  <c r="H195" i="4"/>
  <c r="B47" i="2"/>
  <c r="B174" i="4" s="1"/>
  <c r="C174" i="4"/>
  <c r="R47" i="2"/>
  <c r="C166" i="4"/>
  <c r="B170" i="2"/>
  <c r="B85" i="2"/>
  <c r="B212" i="4" s="1"/>
  <c r="E192" i="4"/>
  <c r="D146" i="4"/>
  <c r="B19" i="2"/>
  <c r="B146" i="4" s="1"/>
  <c r="M268" i="4"/>
  <c r="K279" i="4"/>
  <c r="R279" i="4" s="1"/>
  <c r="R152" i="2"/>
  <c r="D231" i="4"/>
  <c r="H227" i="4"/>
  <c r="C214" i="4"/>
  <c r="H211" i="4"/>
  <c r="B84" i="2"/>
  <c r="B211" i="4" s="1"/>
  <c r="C198" i="4"/>
  <c r="R71" i="2"/>
  <c r="G194" i="4"/>
  <c r="B67" i="2"/>
  <c r="B194" i="4" s="1"/>
  <c r="B64" i="2"/>
  <c r="B191" i="4" s="1"/>
  <c r="D191" i="4"/>
  <c r="R64" i="2"/>
  <c r="H179" i="4"/>
  <c r="G170" i="4"/>
  <c r="R170" i="4" s="1"/>
  <c r="R43" i="2"/>
  <c r="B184" i="2"/>
  <c r="B164" i="2"/>
  <c r="B291" i="4" s="1"/>
  <c r="R40" i="2"/>
  <c r="R291" i="4"/>
  <c r="G210" i="4"/>
  <c r="R255" i="4"/>
  <c r="R165" i="2"/>
  <c r="B128" i="2"/>
  <c r="B255" i="4" s="1"/>
  <c r="C272" i="4"/>
  <c r="R272" i="4" s="1"/>
  <c r="B145" i="2"/>
  <c r="B272" i="4" s="1"/>
  <c r="E250" i="4"/>
  <c r="B123" i="2"/>
  <c r="B250" i="4" s="1"/>
  <c r="R123" i="2"/>
  <c r="R122" i="2"/>
  <c r="B120" i="2"/>
  <c r="B247" i="4" s="1"/>
  <c r="R245" i="4"/>
  <c r="B108" i="2"/>
  <c r="B235" i="4" s="1"/>
  <c r="C187" i="4"/>
  <c r="R60" i="2"/>
  <c r="R49" i="2"/>
  <c r="D176" i="4"/>
  <c r="R177" i="2"/>
  <c r="B177" i="2"/>
  <c r="B175" i="2"/>
  <c r="C223" i="4"/>
  <c r="B96" i="2"/>
  <c r="B223" i="4" s="1"/>
  <c r="C204" i="4"/>
  <c r="B15" i="2"/>
  <c r="B142" i="4" s="1"/>
  <c r="B140" i="2"/>
  <c r="B267" i="4" s="1"/>
  <c r="C251" i="4"/>
  <c r="B97" i="2"/>
  <c r="B224" i="4" s="1"/>
  <c r="R48" i="2"/>
  <c r="R24" i="2"/>
  <c r="R182" i="2"/>
  <c r="B181" i="2"/>
  <c r="R185" i="2"/>
  <c r="R187" i="2"/>
  <c r="B155" i="2"/>
  <c r="B282" i="4" s="1"/>
  <c r="B132" i="2"/>
  <c r="B259" i="4" s="1"/>
  <c r="R277" i="4"/>
  <c r="R85" i="2"/>
  <c r="B43" i="2"/>
  <c r="B170" i="4" s="1"/>
  <c r="R142" i="4"/>
  <c r="I270" i="4"/>
  <c r="C175" i="4"/>
  <c r="R35" i="2"/>
  <c r="R22" i="2"/>
  <c r="E149" i="4"/>
  <c r="B142" i="2"/>
  <c r="B269" i="4" s="1"/>
  <c r="B136" i="2"/>
  <c r="B263" i="4" s="1"/>
  <c r="B92" i="2"/>
  <c r="B219" i="4" s="1"/>
  <c r="R61" i="2"/>
  <c r="R44" i="2"/>
  <c r="R129" i="2"/>
  <c r="B161" i="2"/>
  <c r="B288" i="4" s="1"/>
  <c r="B45" i="2"/>
  <c r="B172" i="4" s="1"/>
  <c r="R252" i="4"/>
  <c r="S264" i="4" s="1"/>
  <c r="R261" i="4"/>
  <c r="C280" i="4"/>
  <c r="B51" i="2"/>
  <c r="B178" i="4" s="1"/>
  <c r="R21" i="2"/>
  <c r="R147" i="2"/>
  <c r="F274" i="4"/>
  <c r="R155" i="2"/>
  <c r="B129" i="2"/>
  <c r="B256" i="4" s="1"/>
  <c r="B118" i="2"/>
  <c r="B245" i="4" s="1"/>
  <c r="D284" i="4"/>
  <c r="R144" i="4"/>
  <c r="S144" i="4" s="1"/>
  <c r="G181" i="4"/>
  <c r="R181" i="4" s="1"/>
  <c r="C215" i="4"/>
  <c r="D200" i="4"/>
  <c r="B73" i="2"/>
  <c r="B200" i="4"/>
  <c r="B150" i="2"/>
  <c r="B277" i="4" s="1"/>
  <c r="R167" i="2"/>
  <c r="R126" i="2"/>
  <c r="R118" i="2"/>
  <c r="B28" i="2"/>
  <c r="B155" i="4" s="1"/>
  <c r="B61" i="2"/>
  <c r="B188" i="4" s="1"/>
  <c r="B76" i="2"/>
  <c r="B203" i="4" s="1"/>
  <c r="R259" i="4"/>
  <c r="R29" i="2"/>
  <c r="R75" i="2"/>
  <c r="D224" i="4"/>
  <c r="R15" i="2"/>
  <c r="R20" i="2"/>
  <c r="R51" i="2"/>
  <c r="C178" i="4"/>
  <c r="R178" i="4" s="1"/>
  <c r="D254" i="4"/>
  <c r="R181" i="2"/>
  <c r="R125" i="2"/>
  <c r="B163" i="2"/>
  <c r="B290" i="4" s="1"/>
  <c r="B151" i="2"/>
  <c r="B278" i="4" s="1"/>
  <c r="B125" i="2"/>
  <c r="B252" i="4" s="1"/>
  <c r="B33" i="2"/>
  <c r="B160" i="4" s="1"/>
  <c r="B117" i="2"/>
  <c r="B244" i="4" s="1"/>
  <c r="B109" i="2"/>
  <c r="B236" i="4" s="1"/>
  <c r="B75" i="2"/>
  <c r="B202" i="4"/>
  <c r="R161" i="4"/>
  <c r="E227" i="4"/>
  <c r="D186" i="4"/>
  <c r="C275" i="4"/>
  <c r="R158" i="2"/>
  <c r="R117" i="2"/>
  <c r="B80" i="2"/>
  <c r="B207" i="4" s="1"/>
  <c r="R83" i="2"/>
  <c r="R256" i="4"/>
  <c r="R34" i="2"/>
  <c r="R271" i="4"/>
  <c r="B14" i="2"/>
  <c r="B141" i="4" s="1"/>
  <c r="AJ15" i="21"/>
  <c r="AQ15" i="21"/>
  <c r="AL24" i="21"/>
  <c r="AJ22" i="21"/>
  <c r="AR14" i="21"/>
  <c r="AN22" i="21"/>
  <c r="AS14" i="21"/>
  <c r="AK22" i="21"/>
  <c r="AN14" i="21"/>
  <c r="AT14" i="21"/>
  <c r="AG86" i="21"/>
  <c r="AK14" i="21"/>
  <c r="AO14" i="21"/>
  <c r="AP14" i="21"/>
  <c r="AL22" i="21"/>
  <c r="AM22" i="21"/>
  <c r="AQ22" i="21"/>
  <c r="AT23" i="21"/>
  <c r="AK23" i="21"/>
  <c r="AR23" i="21"/>
  <c r="AO23" i="21"/>
  <c r="AS23" i="21"/>
  <c r="AP24" i="21"/>
  <c r="AR24" i="21"/>
  <c r="AI16" i="21"/>
  <c r="AP22" i="21"/>
  <c r="AR22" i="21"/>
  <c r="AT16" i="21"/>
  <c r="AI14" i="21"/>
  <c r="AM24" i="21"/>
  <c r="AK16" i="21"/>
  <c r="AJ25" i="21"/>
  <c r="AT35" i="21"/>
  <c r="AL23" i="21"/>
  <c r="AI18" i="21"/>
  <c r="AL15" i="21"/>
  <c r="AO15" i="21"/>
  <c r="AI19" i="21"/>
  <c r="AJ23" i="21"/>
  <c r="AM23" i="21"/>
  <c r="AO18" i="21"/>
  <c r="AK25" i="21"/>
  <c r="AJ14" i="21"/>
  <c r="AL14" i="21"/>
  <c r="AM14" i="21"/>
  <c r="AN15" i="21"/>
  <c r="AP15" i="21"/>
  <c r="AQ14" i="21"/>
  <c r="AR15" i="21"/>
  <c r="AS15" i="21"/>
  <c r="AT15" i="21"/>
  <c r="AI22" i="21"/>
  <c r="AK19" i="21"/>
  <c r="AJ19" i="21"/>
  <c r="AK18" i="21"/>
  <c r="AL19" i="21"/>
  <c r="AM19" i="21"/>
  <c r="AO22" i="21"/>
  <c r="AP23" i="21"/>
  <c r="AQ19" i="21"/>
  <c r="AS22" i="21"/>
  <c r="AT22" i="21"/>
  <c r="AI15" i="21"/>
  <c r="AP19" i="21"/>
  <c r="AN25" i="21"/>
  <c r="AJ18" i="21"/>
  <c r="AL18" i="21"/>
  <c r="AM18" i="21"/>
  <c r="AN19" i="21"/>
  <c r="AQ18" i="21"/>
  <c r="AR19" i="21"/>
  <c r="AS19" i="21"/>
  <c r="AT19" i="21"/>
  <c r="AK15" i="21"/>
  <c r="AN18" i="21"/>
  <c r="AO19" i="21"/>
  <c r="AP18" i="21"/>
  <c r="AR18" i="21"/>
  <c r="AS18" i="21"/>
  <c r="AT18" i="21"/>
  <c r="AG60" i="21"/>
  <c r="AG85" i="21" s="1"/>
  <c r="AS20" i="21"/>
  <c r="C44" i="21"/>
  <c r="F44" i="21" s="1"/>
  <c r="AL13" i="21"/>
  <c r="AM21" i="21"/>
  <c r="AM17" i="21"/>
  <c r="AM13" i="21"/>
  <c r="AN21" i="21"/>
  <c r="AN17" i="21"/>
  <c r="AN13" i="21"/>
  <c r="AO21" i="21"/>
  <c r="AO17" i="21"/>
  <c r="AO13" i="21"/>
  <c r="D44" i="21"/>
  <c r="G44" i="21" s="1"/>
  <c r="AQ17" i="21"/>
  <c r="AQ13" i="21"/>
  <c r="AR21" i="21"/>
  <c r="AR17" i="21"/>
  <c r="AR13" i="21"/>
  <c r="AS21" i="21"/>
  <c r="AS17" i="21"/>
  <c r="AS13" i="21"/>
  <c r="AT21" i="21"/>
  <c r="AI17" i="21"/>
  <c r="AI13" i="21"/>
  <c r="AJ21" i="21"/>
  <c r="AJ17" i="21"/>
  <c r="AJ13" i="21"/>
  <c r="AP21" i="21"/>
  <c r="J141" i="4"/>
  <c r="R141" i="4" s="1"/>
  <c r="AT33" i="21"/>
  <c r="AK17" i="21"/>
  <c r="AK13" i="21"/>
  <c r="AL21" i="21"/>
  <c r="AQ21" i="21"/>
  <c r="AI21" i="21"/>
  <c r="AL17" i="21"/>
  <c r="AT29" i="21"/>
  <c r="AK21" i="21"/>
  <c r="AP17" i="21"/>
  <c r="AT17" i="21"/>
  <c r="AT13" i="21"/>
  <c r="K190" i="2"/>
  <c r="AP13" i="21"/>
  <c r="B706" i="4"/>
  <c r="P274" i="4"/>
  <c r="P277" i="4"/>
  <c r="B665" i="4"/>
  <c r="P266" i="4"/>
  <c r="P263" i="4"/>
  <c r="P80" i="4"/>
  <c r="P171" i="4"/>
  <c r="B674" i="4"/>
  <c r="B652" i="4"/>
  <c r="P91" i="4"/>
  <c r="P67" i="4"/>
  <c r="P153" i="4"/>
  <c r="P154" i="4"/>
  <c r="P197" i="4"/>
  <c r="R18" i="2"/>
  <c r="J145" i="4"/>
  <c r="R145" i="4" s="1"/>
  <c r="B18" i="2"/>
  <c r="B145" i="4"/>
  <c r="P285" i="4"/>
  <c r="B676" i="4"/>
  <c r="B663" i="4"/>
  <c r="B650" i="4"/>
  <c r="P35" i="4"/>
  <c r="J213" i="4"/>
  <c r="R213" i="4" s="1"/>
  <c r="S213" i="4" s="1"/>
  <c r="R86" i="2"/>
  <c r="R78" i="2"/>
  <c r="J205" i="4"/>
  <c r="R205" i="4" s="1"/>
  <c r="J177" i="4"/>
  <c r="R177" i="4"/>
  <c r="B50" i="2"/>
  <c r="B177" i="4" s="1"/>
  <c r="R50" i="2"/>
  <c r="J169" i="4"/>
  <c r="R169" i="4" s="1"/>
  <c r="R42" i="2"/>
  <c r="B42" i="2"/>
  <c r="B169" i="4" s="1"/>
  <c r="J153" i="4"/>
  <c r="R153" i="4" s="1"/>
  <c r="R26" i="2"/>
  <c r="B661" i="4"/>
  <c r="P39" i="4"/>
  <c r="P51" i="4"/>
  <c r="L236" i="4"/>
  <c r="R236" i="4"/>
  <c r="S248" i="4" s="1"/>
  <c r="R109" i="2"/>
  <c r="L228" i="4"/>
  <c r="R228" i="4" s="1"/>
  <c r="R101" i="2"/>
  <c r="B101" i="2"/>
  <c r="B228" i="4" s="1"/>
  <c r="J221" i="4"/>
  <c r="R94" i="2"/>
  <c r="K197" i="4"/>
  <c r="R197" i="4" s="1"/>
  <c r="S197" i="4" s="1"/>
  <c r="B70" i="2"/>
  <c r="B197" i="4"/>
  <c r="R70" i="2"/>
  <c r="J189" i="4"/>
  <c r="R189" i="4"/>
  <c r="S189" i="4" s="1"/>
  <c r="R62" i="2"/>
  <c r="B62" i="2"/>
  <c r="B189" i="4" s="1"/>
  <c r="R294" i="4"/>
  <c r="P46" i="4"/>
  <c r="S110" i="4"/>
  <c r="S93" i="4"/>
  <c r="S59" i="4"/>
  <c r="S108" i="4"/>
  <c r="S75" i="4"/>
  <c r="R269" i="4"/>
  <c r="P185" i="4"/>
  <c r="P47" i="4"/>
  <c r="R282" i="4"/>
  <c r="S82" i="4"/>
  <c r="R260" i="4"/>
  <c r="S260" i="4" s="1"/>
  <c r="S42" i="4"/>
  <c r="A192" i="2"/>
  <c r="A193" i="2"/>
  <c r="R107" i="2"/>
  <c r="J234" i="4"/>
  <c r="R102" i="2"/>
  <c r="B102" i="2"/>
  <c r="B229" i="4" s="1"/>
  <c r="J229" i="4"/>
  <c r="R229" i="4"/>
  <c r="J217" i="4"/>
  <c r="R217" i="4" s="1"/>
  <c r="R90" i="2"/>
  <c r="B90" i="2"/>
  <c r="B217" i="4" s="1"/>
  <c r="J201" i="4"/>
  <c r="R201" i="4"/>
  <c r="S201" i="4" s="1"/>
  <c r="R74" i="2"/>
  <c r="B74" i="2"/>
  <c r="B201" i="4" s="1"/>
  <c r="J185" i="4"/>
  <c r="R185" i="4"/>
  <c r="R58" i="2"/>
  <c r="B58" i="2"/>
  <c r="B185" i="4"/>
  <c r="R180" i="2"/>
  <c r="M232" i="4"/>
  <c r="R232" i="4" s="1"/>
  <c r="B105" i="2"/>
  <c r="B232" i="4"/>
  <c r="R105" i="2"/>
  <c r="J226" i="4"/>
  <c r="J225" i="4"/>
  <c r="J209" i="4"/>
  <c r="J193" i="4"/>
  <c r="R193" i="4" s="1"/>
  <c r="R66" i="2"/>
  <c r="B66" i="2"/>
  <c r="B193" i="4" s="1"/>
  <c r="R289" i="4"/>
  <c r="R137" i="2"/>
  <c r="R121" i="2"/>
  <c r="R142" i="2"/>
  <c r="R113" i="2"/>
  <c r="R112" i="2"/>
  <c r="R111" i="2"/>
  <c r="P193" i="4"/>
  <c r="P205" i="4"/>
  <c r="P33" i="4"/>
  <c r="P278" i="4"/>
  <c r="B700" i="4"/>
  <c r="B671" i="4"/>
  <c r="P212" i="4"/>
  <c r="P55" i="4"/>
  <c r="R164" i="2"/>
  <c r="R161" i="2"/>
  <c r="J288" i="4"/>
  <c r="P202" i="4"/>
  <c r="S98" i="4"/>
  <c r="R136" i="2"/>
  <c r="J263" i="4"/>
  <c r="R263" i="4"/>
  <c r="R135" i="2"/>
  <c r="R156" i="2"/>
  <c r="R145" i="2"/>
  <c r="R144" i="2"/>
  <c r="R169" i="2"/>
  <c r="AG70" i="21"/>
  <c r="R14" i="2"/>
  <c r="B189" i="2"/>
  <c r="R189" i="2"/>
  <c r="B188" i="2"/>
  <c r="R188" i="2"/>
  <c r="S271" i="4"/>
  <c r="R149" i="4"/>
  <c r="S161" i="4"/>
  <c r="S294" i="4"/>
  <c r="S259" i="4"/>
  <c r="R224" i="4"/>
  <c r="S224" i="4"/>
  <c r="S256" i="4"/>
  <c r="R187" i="4"/>
  <c r="S187" i="4" s="1"/>
  <c r="S261" i="4"/>
  <c r="R175" i="4"/>
  <c r="S142" i="4"/>
  <c r="R223" i="4"/>
  <c r="S235" i="4" s="1"/>
  <c r="S247" i="4"/>
  <c r="S147" i="4"/>
  <c r="F13" i="21"/>
  <c r="B190" i="2"/>
  <c r="R190" i="2"/>
  <c r="S250" i="4"/>
  <c r="S289" i="4"/>
  <c r="S149" i="4"/>
  <c r="S175" i="4"/>
  <c r="AQ29" i="21" l="1"/>
  <c r="AM25" i="21"/>
  <c r="AG83" i="21"/>
  <c r="AM20" i="21"/>
  <c r="AT20" i="21"/>
  <c r="AI20" i="21"/>
  <c r="AO24" i="21"/>
  <c r="AP16" i="21"/>
  <c r="AR16" i="21"/>
  <c r="AQ16" i="21"/>
  <c r="AJ24" i="21"/>
  <c r="AK24" i="21"/>
  <c r="AL32" i="21"/>
  <c r="AG79" i="21"/>
  <c r="AJ20" i="21"/>
  <c r="AT36" i="21"/>
  <c r="AK20" i="21"/>
  <c r="AO20" i="21"/>
  <c r="AS24" i="21"/>
  <c r="AM16" i="21"/>
  <c r="AN16" i="21"/>
  <c r="AN24" i="21"/>
  <c r="AQ24" i="21"/>
  <c r="AS16" i="21"/>
  <c r="AJ16" i="21"/>
  <c r="AO36" i="21"/>
  <c r="AK36" i="21"/>
  <c r="AP20" i="21"/>
  <c r="AR20" i="21"/>
  <c r="AL20" i="21"/>
  <c r="AI24" i="21"/>
  <c r="AN20" i="21"/>
  <c r="AT24" i="21"/>
  <c r="AO16" i="21"/>
  <c r="AO38" i="21" s="1"/>
  <c r="D23" i="21" s="1"/>
  <c r="AL16" i="21"/>
  <c r="AQ20" i="21"/>
  <c r="AO28" i="21"/>
  <c r="AR28" i="21"/>
  <c r="AN36" i="21"/>
  <c r="AP25" i="21"/>
  <c r="AT25" i="21"/>
  <c r="AL26" i="21"/>
  <c r="AT26" i="21"/>
  <c r="AQ36" i="21"/>
  <c r="AS31" i="21"/>
  <c r="AR35" i="21"/>
  <c r="AN35" i="21"/>
  <c r="AR34" i="21"/>
  <c r="AK29" i="21"/>
  <c r="AJ29" i="21"/>
  <c r="AN29" i="21"/>
  <c r="G21" i="21"/>
  <c r="AM36" i="21"/>
  <c r="AI27" i="21"/>
  <c r="AI36" i="21"/>
  <c r="AN28" i="21"/>
  <c r="G28" i="21"/>
  <c r="G26" i="21"/>
  <c r="G24" i="21"/>
  <c r="G23" i="21"/>
  <c r="AK26" i="21"/>
  <c r="AK32" i="21"/>
  <c r="AI34" i="21"/>
  <c r="AI35" i="21"/>
  <c r="AS27" i="21"/>
  <c r="AO31" i="21"/>
  <c r="AO29" i="21"/>
  <c r="AO26" i="21"/>
  <c r="H250" i="2"/>
  <c r="AL35" i="21"/>
  <c r="G18" i="21"/>
  <c r="AT27" i="21"/>
  <c r="G27" i="21"/>
  <c r="AS33" i="21"/>
  <c r="AM31" i="21"/>
  <c r="AM32" i="21"/>
  <c r="AJ32" i="21"/>
  <c r="AR29" i="21"/>
  <c r="AR25" i="21"/>
  <c r="AT31" i="21"/>
  <c r="G20" i="21"/>
  <c r="AQ25" i="21"/>
  <c r="AP29" i="21"/>
  <c r="AN34" i="21"/>
  <c r="AP32" i="21"/>
  <c r="AM29" i="21"/>
  <c r="AJ31" i="21"/>
  <c r="AP28" i="21"/>
  <c r="AQ33" i="21"/>
  <c r="AM27" i="21"/>
  <c r="I242" i="2"/>
  <c r="F43" i="21"/>
  <c r="F28" i="21"/>
  <c r="AM38" i="21"/>
  <c r="D21" i="21" s="1"/>
  <c r="AN38" i="21"/>
  <c r="D22" i="21" s="1"/>
  <c r="AP31" i="21"/>
  <c r="G25" i="21"/>
  <c r="AI26" i="21"/>
  <c r="AO27" i="21"/>
  <c r="AQ32" i="21"/>
  <c r="AS32" i="21"/>
  <c r="AQ28" i="21"/>
  <c r="AJ28" i="21"/>
  <c r="I245" i="2"/>
  <c r="AO75" i="21" s="1"/>
  <c r="G19" i="21"/>
  <c r="AK38" i="21"/>
  <c r="D19" i="21" s="1"/>
  <c r="AI38" i="21"/>
  <c r="D17" i="21" s="1"/>
  <c r="AJ26" i="21"/>
  <c r="AK30" i="21"/>
  <c r="AS25" i="21"/>
  <c r="AT32" i="21"/>
  <c r="AT34" i="21"/>
  <c r="AI25" i="21"/>
  <c r="AT30" i="21"/>
  <c r="AL25" i="21"/>
  <c r="AT28" i="21"/>
  <c r="G22" i="21"/>
  <c r="AM28" i="21"/>
  <c r="AL29" i="21"/>
  <c r="AK28" i="21"/>
  <c r="AJ33" i="21"/>
  <c r="AK33" i="21"/>
  <c r="AN32" i="21"/>
  <c r="K209" i="4"/>
  <c r="R82" i="2"/>
  <c r="B82" i="2"/>
  <c r="B209" i="4" s="1"/>
  <c r="J241" i="4"/>
  <c r="R114" i="2"/>
  <c r="S291" i="4"/>
  <c r="L233" i="4"/>
  <c r="R233" i="4" s="1"/>
  <c r="S245" i="4" s="1"/>
  <c r="B106" i="2"/>
  <c r="B233" i="4" s="1"/>
  <c r="N222" i="4"/>
  <c r="B95" i="2"/>
  <c r="B222" i="4" s="1"/>
  <c r="K215" i="4"/>
  <c r="R215" i="4" s="1"/>
  <c r="R88" i="2"/>
  <c r="B88" i="2"/>
  <c r="B215" i="4" s="1"/>
  <c r="M251" i="4"/>
  <c r="B124" i="2"/>
  <c r="B251" i="4" s="1"/>
  <c r="R124" i="2"/>
  <c r="N225" i="4"/>
  <c r="R225" i="4" s="1"/>
  <c r="S225" i="4" s="1"/>
  <c r="R98" i="2"/>
  <c r="B98" i="2"/>
  <c r="B225" i="4" s="1"/>
  <c r="N275" i="4"/>
  <c r="R275" i="4" s="1"/>
  <c r="S275" i="4" s="1"/>
  <c r="B148" i="2"/>
  <c r="B275" i="4" s="1"/>
  <c r="R148" i="2"/>
  <c r="L226" i="4"/>
  <c r="R226" i="4" s="1"/>
  <c r="B99" i="2"/>
  <c r="B226" i="4" s="1"/>
  <c r="R99" i="2"/>
  <c r="K208" i="4"/>
  <c r="R81" i="2"/>
  <c r="R208" i="4"/>
  <c r="S208" i="4" s="1"/>
  <c r="P114" i="4"/>
  <c r="B666" i="4"/>
  <c r="P186" i="4"/>
  <c r="P276" i="4"/>
  <c r="P288" i="4"/>
  <c r="P267" i="4"/>
  <c r="P127" i="4"/>
  <c r="P139" i="4"/>
  <c r="P221" i="4"/>
  <c r="P120" i="4"/>
  <c r="P108" i="4"/>
  <c r="P98" i="4"/>
  <c r="P241" i="4"/>
  <c r="P192" i="4"/>
  <c r="P63" i="4"/>
  <c r="P184" i="4"/>
  <c r="B681" i="4"/>
  <c r="P84" i="4"/>
  <c r="P101" i="4"/>
  <c r="P89" i="4"/>
  <c r="P122" i="4"/>
  <c r="P110" i="4"/>
  <c r="P37" i="4"/>
  <c r="P57" i="4"/>
  <c r="P69" i="4"/>
  <c r="P143" i="4"/>
  <c r="S28" i="4"/>
  <c r="S40" i="4"/>
  <c r="S49" i="4"/>
  <c r="S58" i="4"/>
  <c r="S83" i="4"/>
  <c r="S124" i="4"/>
  <c r="S136" i="4"/>
  <c r="S131" i="4"/>
  <c r="F227" i="4"/>
  <c r="R227" i="4" s="1"/>
  <c r="S227" i="4" s="1"/>
  <c r="R100" i="2"/>
  <c r="B100" i="2"/>
  <c r="B227" i="4" s="1"/>
  <c r="K165" i="4"/>
  <c r="R165" i="4" s="1"/>
  <c r="S177" i="4" s="1"/>
  <c r="R38" i="2"/>
  <c r="B38" i="2"/>
  <c r="B165" i="4" s="1"/>
  <c r="B114" i="2"/>
  <c r="B241" i="4" s="1"/>
  <c r="D241" i="4"/>
  <c r="R241" i="4" s="1"/>
  <c r="S241" i="4" s="1"/>
  <c r="E239" i="4"/>
  <c r="R239" i="4" s="1"/>
  <c r="S239" i="4" s="1"/>
  <c r="B112" i="2"/>
  <c r="B239" i="4" s="1"/>
  <c r="R237" i="4"/>
  <c r="G276" i="4"/>
  <c r="R276" i="4" s="1"/>
  <c r="S276" i="4" s="1"/>
  <c r="R149" i="2"/>
  <c r="B149" i="2"/>
  <c r="B276" i="4" s="1"/>
  <c r="C254" i="4"/>
  <c r="R254" i="4" s="1"/>
  <c r="B127" i="2"/>
  <c r="B254" i="4" s="1"/>
  <c r="R240" i="4"/>
  <c r="R230" i="4"/>
  <c r="R222" i="4"/>
  <c r="E214" i="4"/>
  <c r="R214" i="4" s="1"/>
  <c r="B87" i="2"/>
  <c r="B214" i="4" s="1"/>
  <c r="B81" i="2"/>
  <c r="B208" i="4" s="1"/>
  <c r="R79" i="2"/>
  <c r="B79" i="2"/>
  <c r="B206" i="4" s="1"/>
  <c r="R203" i="4"/>
  <c r="R63" i="2"/>
  <c r="R209" i="4"/>
  <c r="P279" i="4"/>
  <c r="P291" i="4"/>
  <c r="P123" i="4"/>
  <c r="P199" i="4"/>
  <c r="P250" i="4"/>
  <c r="B682" i="4"/>
  <c r="B697" i="4"/>
  <c r="P247" i="4"/>
  <c r="P259" i="4"/>
  <c r="P209" i="4"/>
  <c r="P239" i="4"/>
  <c r="P125" i="4"/>
  <c r="P93" i="4"/>
  <c r="P81" i="4"/>
  <c r="P235" i="4"/>
  <c r="P223" i="4"/>
  <c r="P142" i="4"/>
  <c r="S90" i="4"/>
  <c r="S78" i="4"/>
  <c r="S37" i="4"/>
  <c r="S32" i="4"/>
  <c r="E234" i="4"/>
  <c r="R234" i="4" s="1"/>
  <c r="S234" i="4" s="1"/>
  <c r="B107" i="2"/>
  <c r="B234" i="4" s="1"/>
  <c r="N219" i="4"/>
  <c r="R92" i="2"/>
  <c r="J192" i="4"/>
  <c r="R192" i="4" s="1"/>
  <c r="R65" i="2"/>
  <c r="B65" i="2"/>
  <c r="B192" i="4" s="1"/>
  <c r="H173" i="4"/>
  <c r="R173" i="4" s="1"/>
  <c r="S173" i="4" s="1"/>
  <c r="B46" i="2"/>
  <c r="B173" i="4" s="1"/>
  <c r="J168" i="4"/>
  <c r="R168" i="4" s="1"/>
  <c r="B41" i="2"/>
  <c r="B168" i="4" s="1"/>
  <c r="K166" i="4"/>
  <c r="R39" i="2"/>
  <c r="G164" i="4"/>
  <c r="R164" i="4" s="1"/>
  <c r="R37" i="2"/>
  <c r="B36" i="2"/>
  <c r="B163" i="4" s="1"/>
  <c r="L162" i="4"/>
  <c r="B35" i="2"/>
  <c r="B162" i="4" s="1"/>
  <c r="R150" i="4"/>
  <c r="S150" i="4" s="1"/>
  <c r="G143" i="4"/>
  <c r="R16" i="2"/>
  <c r="D242" i="4"/>
  <c r="R242" i="4" s="1"/>
  <c r="S242" i="4" s="1"/>
  <c r="R115" i="2"/>
  <c r="B115" i="2"/>
  <c r="B242" i="4" s="1"/>
  <c r="R293" i="4"/>
  <c r="F281" i="4"/>
  <c r="R281" i="4" s="1"/>
  <c r="S281" i="4" s="1"/>
  <c r="R154" i="2"/>
  <c r="R273" i="4"/>
  <c r="S273" i="4" s="1"/>
  <c r="R132" i="2"/>
  <c r="B104" i="2"/>
  <c r="B231" i="4" s="1"/>
  <c r="R96" i="2"/>
  <c r="D204" i="4"/>
  <c r="R77" i="2"/>
  <c r="B77" i="2"/>
  <c r="B204" i="4" s="1"/>
  <c r="S236" i="4"/>
  <c r="AT38" i="21"/>
  <c r="D28" i="21" s="1"/>
  <c r="AS38" i="21"/>
  <c r="D27" i="21" s="1"/>
  <c r="AJ38" i="21"/>
  <c r="D18" i="21" s="1"/>
  <c r="AQ38" i="21"/>
  <c r="D25" i="21" s="1"/>
  <c r="B670" i="4"/>
  <c r="B658" i="4"/>
  <c r="P145" i="4"/>
  <c r="P44" i="4"/>
  <c r="P56" i="4"/>
  <c r="S69" i="4"/>
  <c r="S57" i="4"/>
  <c r="S41" i="4"/>
  <c r="S74" i="4"/>
  <c r="K220" i="4"/>
  <c r="R93" i="2"/>
  <c r="B93" i="2"/>
  <c r="B220" i="4" s="1"/>
  <c r="J218" i="4"/>
  <c r="B91" i="2"/>
  <c r="B218" i="4" s="1"/>
  <c r="R91" i="2"/>
  <c r="K216" i="4"/>
  <c r="R89" i="2"/>
  <c r="L211" i="4"/>
  <c r="R84" i="2"/>
  <c r="K210" i="4"/>
  <c r="R210" i="4" s="1"/>
  <c r="S210" i="4" s="1"/>
  <c r="B83" i="2"/>
  <c r="B210" i="4" s="1"/>
  <c r="J194" i="4"/>
  <c r="R194" i="4" s="1"/>
  <c r="R67" i="2"/>
  <c r="F179" i="4"/>
  <c r="R52" i="2"/>
  <c r="R167" i="4"/>
  <c r="K160" i="4"/>
  <c r="R160" i="4" s="1"/>
  <c r="R33" i="2"/>
  <c r="K154" i="4"/>
  <c r="B27" i="2"/>
  <c r="B154" i="4" s="1"/>
  <c r="K151" i="4"/>
  <c r="B24" i="2"/>
  <c r="B151" i="4" s="1"/>
  <c r="J146" i="4"/>
  <c r="R19" i="2"/>
  <c r="B17" i="2"/>
  <c r="B144" i="4" s="1"/>
  <c r="R17" i="2"/>
  <c r="J280" i="4"/>
  <c r="R153" i="2"/>
  <c r="E243" i="4"/>
  <c r="R243" i="4" s="1"/>
  <c r="S255" i="4" s="1"/>
  <c r="R116" i="2"/>
  <c r="J258" i="4"/>
  <c r="R258" i="4" s="1"/>
  <c r="B131" i="2"/>
  <c r="B258" i="4" s="1"/>
  <c r="B172" i="2"/>
  <c r="B168" i="2"/>
  <c r="R166" i="2"/>
  <c r="R292" i="4"/>
  <c r="I285" i="4"/>
  <c r="R285" i="4" s="1"/>
  <c r="S285" i="4" s="1"/>
  <c r="B158" i="2"/>
  <c r="B285" i="4" s="1"/>
  <c r="C284" i="4"/>
  <c r="R157" i="2"/>
  <c r="D283" i="4"/>
  <c r="R283" i="4" s="1"/>
  <c r="S283" i="4" s="1"/>
  <c r="B156" i="2"/>
  <c r="B283" i="4" s="1"/>
  <c r="I265" i="4"/>
  <c r="R265" i="4" s="1"/>
  <c r="B138" i="2"/>
  <c r="B265" i="4" s="1"/>
  <c r="R138" i="2"/>
  <c r="E257" i="4"/>
  <c r="R257" i="4" s="1"/>
  <c r="B130" i="2"/>
  <c r="B257" i="4" s="1"/>
  <c r="R130" i="2"/>
  <c r="R253" i="4"/>
  <c r="S253" i="4" s="1"/>
  <c r="R251" i="4"/>
  <c r="S251" i="4" s="1"/>
  <c r="D221" i="4"/>
  <c r="R221" i="4" s="1"/>
  <c r="B94" i="2"/>
  <c r="B221" i="4" s="1"/>
  <c r="R219" i="4"/>
  <c r="S219" i="4" s="1"/>
  <c r="E207" i="4"/>
  <c r="R207" i="4" s="1"/>
  <c r="R80" i="2"/>
  <c r="R182" i="4"/>
  <c r="R284" i="4"/>
  <c r="R204" i="4"/>
  <c r="R211" i="4"/>
  <c r="R166" i="4"/>
  <c r="R195" i="4"/>
  <c r="R143" i="4"/>
  <c r="S143" i="4" s="1"/>
  <c r="P270" i="4"/>
  <c r="P282" i="4"/>
  <c r="B679" i="4"/>
  <c r="B667" i="4"/>
  <c r="P70" i="4"/>
  <c r="P150" i="4"/>
  <c r="S76" i="4"/>
  <c r="S64" i="4"/>
  <c r="S65" i="4"/>
  <c r="S77" i="4"/>
  <c r="S21" i="4"/>
  <c r="S35" i="4"/>
  <c r="S117" i="4"/>
  <c r="K200" i="4"/>
  <c r="R200" i="4" s="1"/>
  <c r="R73" i="2"/>
  <c r="K186" i="4"/>
  <c r="R186" i="4" s="1"/>
  <c r="S198" i="4" s="1"/>
  <c r="B59" i="2"/>
  <c r="B186" i="4" s="1"/>
  <c r="R59" i="2"/>
  <c r="K158" i="4"/>
  <c r="R158" i="4" s="1"/>
  <c r="B31" i="2"/>
  <c r="B158" i="4" s="1"/>
  <c r="L157" i="4"/>
  <c r="R157" i="4" s="1"/>
  <c r="R30" i="2"/>
  <c r="J156" i="4"/>
  <c r="R156" i="4" s="1"/>
  <c r="S156" i="4" s="1"/>
  <c r="B29" i="2"/>
  <c r="B156" i="4" s="1"/>
  <c r="N274" i="4"/>
  <c r="R274" i="4" s="1"/>
  <c r="B147" i="2"/>
  <c r="B274" i="4" s="1"/>
  <c r="B119" i="2"/>
  <c r="B246" i="4" s="1"/>
  <c r="B171" i="2"/>
  <c r="D290" i="4"/>
  <c r="R290" i="4" s="1"/>
  <c r="S290" i="4" s="1"/>
  <c r="R163" i="2"/>
  <c r="R160" i="2"/>
  <c r="B160" i="2"/>
  <c r="B287" i="4" s="1"/>
  <c r="F270" i="4"/>
  <c r="R270" i="4" s="1"/>
  <c r="B143" i="2"/>
  <c r="B270" i="4" s="1"/>
  <c r="R143" i="2"/>
  <c r="D268" i="4"/>
  <c r="R268" i="4" s="1"/>
  <c r="R141" i="2"/>
  <c r="C267" i="4"/>
  <c r="R267" i="4" s="1"/>
  <c r="S267" i="4" s="1"/>
  <c r="R140" i="2"/>
  <c r="D266" i="4"/>
  <c r="R266" i="4" s="1"/>
  <c r="R139" i="2"/>
  <c r="B139" i="2"/>
  <c r="B266" i="4" s="1"/>
  <c r="F183" i="4"/>
  <c r="R183" i="4" s="1"/>
  <c r="B56" i="2"/>
  <c r="B183" i="4" s="1"/>
  <c r="R56" i="2"/>
  <c r="R179" i="4"/>
  <c r="S179" i="4" s="1"/>
  <c r="R171" i="4"/>
  <c r="B39" i="2"/>
  <c r="B166" i="4" s="1"/>
  <c r="B258" i="2"/>
  <c r="AP36" i="21"/>
  <c r="J253" i="2"/>
  <c r="G55" i="21" s="1"/>
  <c r="L250" i="2"/>
  <c r="AR33" i="21"/>
  <c r="B191" i="2"/>
  <c r="B222" i="2"/>
  <c r="J243" i="2"/>
  <c r="B243" i="2" s="1"/>
  <c r="AP26" i="21"/>
  <c r="R233" i="2"/>
  <c r="B233" i="2"/>
  <c r="R231" i="2"/>
  <c r="B231" i="2"/>
  <c r="B255" i="2"/>
  <c r="AR36" i="21"/>
  <c r="L253" i="2"/>
  <c r="D253" i="2"/>
  <c r="G49" i="21" s="1"/>
  <c r="AJ36" i="21"/>
  <c r="J252" i="2"/>
  <c r="AP35" i="21"/>
  <c r="G252" i="2"/>
  <c r="AM35" i="21"/>
  <c r="M251" i="2"/>
  <c r="AS34" i="21"/>
  <c r="J251" i="2"/>
  <c r="AP34" i="21"/>
  <c r="R191" i="4"/>
  <c r="R146" i="4"/>
  <c r="R174" i="4"/>
  <c r="R152" i="4"/>
  <c r="R180" i="4"/>
  <c r="R190" i="4"/>
  <c r="R95" i="2"/>
  <c r="R162" i="2"/>
  <c r="B165" i="2"/>
  <c r="B292" i="4" s="1"/>
  <c r="R151" i="2"/>
  <c r="P292" i="4"/>
  <c r="P253" i="4"/>
  <c r="B675" i="4"/>
  <c r="P252" i="4"/>
  <c r="P121" i="4"/>
  <c r="P242" i="4"/>
  <c r="P149" i="4"/>
  <c r="P85" i="4"/>
  <c r="P204" i="4"/>
  <c r="P147" i="4"/>
  <c r="P146" i="4"/>
  <c r="P109" i="4"/>
  <c r="P206" i="4"/>
  <c r="P96" i="4"/>
  <c r="P128" i="4"/>
  <c r="S104" i="4"/>
  <c r="S60" i="4"/>
  <c r="S80" i="4"/>
  <c r="H231" i="4"/>
  <c r="R231" i="4" s="1"/>
  <c r="S27" i="4"/>
  <c r="AL38" i="21"/>
  <c r="D20" i="21" s="1"/>
  <c r="AR38" i="21"/>
  <c r="D26" i="21" s="1"/>
  <c r="AP38" i="21"/>
  <c r="D24" i="21" s="1"/>
  <c r="R69" i="2"/>
  <c r="B34" i="2"/>
  <c r="B161" i="4" s="1"/>
  <c r="R104" i="2"/>
  <c r="B166" i="2"/>
  <c r="B293" i="4" s="1"/>
  <c r="R280" i="4"/>
  <c r="B137" i="2"/>
  <c r="B264" i="4" s="1"/>
  <c r="R54" i="2"/>
  <c r="R108" i="2"/>
  <c r="R176" i="4"/>
  <c r="R128" i="2"/>
  <c r="B141" i="2"/>
  <c r="B268" i="4" s="1"/>
  <c r="B152" i="2"/>
  <c r="B279" i="4" s="1"/>
  <c r="R41" i="2"/>
  <c r="B68" i="2"/>
  <c r="B195" i="4" s="1"/>
  <c r="B72" i="2"/>
  <c r="B199" i="4" s="1"/>
  <c r="R106" i="2"/>
  <c r="R216" i="4"/>
  <c r="R151" i="4"/>
  <c r="R154" i="4"/>
  <c r="R31" i="2"/>
  <c r="R162" i="4"/>
  <c r="R220" i="4"/>
  <c r="R218" i="4"/>
  <c r="B167" i="2"/>
  <c r="B294" i="4" s="1"/>
  <c r="B110" i="2"/>
  <c r="B237" i="4" s="1"/>
  <c r="B30" i="2"/>
  <c r="B157" i="4" s="1"/>
  <c r="R133" i="2"/>
  <c r="B52" i="2"/>
  <c r="B179" i="4" s="1"/>
  <c r="R146" i="2"/>
  <c r="R134" i="2"/>
  <c r="P97" i="4"/>
  <c r="P158" i="4"/>
  <c r="P290" i="4"/>
  <c r="P264" i="4"/>
  <c r="P272" i="4"/>
  <c r="B710" i="4"/>
  <c r="B678" i="4"/>
  <c r="B673" i="4"/>
  <c r="P256" i="4"/>
  <c r="P258" i="4"/>
  <c r="P249" i="4"/>
  <c r="B709" i="4"/>
  <c r="B680" i="4"/>
  <c r="B656" i="4"/>
  <c r="P71" i="4"/>
  <c r="P49" i="4"/>
  <c r="P50" i="4"/>
  <c r="P136" i="4"/>
  <c r="P220" i="4"/>
  <c r="P183" i="4"/>
  <c r="P82" i="4"/>
  <c r="P129" i="4"/>
  <c r="P105" i="4"/>
  <c r="P92" i="4"/>
  <c r="P107" i="4"/>
  <c r="P36" i="4"/>
  <c r="P152" i="4"/>
  <c r="P52" i="4"/>
  <c r="S107" i="4"/>
  <c r="S91" i="4"/>
  <c r="F25" i="21"/>
  <c r="S56" i="4"/>
  <c r="B218" i="2"/>
  <c r="B221" i="2"/>
  <c r="R221" i="2"/>
  <c r="R220" i="2"/>
  <c r="B220" i="2"/>
  <c r="M245" i="2"/>
  <c r="AS28" i="21"/>
  <c r="F245" i="2"/>
  <c r="AL28" i="21"/>
  <c r="C245" i="2"/>
  <c r="AI28" i="21"/>
  <c r="L244" i="2"/>
  <c r="B244" i="2" s="1"/>
  <c r="AR27" i="21"/>
  <c r="B237" i="2"/>
  <c r="R237" i="2"/>
  <c r="B235" i="2"/>
  <c r="R235" i="2"/>
  <c r="R232" i="2"/>
  <c r="B232" i="2"/>
  <c r="S36" i="4"/>
  <c r="S47" i="4"/>
  <c r="S140" i="4"/>
  <c r="K248" i="2"/>
  <c r="B248" i="2" s="1"/>
  <c r="AQ31" i="21"/>
  <c r="R236" i="2"/>
  <c r="AL36" i="21"/>
  <c r="F253" i="2"/>
  <c r="G51" i="21" s="1"/>
  <c r="J250" i="2"/>
  <c r="AP33" i="21"/>
  <c r="G250" i="2"/>
  <c r="G52" i="21" s="1"/>
  <c r="AM33" i="21"/>
  <c r="C250" i="2"/>
  <c r="AI33" i="21"/>
  <c r="I249" i="2"/>
  <c r="AO32" i="21"/>
  <c r="C249" i="2"/>
  <c r="AI32" i="21"/>
  <c r="AG73" i="21"/>
  <c r="AN26" i="21"/>
  <c r="AM26" i="21"/>
  <c r="AR26" i="21"/>
  <c r="AQ26" i="21"/>
  <c r="AS26" i="21"/>
  <c r="AM30" i="21"/>
  <c r="AS30" i="21"/>
  <c r="AL30" i="21"/>
  <c r="AR30" i="21"/>
  <c r="AP30" i="21"/>
  <c r="AO30" i="21"/>
  <c r="AQ30" i="21"/>
  <c r="AG77" i="21"/>
  <c r="AN30" i="21"/>
  <c r="AI30" i="21"/>
  <c r="AK34" i="21"/>
  <c r="AL34" i="21"/>
  <c r="AJ34" i="21"/>
  <c r="AQ34" i="21"/>
  <c r="AM34" i="21"/>
  <c r="AO34" i="21"/>
  <c r="AG81" i="21"/>
  <c r="AS29" i="21"/>
  <c r="M246" i="2"/>
  <c r="C246" i="2"/>
  <c r="AI29" i="21"/>
  <c r="B240" i="2"/>
  <c r="B234" i="2"/>
  <c r="B256" i="2"/>
  <c r="B254" i="2"/>
  <c r="R222" i="2"/>
  <c r="R238" i="2"/>
  <c r="B238" i="2"/>
  <c r="B230" i="2"/>
  <c r="B193" i="2"/>
  <c r="B194" i="2"/>
  <c r="R218" i="2"/>
  <c r="B219" i="2"/>
  <c r="R219" i="2"/>
  <c r="B257" i="2"/>
  <c r="I250" i="2"/>
  <c r="AO33" i="21"/>
  <c r="AK27" i="21"/>
  <c r="AG74" i="21"/>
  <c r="AJ27" i="21"/>
  <c r="AN27" i="21"/>
  <c r="AQ27" i="21"/>
  <c r="AP27" i="21"/>
  <c r="AL27" i="21"/>
  <c r="AR31" i="21"/>
  <c r="AL31" i="21"/>
  <c r="AK31" i="21"/>
  <c r="AN31" i="21"/>
  <c r="G17" i="21"/>
  <c r="B247" i="2"/>
  <c r="F27" i="21"/>
  <c r="AS35" i="21"/>
  <c r="AJ35" i="21"/>
  <c r="B242" i="2"/>
  <c r="AJ30" i="21"/>
  <c r="AI31" i="21"/>
  <c r="F17" i="21"/>
  <c r="F18" i="21"/>
  <c r="F23" i="21"/>
  <c r="F24" i="21"/>
  <c r="F19" i="21"/>
  <c r="F20" i="21"/>
  <c r="F26" i="21"/>
  <c r="F21" i="21"/>
  <c r="S141" i="4"/>
  <c r="S284" i="4"/>
  <c r="S272" i="4"/>
  <c r="S182" i="4"/>
  <c r="S223" i="4"/>
  <c r="S211" i="4"/>
  <c r="S207" i="4"/>
  <c r="S195" i="4"/>
  <c r="S159" i="4"/>
  <c r="S196" i="4"/>
  <c r="S184" i="4"/>
  <c r="A19" i="2"/>
  <c r="A20" i="2" s="1"/>
  <c r="A21" i="2" s="1"/>
  <c r="A22" i="2" s="1"/>
  <c r="A23" i="2" s="1"/>
  <c r="A24" i="2" s="1"/>
  <c r="A25" i="2" s="1"/>
  <c r="AQ82" i="21"/>
  <c r="AI72" i="21"/>
  <c r="AU71" i="21"/>
  <c r="AO78" i="21"/>
  <c r="AL81" i="21"/>
  <c r="AJ60" i="21"/>
  <c r="AI62" i="21"/>
  <c r="AP68" i="21"/>
  <c r="AM64" i="21"/>
  <c r="AO71" i="21"/>
  <c r="AJ65" i="21"/>
  <c r="AR76" i="21"/>
  <c r="AJ64" i="21"/>
  <c r="AP66" i="21"/>
  <c r="AU82" i="21"/>
  <c r="AL60" i="21"/>
  <c r="AI81" i="21"/>
  <c r="AJ63" i="21"/>
  <c r="AL69" i="21"/>
  <c r="AI68" i="21"/>
  <c r="AR71" i="21"/>
  <c r="AM79" i="21"/>
  <c r="AP82" i="21"/>
  <c r="AI82" i="21"/>
  <c r="AO77" i="21"/>
  <c r="AJ81" i="21"/>
  <c r="AS69" i="21"/>
  <c r="AS66" i="21"/>
  <c r="AN65" i="21"/>
  <c r="AQ69" i="21"/>
  <c r="AS65" i="21"/>
  <c r="AL71" i="21"/>
  <c r="AJ75" i="21"/>
  <c r="AQ72" i="21"/>
  <c r="AO69" i="21"/>
  <c r="AP67" i="21"/>
  <c r="AP64" i="21"/>
  <c r="AM63" i="21"/>
  <c r="AK69" i="21"/>
  <c r="AU60" i="21"/>
  <c r="AR70" i="21"/>
  <c r="AI64" i="21"/>
  <c r="AL63" i="21"/>
  <c r="AI83" i="21"/>
  <c r="AQ68" i="21"/>
  <c r="AL79" i="21"/>
  <c r="AR79" i="21"/>
  <c r="AK81" i="21"/>
  <c r="AU69" i="21"/>
  <c r="AI78" i="21"/>
  <c r="AN82" i="21"/>
  <c r="AU77" i="21"/>
  <c r="G48" i="21"/>
  <c r="AM67" i="21"/>
  <c r="AR82" i="21"/>
  <c r="AT81" i="21"/>
  <c r="G58" i="21"/>
  <c r="AI60" i="21"/>
  <c r="AK79" i="21"/>
  <c r="AS68" i="21"/>
  <c r="AQ83" i="21"/>
  <c r="AN61" i="21"/>
  <c r="AT79" i="21"/>
  <c r="AL80" i="21"/>
  <c r="AR78" i="21"/>
  <c r="AJ79" i="21"/>
  <c r="AS62" i="21"/>
  <c r="AM78" i="21"/>
  <c r="AT61" i="21"/>
  <c r="AL78" i="21"/>
  <c r="AM61" i="21"/>
  <c r="AJ67" i="21"/>
  <c r="G56" i="21"/>
  <c r="AT78" i="21"/>
  <c r="AT71" i="21"/>
  <c r="AS67" i="21"/>
  <c r="AM83" i="21"/>
  <c r="AP65" i="21"/>
  <c r="AK62" i="21"/>
  <c r="AR63" i="21"/>
  <c r="AN70" i="21"/>
  <c r="AQ77" i="21"/>
  <c r="AS83" i="21"/>
  <c r="AL77" i="21"/>
  <c r="AM69" i="21"/>
  <c r="AJ69" i="21"/>
  <c r="AS63" i="21"/>
  <c r="AU70" i="21"/>
  <c r="AI65" i="21"/>
  <c r="AO63" i="21"/>
  <c r="AT76" i="21"/>
  <c r="AP76" i="21"/>
  <c r="F52" i="21"/>
  <c r="AI74" i="21"/>
  <c r="AT73" i="21"/>
  <c r="AO73" i="21"/>
  <c r="AL70" i="21"/>
  <c r="AK63" i="21"/>
  <c r="AL66" i="21"/>
  <c r="AT67" i="21"/>
  <c r="AP70" i="21"/>
  <c r="AN63" i="21"/>
  <c r="S244" i="4"/>
  <c r="S232" i="4"/>
  <c r="S217" i="4"/>
  <c r="S229" i="4"/>
  <c r="S157" i="4"/>
  <c r="S145" i="4"/>
  <c r="S181" i="4"/>
  <c r="S191" i="4"/>
  <c r="S203" i="4"/>
  <c r="S146" i="4"/>
  <c r="S186" i="4"/>
  <c r="S174" i="4"/>
  <c r="S152" i="4"/>
  <c r="S180" i="4"/>
  <c r="S240" i="4"/>
  <c r="S252" i="4"/>
  <c r="S190" i="4"/>
  <c r="S202" i="4"/>
  <c r="S205" i="4"/>
  <c r="S193" i="4"/>
  <c r="S169" i="4"/>
  <c r="S292" i="4"/>
  <c r="S188" i="4"/>
  <c r="S216" i="4"/>
  <c r="S163" i="4"/>
  <c r="S151" i="4"/>
  <c r="S154" i="4"/>
  <c r="S162" i="4"/>
  <c r="S171" i="4"/>
  <c r="S183" i="4"/>
  <c r="S220" i="4"/>
  <c r="S230" i="4"/>
  <c r="S218" i="4"/>
  <c r="S209" i="4"/>
  <c r="S228" i="4"/>
  <c r="S165" i="4"/>
  <c r="S153" i="4"/>
  <c r="S178" i="4"/>
  <c r="S166" i="4"/>
  <c r="S258" i="4"/>
  <c r="S246" i="4"/>
  <c r="S160" i="4"/>
  <c r="S148" i="4"/>
  <c r="S172" i="4"/>
  <c r="S262" i="4"/>
  <c r="S155" i="4"/>
  <c r="S167" i="4"/>
  <c r="S287" i="4"/>
  <c r="S125" i="4"/>
  <c r="S113" i="4"/>
  <c r="S72" i="4"/>
  <c r="S26" i="4"/>
  <c r="S34" i="4"/>
  <c r="S46" i="4"/>
  <c r="U7" i="4"/>
  <c r="U167" i="4" s="1"/>
  <c r="T167" i="4" s="1"/>
  <c r="S45" i="4"/>
  <c r="S33" i="4"/>
  <c r="B713" i="4"/>
  <c r="P137" i="4"/>
  <c r="B692" i="4"/>
  <c r="P280" i="4"/>
  <c r="B705" i="4"/>
  <c r="R191" i="2"/>
  <c r="B192" i="2"/>
  <c r="R206" i="2"/>
  <c r="R215" i="2"/>
  <c r="B215" i="2"/>
  <c r="B213" i="2"/>
  <c r="R213" i="2"/>
  <c r="B211" i="2"/>
  <c r="B209" i="2"/>
  <c r="B207" i="2"/>
  <c r="R207" i="2"/>
  <c r="B195" i="2"/>
  <c r="R195" i="2"/>
  <c r="B206" i="2"/>
  <c r="R217" i="2"/>
  <c r="R211" i="2"/>
  <c r="R209" i="2"/>
  <c r="R228" i="2"/>
  <c r="B228" i="2"/>
  <c r="B226" i="2"/>
  <c r="R226" i="2"/>
  <c r="B223" i="2"/>
  <c r="R223" i="2"/>
  <c r="R193" i="2"/>
  <c r="R194" i="2"/>
  <c r="B196" i="2"/>
  <c r="R196" i="2"/>
  <c r="B197" i="2"/>
  <c r="B198" i="2"/>
  <c r="B199" i="2"/>
  <c r="R199" i="2"/>
  <c r="B200" i="2"/>
  <c r="B201" i="2"/>
  <c r="R201" i="2"/>
  <c r="R202" i="2"/>
  <c r="B203" i="2"/>
  <c r="R203" i="2"/>
  <c r="R204" i="2"/>
  <c r="B205" i="2"/>
  <c r="R216" i="2"/>
  <c r="B216" i="2"/>
  <c r="R214" i="2"/>
  <c r="B212" i="2"/>
  <c r="R212" i="2"/>
  <c r="B210" i="2"/>
  <c r="R208" i="2"/>
  <c r="B208" i="2"/>
  <c r="R197" i="2"/>
  <c r="R198" i="2"/>
  <c r="R200" i="2"/>
  <c r="B202" i="2"/>
  <c r="B204" i="2"/>
  <c r="R205" i="2"/>
  <c r="B214" i="2"/>
  <c r="R210" i="2"/>
  <c r="R229" i="2"/>
  <c r="B229" i="2"/>
  <c r="B227" i="2"/>
  <c r="R227" i="2"/>
  <c r="B225" i="2"/>
  <c r="R225" i="2"/>
  <c r="R224" i="2"/>
  <c r="B224" i="2"/>
  <c r="B217" i="2"/>
  <c r="B264" i="2"/>
  <c r="B263" i="2"/>
  <c r="B262" i="2"/>
  <c r="B261" i="2"/>
  <c r="B260" i="2"/>
  <c r="B259" i="2"/>
  <c r="B265" i="2"/>
  <c r="B252" i="2" l="1"/>
  <c r="G57" i="21"/>
  <c r="H57" i="21" s="1"/>
  <c r="B249" i="2"/>
  <c r="B245" i="2"/>
  <c r="AR74" i="21"/>
  <c r="AO79" i="21"/>
  <c r="AJ39" i="21"/>
  <c r="E18" i="21" s="1"/>
  <c r="B250" i="2"/>
  <c r="B246" i="2"/>
  <c r="AT39" i="21"/>
  <c r="E28" i="21" s="1"/>
  <c r="B251" i="2"/>
  <c r="G16" i="21"/>
  <c r="D15" i="21"/>
  <c r="G15" i="21"/>
  <c r="D16" i="21"/>
  <c r="AK39" i="21"/>
  <c r="E19" i="21" s="1"/>
  <c r="AO39" i="21"/>
  <c r="E23" i="21" s="1"/>
  <c r="S194" i="4"/>
  <c r="S206" i="4"/>
  <c r="S176" i="4"/>
  <c r="S164" i="4"/>
  <c r="U274" i="4"/>
  <c r="T274" i="4" s="1"/>
  <c r="S286" i="4"/>
  <c r="S274" i="4"/>
  <c r="S221" i="4"/>
  <c r="S233" i="4"/>
  <c r="U221" i="4"/>
  <c r="T221" i="4" s="1"/>
  <c r="S192" i="4"/>
  <c r="S204" i="4"/>
  <c r="S268" i="4"/>
  <c r="S280" i="4"/>
  <c r="S214" i="4"/>
  <c r="U214" i="4"/>
  <c r="T214" i="4" s="1"/>
  <c r="U231" i="4"/>
  <c r="T231" i="4" s="1"/>
  <c r="S231" i="4"/>
  <c r="S243" i="4"/>
  <c r="S170" i="4"/>
  <c r="S158" i="4"/>
  <c r="U155" i="4"/>
  <c r="T155" i="4" s="1"/>
  <c r="U199" i="4"/>
  <c r="T199" i="4" s="1"/>
  <c r="U153" i="4"/>
  <c r="T153" i="4" s="1"/>
  <c r="U218" i="4"/>
  <c r="T218" i="4" s="1"/>
  <c r="U113" i="4"/>
  <c r="T113" i="4" s="1"/>
  <c r="U233" i="4"/>
  <c r="T233" i="4" s="1"/>
  <c r="U206" i="4"/>
  <c r="T206" i="4" s="1"/>
  <c r="U178" i="4"/>
  <c r="T178" i="4" s="1"/>
  <c r="U154" i="4"/>
  <c r="T154" i="4" s="1"/>
  <c r="U280" i="4"/>
  <c r="T280" i="4" s="1"/>
  <c r="U169" i="4"/>
  <c r="T169" i="4" s="1"/>
  <c r="U193" i="4"/>
  <c r="T193" i="4" s="1"/>
  <c r="U253" i="4"/>
  <c r="T253" i="4" s="1"/>
  <c r="U232" i="4"/>
  <c r="T232" i="4" s="1"/>
  <c r="AS74" i="21"/>
  <c r="AL74" i="21"/>
  <c r="AJ82" i="21"/>
  <c r="AO82" i="21"/>
  <c r="AI61" i="21"/>
  <c r="AR67" i="21"/>
  <c r="AO66" i="21"/>
  <c r="AR64" i="21"/>
  <c r="AJ61" i="21"/>
  <c r="AR80" i="21"/>
  <c r="AJ76" i="21"/>
  <c r="AR60" i="21"/>
  <c r="AK77" i="21"/>
  <c r="AN79" i="21"/>
  <c r="AJ62" i="21"/>
  <c r="G50" i="21"/>
  <c r="AQ71" i="21"/>
  <c r="F49" i="21"/>
  <c r="H49" i="21" s="1"/>
  <c r="AK74" i="21"/>
  <c r="AQ60" i="21"/>
  <c r="AS82" i="21"/>
  <c r="AU62" i="21"/>
  <c r="AR81" i="21"/>
  <c r="AM72" i="21"/>
  <c r="AO72" i="21"/>
  <c r="AR66" i="21"/>
  <c r="AS78" i="21"/>
  <c r="F50" i="21"/>
  <c r="AO74" i="21"/>
  <c r="AL67" i="21"/>
  <c r="F55" i="21"/>
  <c r="H55" i="21" s="1"/>
  <c r="AR68" i="21"/>
  <c r="AO76" i="21"/>
  <c r="AQ66" i="21"/>
  <c r="AM74" i="21"/>
  <c r="AM39" i="21"/>
  <c r="E21" i="21" s="1"/>
  <c r="B253" i="2"/>
  <c r="AP39" i="21"/>
  <c r="E24" i="21" s="1"/>
  <c r="S270" i="4"/>
  <c r="S282" i="4"/>
  <c r="S168" i="4"/>
  <c r="S288" i="4"/>
  <c r="S279" i="4"/>
  <c r="U148" i="4"/>
  <c r="T148" i="4" s="1"/>
  <c r="U209" i="4"/>
  <c r="T209" i="4" s="1"/>
  <c r="U219" i="4"/>
  <c r="T219" i="4" s="1"/>
  <c r="U190" i="4"/>
  <c r="T190" i="4" s="1"/>
  <c r="U174" i="4"/>
  <c r="T174" i="4" s="1"/>
  <c r="U191" i="4"/>
  <c r="T191" i="4" s="1"/>
  <c r="U237" i="4"/>
  <c r="T237" i="4" s="1"/>
  <c r="U145" i="4"/>
  <c r="T145" i="4" s="1"/>
  <c r="U166" i="4"/>
  <c r="T166" i="4" s="1"/>
  <c r="U247" i="4"/>
  <c r="T247" i="4" s="1"/>
  <c r="U143" i="4"/>
  <c r="T143" i="4" s="1"/>
  <c r="U176" i="4"/>
  <c r="T176" i="4" s="1"/>
  <c r="U152" i="4"/>
  <c r="T152" i="4" s="1"/>
  <c r="U222" i="4"/>
  <c r="T222" i="4" s="1"/>
  <c r="U292" i="4"/>
  <c r="T292" i="4" s="1"/>
  <c r="U181" i="4"/>
  <c r="T181" i="4" s="1"/>
  <c r="U276" i="4"/>
  <c r="T276" i="4" s="1"/>
  <c r="U227" i="4"/>
  <c r="T227" i="4" s="1"/>
  <c r="AU66" i="21"/>
  <c r="AK72" i="21"/>
  <c r="AT65" i="21"/>
  <c r="AM62" i="21"/>
  <c r="AN80" i="21"/>
  <c r="AI67" i="21"/>
  <c r="AN71" i="21"/>
  <c r="AT63" i="21"/>
  <c r="AJ70" i="21"/>
  <c r="G54" i="21"/>
  <c r="AQ64" i="21"/>
  <c r="F56" i="21"/>
  <c r="H56" i="21" s="1"/>
  <c r="AI75" i="21"/>
  <c r="AK82" i="21"/>
  <c r="AJ71" i="21"/>
  <c r="AT74" i="21"/>
  <c r="AO65" i="21"/>
  <c r="AI79" i="21"/>
  <c r="AS76" i="21"/>
  <c r="AS77" i="21"/>
  <c r="AS71" i="21"/>
  <c r="AQ65" i="21"/>
  <c r="AT69" i="21"/>
  <c r="AI80" i="21"/>
  <c r="F51" i="21"/>
  <c r="H51" i="21" s="1"/>
  <c r="AK67" i="21"/>
  <c r="AP73" i="21"/>
  <c r="AT62" i="21"/>
  <c r="AU83" i="21"/>
  <c r="AI70" i="21"/>
  <c r="AS80" i="21"/>
  <c r="AJ73" i="21"/>
  <c r="AJ74" i="21"/>
  <c r="AK73" i="21"/>
  <c r="AK78" i="21"/>
  <c r="AK80" i="21"/>
  <c r="AN83" i="21"/>
  <c r="AP83" i="21"/>
  <c r="AK66" i="21"/>
  <c r="AQ62" i="21"/>
  <c r="AJ80" i="21"/>
  <c r="AT77" i="21"/>
  <c r="AS73" i="21"/>
  <c r="AL68" i="21"/>
  <c r="AQ80" i="21"/>
  <c r="AT75" i="21"/>
  <c r="AL83" i="21"/>
  <c r="AO60" i="21"/>
  <c r="AL39" i="21"/>
  <c r="E20" i="21" s="1"/>
  <c r="AS39" i="21"/>
  <c r="E27" i="21" s="1"/>
  <c r="AN39" i="21"/>
  <c r="E22" i="21" s="1"/>
  <c r="S278" i="4"/>
  <c r="S266" i="4"/>
  <c r="S277" i="4"/>
  <c r="S265" i="4"/>
  <c r="S293" i="4"/>
  <c r="S222" i="4"/>
  <c r="S254" i="4"/>
  <c r="S226" i="4"/>
  <c r="S238" i="4"/>
  <c r="S263" i="4"/>
  <c r="U172" i="4"/>
  <c r="T172" i="4" s="1"/>
  <c r="U291" i="4"/>
  <c r="T291" i="4" s="1"/>
  <c r="U266" i="4"/>
  <c r="T266" i="4" s="1"/>
  <c r="U287" i="4"/>
  <c r="T287" i="4" s="1"/>
  <c r="U212" i="4"/>
  <c r="T212" i="4" s="1"/>
  <c r="U246" i="4"/>
  <c r="T246" i="4" s="1"/>
  <c r="U69" i="4"/>
  <c r="U262" i="4"/>
  <c r="T262" i="4" s="1"/>
  <c r="U279" i="4"/>
  <c r="T279" i="4" s="1"/>
  <c r="U161" i="4"/>
  <c r="T161" i="4" s="1"/>
  <c r="U267" i="4"/>
  <c r="T267" i="4" s="1"/>
  <c r="U273" i="4"/>
  <c r="T273" i="4" s="1"/>
  <c r="U220" i="4"/>
  <c r="T220" i="4" s="1"/>
  <c r="U162" i="4"/>
  <c r="T162" i="4" s="1"/>
  <c r="U151" i="4"/>
  <c r="T151" i="4" s="1"/>
  <c r="U188" i="4"/>
  <c r="T188" i="4" s="1"/>
  <c r="U180" i="4"/>
  <c r="T180" i="4" s="1"/>
  <c r="U150" i="4"/>
  <c r="T150" i="4" s="1"/>
  <c r="U146" i="4"/>
  <c r="T146" i="4" s="1"/>
  <c r="U281" i="4"/>
  <c r="T281" i="4" s="1"/>
  <c r="U256" i="4"/>
  <c r="T256" i="4" s="1"/>
  <c r="U260" i="4"/>
  <c r="T260" i="4" s="1"/>
  <c r="AT70" i="21"/>
  <c r="AO67" i="21"/>
  <c r="AQ76" i="21"/>
  <c r="AQ78" i="21"/>
  <c r="AJ77" i="21"/>
  <c r="AQ63" i="21"/>
  <c r="F57" i="21"/>
  <c r="AP80" i="21"/>
  <c r="AU73" i="21"/>
  <c r="AM77" i="21"/>
  <c r="AN73" i="21"/>
  <c r="AL62" i="21"/>
  <c r="AI77" i="21"/>
  <c r="AP62" i="21"/>
  <c r="F59" i="21"/>
  <c r="AN78" i="21"/>
  <c r="AR75" i="21"/>
  <c r="AU72" i="21"/>
  <c r="AQ74" i="21"/>
  <c r="AS79" i="21"/>
  <c r="AM80" i="21"/>
  <c r="AT80" i="21"/>
  <c r="AS70" i="21"/>
  <c r="AK71" i="21"/>
  <c r="AR69" i="21"/>
  <c r="AI73" i="21"/>
  <c r="AU64" i="21"/>
  <c r="AK68" i="21"/>
  <c r="AP69" i="21"/>
  <c r="AQ70" i="21"/>
  <c r="AK60" i="21"/>
  <c r="AJ66" i="21"/>
  <c r="AN75" i="21"/>
  <c r="AL65" i="21"/>
  <c r="AQ81" i="21"/>
  <c r="AP61" i="21"/>
  <c r="AS60" i="21"/>
  <c r="AL82" i="21"/>
  <c r="AN64" i="21"/>
  <c r="AJ72" i="21"/>
  <c r="AU78" i="21"/>
  <c r="AU74" i="21"/>
  <c r="AQ79" i="21"/>
  <c r="AT64" i="21"/>
  <c r="AM66" i="21"/>
  <c r="AR73" i="21"/>
  <c r="AL73" i="21"/>
  <c r="AK65" i="21"/>
  <c r="AU67" i="21"/>
  <c r="AL64" i="21"/>
  <c r="AT83" i="21"/>
  <c r="AL72" i="21"/>
  <c r="AK64" i="21"/>
  <c r="AI69" i="21"/>
  <c r="AO61" i="21"/>
  <c r="AQ73" i="21"/>
  <c r="AR65" i="21"/>
  <c r="AI76" i="21"/>
  <c r="AS64" i="21"/>
  <c r="AJ68" i="21"/>
  <c r="AS81" i="21"/>
  <c r="F58" i="21"/>
  <c r="H58" i="21" s="1"/>
  <c r="AU68" i="21"/>
  <c r="AO64" i="21"/>
  <c r="AP81" i="21"/>
  <c r="AM65" i="21"/>
  <c r="AI39" i="21"/>
  <c r="E17" i="21" s="1"/>
  <c r="AQ39" i="21"/>
  <c r="E25" i="21" s="1"/>
  <c r="S257" i="4"/>
  <c r="S269" i="4"/>
  <c r="S249" i="4"/>
  <c r="S237" i="4"/>
  <c r="S185" i="4"/>
  <c r="AN77" i="21"/>
  <c r="AM76" i="21"/>
  <c r="AR39" i="21"/>
  <c r="E26" i="21" s="1"/>
  <c r="S212" i="4"/>
  <c r="S200" i="4"/>
  <c r="S215" i="4"/>
  <c r="H52" i="21"/>
  <c r="F15" i="21"/>
  <c r="F16" i="21"/>
  <c r="U122" i="4"/>
  <c r="T122" i="4" s="1"/>
  <c r="U97" i="4"/>
  <c r="T97" i="4" s="1"/>
  <c r="U109" i="4"/>
  <c r="T109" i="4" s="1"/>
  <c r="U81" i="4"/>
  <c r="T81" i="4" s="1"/>
  <c r="U119" i="4"/>
  <c r="T119" i="4" s="1"/>
  <c r="U94" i="4"/>
  <c r="T94" i="4" s="1"/>
  <c r="U100" i="4"/>
  <c r="T100" i="4" s="1"/>
  <c r="U114" i="4"/>
  <c r="T114" i="4" s="1"/>
  <c r="U93" i="4"/>
  <c r="T93" i="4" s="1"/>
  <c r="U75" i="4"/>
  <c r="T75" i="4" s="1"/>
  <c r="U117" i="4"/>
  <c r="T117" i="4" s="1"/>
  <c r="U125" i="4"/>
  <c r="T125" i="4" s="1"/>
  <c r="U124" i="4"/>
  <c r="T124" i="4" s="1"/>
  <c r="U137" i="4"/>
  <c r="T137" i="4" s="1"/>
  <c r="U115" i="4"/>
  <c r="T115" i="4" s="1"/>
  <c r="U104" i="4"/>
  <c r="T104" i="4" s="1"/>
  <c r="U70" i="4"/>
  <c r="T70" i="4" s="1"/>
  <c r="U243" i="4"/>
  <c r="T243" i="4" s="1"/>
  <c r="U128" i="4"/>
  <c r="T128" i="4" s="1"/>
  <c r="U112" i="4"/>
  <c r="T112" i="4" s="1"/>
  <c r="U103" i="4"/>
  <c r="T103" i="4" s="1"/>
  <c r="U120" i="4"/>
  <c r="T120" i="4" s="1"/>
  <c r="U139" i="4"/>
  <c r="T139" i="4" s="1"/>
  <c r="U130" i="4"/>
  <c r="T130" i="4" s="1"/>
  <c r="U92" i="4"/>
  <c r="T92" i="4" s="1"/>
  <c r="U99" i="4"/>
  <c r="T99" i="4" s="1"/>
  <c r="U96" i="4"/>
  <c r="T96" i="4" s="1"/>
  <c r="U111" i="4"/>
  <c r="T111" i="4" s="1"/>
  <c r="U83" i="4"/>
  <c r="T83" i="4" s="1"/>
  <c r="U132" i="4"/>
  <c r="T132" i="4" s="1"/>
  <c r="U84" i="4"/>
  <c r="T84" i="4" s="1"/>
  <c r="U105" i="4"/>
  <c r="T105" i="4" s="1"/>
  <c r="U133" i="4"/>
  <c r="T133" i="4" s="1"/>
  <c r="U126" i="4"/>
  <c r="T126" i="4" s="1"/>
  <c r="U107" i="4"/>
  <c r="T107" i="4" s="1"/>
  <c r="U270" i="4"/>
  <c r="T270" i="4" s="1"/>
  <c r="U194" i="4"/>
  <c r="T194" i="4" s="1"/>
  <c r="U293" i="4"/>
  <c r="T293" i="4" s="1"/>
  <c r="U202" i="4"/>
  <c r="T202" i="4" s="1"/>
  <c r="U269" i="4"/>
  <c r="T269" i="4" s="1"/>
  <c r="U226" i="4"/>
  <c r="T226" i="4" s="1"/>
  <c r="U201" i="4"/>
  <c r="T201" i="4" s="1"/>
  <c r="U229" i="4"/>
  <c r="T229" i="4" s="1"/>
  <c r="U286" i="4"/>
  <c r="T286" i="4" s="1"/>
  <c r="U149" i="4"/>
  <c r="T149" i="4" s="1"/>
  <c r="U79" i="4"/>
  <c r="T79" i="4" s="1"/>
  <c r="U108" i="4"/>
  <c r="T108" i="4" s="1"/>
  <c r="U89" i="4"/>
  <c r="T89" i="4" s="1"/>
  <c r="U131" i="4"/>
  <c r="T131" i="4" s="1"/>
  <c r="U71" i="4"/>
  <c r="T71" i="4" s="1"/>
  <c r="U241" i="4"/>
  <c r="T241" i="4" s="1"/>
  <c r="U144" i="4"/>
  <c r="T144" i="4" s="1"/>
  <c r="U268" i="4"/>
  <c r="T268" i="4" s="1"/>
  <c r="U213" i="4"/>
  <c r="T213" i="4" s="1"/>
  <c r="U252" i="4"/>
  <c r="T252" i="4" s="1"/>
  <c r="U245" i="4"/>
  <c r="T245" i="4" s="1"/>
  <c r="U230" i="4"/>
  <c r="T230" i="4" s="1"/>
  <c r="U158" i="4"/>
  <c r="T158" i="4" s="1"/>
  <c r="U235" i="4"/>
  <c r="T235" i="4" s="1"/>
  <c r="U173" i="4"/>
  <c r="T173" i="4" s="1"/>
  <c r="U254" i="4"/>
  <c r="T254" i="4" s="1"/>
  <c r="U242" i="4"/>
  <c r="T242" i="4" s="1"/>
  <c r="U234" i="4"/>
  <c r="T234" i="4" s="1"/>
  <c r="U85" i="4"/>
  <c r="T85" i="4" s="1"/>
  <c r="U87" i="4"/>
  <c r="T87" i="4" s="1"/>
  <c r="U88" i="4"/>
  <c r="T88" i="4" s="1"/>
  <c r="U134" i="4"/>
  <c r="T134" i="4" s="1"/>
  <c r="U73" i="4"/>
  <c r="T73" i="4" s="1"/>
  <c r="U76" i="4"/>
  <c r="T76" i="4" s="1"/>
  <c r="U102" i="4"/>
  <c r="T102" i="4" s="1"/>
  <c r="U110" i="4"/>
  <c r="T110" i="4" s="1"/>
  <c r="U244" i="4"/>
  <c r="T244" i="4" s="1"/>
  <c r="U283" i="4"/>
  <c r="T283" i="4" s="1"/>
  <c r="U271" i="4"/>
  <c r="T271" i="4" s="1"/>
  <c r="U123" i="4"/>
  <c r="T123" i="4" s="1"/>
  <c r="U98" i="4"/>
  <c r="T98" i="4" s="1"/>
  <c r="U118" i="4"/>
  <c r="T118" i="4" s="1"/>
  <c r="U74" i="4"/>
  <c r="T74" i="4" s="1"/>
  <c r="U101" i="4"/>
  <c r="T101" i="4" s="1"/>
  <c r="U77" i="4"/>
  <c r="T77" i="4" s="1"/>
  <c r="U95" i="4"/>
  <c r="T95" i="4" s="1"/>
  <c r="U116" i="4"/>
  <c r="T116" i="4" s="1"/>
  <c r="U82" i="4"/>
  <c r="T82" i="4" s="1"/>
  <c r="U136" i="4"/>
  <c r="T136" i="4" s="1"/>
  <c r="U90" i="4"/>
  <c r="T90" i="4" s="1"/>
  <c r="U78" i="4"/>
  <c r="T78" i="4" s="1"/>
  <c r="U129" i="4"/>
  <c r="T129" i="4" s="1"/>
  <c r="U91" i="4"/>
  <c r="T91" i="4" s="1"/>
  <c r="U106" i="4"/>
  <c r="T106" i="4" s="1"/>
  <c r="U121" i="4"/>
  <c r="T121" i="4" s="1"/>
  <c r="U179" i="4"/>
  <c r="T179" i="4" s="1"/>
  <c r="U236" i="4"/>
  <c r="T236" i="4" s="1"/>
  <c r="U208" i="4"/>
  <c r="T208" i="4" s="1"/>
  <c r="U261" i="4"/>
  <c r="T261" i="4" s="1"/>
  <c r="U163" i="4"/>
  <c r="T163" i="4" s="1"/>
  <c r="U168" i="4"/>
  <c r="T168" i="4" s="1"/>
  <c r="U182" i="4"/>
  <c r="T182" i="4" s="1"/>
  <c r="U147" i="4"/>
  <c r="T147" i="4" s="1"/>
  <c r="U189" i="4"/>
  <c r="T189" i="4" s="1"/>
  <c r="U257" i="4"/>
  <c r="T257" i="4" s="1"/>
  <c r="U210" i="4"/>
  <c r="T210" i="4" s="1"/>
  <c r="U251" i="4"/>
  <c r="T251" i="4" s="1"/>
  <c r="U207" i="4"/>
  <c r="T207" i="4" s="1"/>
  <c r="U238" i="4"/>
  <c r="T238" i="4" s="1"/>
  <c r="U263" i="4"/>
  <c r="T263" i="4" s="1"/>
  <c r="U288" i="4"/>
  <c r="T288" i="4" s="1"/>
  <c r="U215" i="4"/>
  <c r="T215" i="4" s="1"/>
  <c r="U224" i="4"/>
  <c r="T224" i="4" s="1"/>
  <c r="U200" i="4"/>
  <c r="T200" i="4" s="1"/>
  <c r="U223" i="4"/>
  <c r="T223" i="4" s="1"/>
  <c r="U140" i="4"/>
  <c r="T140" i="4" s="1"/>
  <c r="U127" i="4"/>
  <c r="T127" i="4" s="1"/>
  <c r="U138" i="4"/>
  <c r="T138" i="4" s="1"/>
  <c r="U135" i="4"/>
  <c r="T135" i="4" s="1"/>
  <c r="U86" i="4"/>
  <c r="T86" i="4" s="1"/>
  <c r="U80" i="4"/>
  <c r="T80" i="4" s="1"/>
  <c r="U258" i="4"/>
  <c r="T258" i="4" s="1"/>
  <c r="U290" i="4"/>
  <c r="T290" i="4" s="1"/>
  <c r="U203" i="4"/>
  <c r="T203" i="4" s="1"/>
  <c r="U264" i="4"/>
  <c r="T264" i="4" s="1"/>
  <c r="U250" i="4"/>
  <c r="T250" i="4" s="1"/>
  <c r="U160" i="4"/>
  <c r="T160" i="4" s="1"/>
  <c r="U259" i="4"/>
  <c r="T259" i="4" s="1"/>
  <c r="U275" i="4"/>
  <c r="T275" i="4" s="1"/>
  <c r="U205" i="4"/>
  <c r="T205" i="4" s="1"/>
  <c r="U177" i="4"/>
  <c r="T177" i="4" s="1"/>
  <c r="U294" i="4"/>
  <c r="T294" i="4" s="1"/>
  <c r="U282" i="4"/>
  <c r="T282" i="4" s="1"/>
  <c r="U277" i="4"/>
  <c r="T277" i="4" s="1"/>
  <c r="U187" i="4"/>
  <c r="T187" i="4" s="1"/>
  <c r="U198" i="4"/>
  <c r="T198" i="4" s="1"/>
  <c r="U142" i="4"/>
  <c r="T142" i="4" s="1"/>
  <c r="U255" i="4"/>
  <c r="T255" i="4" s="1"/>
  <c r="U186" i="4"/>
  <c r="T186" i="4" s="1"/>
  <c r="U225" i="4"/>
  <c r="T225" i="4" s="1"/>
  <c r="U185" i="4"/>
  <c r="T185" i="4" s="1"/>
  <c r="U289" i="4"/>
  <c r="T289" i="4" s="1"/>
  <c r="U175" i="4"/>
  <c r="T175" i="4" s="1"/>
  <c r="U72" i="4"/>
  <c r="T72" i="4" s="1"/>
  <c r="U196" i="4"/>
  <c r="T196" i="4" s="1"/>
  <c r="U164" i="4"/>
  <c r="T164" i="4" s="1"/>
  <c r="U204" i="4"/>
  <c r="T204" i="4" s="1"/>
  <c r="U285" i="4"/>
  <c r="T285" i="4" s="1"/>
  <c r="U228" i="4"/>
  <c r="T228" i="4" s="1"/>
  <c r="U183" i="4"/>
  <c r="T183" i="4" s="1"/>
  <c r="U171" i="4"/>
  <c r="T171" i="4" s="1"/>
  <c r="U216" i="4"/>
  <c r="T216" i="4" s="1"/>
  <c r="U157" i="4"/>
  <c r="T157" i="4" s="1"/>
  <c r="U240" i="4"/>
  <c r="T240" i="4" s="1"/>
  <c r="U217" i="4"/>
  <c r="T217" i="4" s="1"/>
  <c r="AR61" i="21"/>
  <c r="AN68" i="21"/>
  <c r="AO70" i="21"/>
  <c r="AS75" i="21"/>
  <c r="AM73" i="21"/>
  <c r="AN74" i="21"/>
  <c r="AP74" i="21"/>
  <c r="F54" i="21"/>
  <c r="AS61" i="21"/>
  <c r="AM68" i="21"/>
  <c r="AP63" i="21"/>
  <c r="AT60" i="21"/>
  <c r="AO62" i="21"/>
  <c r="AM82" i="21"/>
  <c r="AJ83" i="21"/>
  <c r="AN81" i="21"/>
  <c r="AT82" i="21"/>
  <c r="AI71" i="21"/>
  <c r="AO68" i="21"/>
  <c r="AN67" i="21"/>
  <c r="AU79" i="21"/>
  <c r="U249" i="4"/>
  <c r="T249" i="4" s="1"/>
  <c r="U184" i="4"/>
  <c r="T184" i="4" s="1"/>
  <c r="U195" i="4"/>
  <c r="T195" i="4" s="1"/>
  <c r="U211" i="4"/>
  <c r="T211" i="4" s="1"/>
  <c r="U156" i="4"/>
  <c r="T156" i="4" s="1"/>
  <c r="U239" i="4"/>
  <c r="T239" i="4" s="1"/>
  <c r="AM70" i="21"/>
  <c r="AT72" i="21"/>
  <c r="AP77" i="21"/>
  <c r="AU80" i="21"/>
  <c r="AR83" i="21"/>
  <c r="AR72" i="21"/>
  <c r="AN62" i="21"/>
  <c r="AM71" i="21"/>
  <c r="AK83" i="21"/>
  <c r="F53" i="21"/>
  <c r="AO83" i="21"/>
  <c r="G53" i="21"/>
  <c r="AU76" i="21"/>
  <c r="AT68" i="21"/>
  <c r="AN60" i="21"/>
  <c r="AU63" i="21"/>
  <c r="AL61" i="21"/>
  <c r="U248" i="4"/>
  <c r="T248" i="4" s="1"/>
  <c r="U159" i="4"/>
  <c r="T159" i="4" s="1"/>
  <c r="AI66" i="21"/>
  <c r="AK75" i="21"/>
  <c r="AP78" i="21"/>
  <c r="AK61" i="21"/>
  <c r="AO81" i="21"/>
  <c r="G59" i="21"/>
  <c r="AQ75" i="21"/>
  <c r="AI63" i="21"/>
  <c r="AK76" i="21"/>
  <c r="AP72" i="21"/>
  <c r="AU65" i="21"/>
  <c r="AN72" i="21"/>
  <c r="AN76" i="21"/>
  <c r="AQ67" i="21"/>
  <c r="AP79" i="21"/>
  <c r="AN69" i="21"/>
  <c r="AJ78" i="21"/>
  <c r="F48" i="21"/>
  <c r="AO80" i="21"/>
  <c r="AU75" i="21"/>
  <c r="U265" i="4"/>
  <c r="T265" i="4" s="1"/>
  <c r="U192" i="4"/>
  <c r="T192" i="4" s="1"/>
  <c r="U284" i="4"/>
  <c r="T284" i="4" s="1"/>
  <c r="U141" i="4"/>
  <c r="T141" i="4" s="1"/>
  <c r="U68" i="4"/>
  <c r="T69" i="4"/>
  <c r="T68" i="4" s="1"/>
  <c r="AL75" i="21"/>
  <c r="AR77" i="21"/>
  <c r="AP71" i="21"/>
  <c r="AK70" i="21"/>
  <c r="AM75" i="21"/>
  <c r="AP75" i="21"/>
  <c r="AS72" i="21"/>
  <c r="AU61" i="21"/>
  <c r="AL76" i="21"/>
  <c r="AM60" i="21"/>
  <c r="AP60" i="21"/>
  <c r="AN66" i="21"/>
  <c r="AU81" i="21"/>
  <c r="AM81" i="21"/>
  <c r="AQ61" i="21"/>
  <c r="AR62" i="21"/>
  <c r="AT66" i="21"/>
  <c r="U278" i="4"/>
  <c r="T278" i="4" s="1"/>
  <c r="U170" i="4"/>
  <c r="T170" i="4" s="1"/>
  <c r="U272" i="4"/>
  <c r="T272" i="4" s="1"/>
  <c r="U165" i="4"/>
  <c r="T165" i="4" s="1"/>
  <c r="U197" i="4"/>
  <c r="T197" i="4" s="1"/>
  <c r="AO86" i="21" l="1"/>
  <c r="D54" i="21" s="1"/>
  <c r="AK85" i="21"/>
  <c r="C50" i="21" s="1"/>
  <c r="AS85" i="21"/>
  <c r="C58" i="21" s="1"/>
  <c r="AI86" i="21"/>
  <c r="D48" i="21" s="1"/>
  <c r="AQ86" i="21"/>
  <c r="D56" i="21" s="1"/>
  <c r="AJ85" i="21"/>
  <c r="C49" i="21" s="1"/>
  <c r="E15" i="21"/>
  <c r="E16" i="21"/>
  <c r="H59" i="21"/>
  <c r="AM85" i="21"/>
  <c r="C52" i="21" s="1"/>
  <c r="AL85" i="21"/>
  <c r="C51" i="21" s="1"/>
  <c r="AQ85" i="21"/>
  <c r="C56" i="21" s="1"/>
  <c r="AT86" i="21"/>
  <c r="D59" i="21" s="1"/>
  <c r="AJ86" i="21"/>
  <c r="D49" i="21" s="1"/>
  <c r="H50" i="21"/>
  <c r="AI85" i="21"/>
  <c r="C48" i="21" s="1"/>
  <c r="AP85" i="21"/>
  <c r="C55" i="21" s="1"/>
  <c r="AS86" i="21"/>
  <c r="D58" i="21" s="1"/>
  <c r="AL86" i="21"/>
  <c r="D51" i="21" s="1"/>
  <c r="AU85" i="21"/>
  <c r="AU86" i="21"/>
  <c r="AN86" i="21"/>
  <c r="D53" i="21" s="1"/>
  <c r="AP86" i="21"/>
  <c r="D55" i="21" s="1"/>
  <c r="AK86" i="21"/>
  <c r="D50" i="21" s="1"/>
  <c r="AO85" i="21"/>
  <c r="C54" i="21" s="1"/>
  <c r="AM86" i="21"/>
  <c r="D52" i="21" s="1"/>
  <c r="AR85" i="21"/>
  <c r="C57" i="21" s="1"/>
  <c r="F46" i="21"/>
  <c r="H53" i="21"/>
  <c r="AT85" i="21"/>
  <c r="C59" i="21" s="1"/>
  <c r="AN85" i="21"/>
  <c r="C53" i="21" s="1"/>
  <c r="G46" i="21"/>
  <c r="H48" i="21"/>
  <c r="AR86" i="21"/>
  <c r="D57" i="21" s="1"/>
  <c r="H54" i="21"/>
  <c r="E52" i="21" l="1"/>
  <c r="E54" i="21"/>
  <c r="E50" i="21"/>
  <c r="E58" i="21"/>
  <c r="E49" i="21"/>
  <c r="E51" i="21"/>
  <c r="E56" i="21"/>
  <c r="E48" i="21"/>
  <c r="E59" i="21"/>
  <c r="E55" i="21"/>
  <c r="E57" i="21"/>
  <c r="C46" i="21"/>
  <c r="E53" i="21"/>
  <c r="I55" i="21"/>
  <c r="I59" i="21"/>
  <c r="I56" i="21"/>
  <c r="I58" i="21"/>
  <c r="I52" i="21"/>
  <c r="I51" i="21"/>
  <c r="I57" i="21"/>
  <c r="I49" i="21"/>
  <c r="I50" i="21"/>
  <c r="D46" i="21"/>
  <c r="I53" i="21"/>
  <c r="H46" i="21"/>
  <c r="I46" i="21" s="1"/>
  <c r="I54" i="21"/>
  <c r="I48" i="21"/>
  <c r="E46" i="21" l="1"/>
</calcChain>
</file>

<file path=xl/sharedStrings.xml><?xml version="1.0" encoding="utf-8"?>
<sst xmlns="http://schemas.openxmlformats.org/spreadsheetml/2006/main" count="495" uniqueCount="132">
  <si>
    <t>-</t>
  </si>
  <si>
    <t>PERIODO</t>
  </si>
  <si>
    <t>AVE</t>
  </si>
  <si>
    <t>OVINO</t>
  </si>
  <si>
    <t>PORCINO</t>
  </si>
  <si>
    <t>VACUNO</t>
  </si>
  <si>
    <t>CAPRI-</t>
  </si>
  <si>
    <t>ALPACA</t>
  </si>
  <si>
    <t>LLAMA</t>
  </si>
  <si>
    <t>HUEVOS</t>
  </si>
  <si>
    <t xml:space="preserve">LECHE </t>
  </si>
  <si>
    <t>FIBRA</t>
  </si>
  <si>
    <t>LANA</t>
  </si>
  <si>
    <t>NO</t>
  </si>
  <si>
    <t>FRESCA</t>
  </si>
  <si>
    <t>En Millones de Nuevos Soles de 1994</t>
  </si>
  <si>
    <t>PECUA-</t>
  </si>
  <si>
    <t>POR-</t>
  </si>
  <si>
    <t>VACU-</t>
  </si>
  <si>
    <t>OTROS</t>
  </si>
  <si>
    <t>SUBTOTAL</t>
  </si>
  <si>
    <t xml:space="preserve">Variación p' </t>
  </si>
  <si>
    <t>VALOR  P</t>
  </si>
  <si>
    <t xml:space="preserve">VALOR </t>
  </si>
  <si>
    <t>RIO</t>
  </si>
  <si>
    <t>CINO</t>
  </si>
  <si>
    <t>PECUARIO</t>
  </si>
  <si>
    <t>otros</t>
  </si>
  <si>
    <t>OTROS94</t>
  </si>
  <si>
    <t>SUBT.94</t>
  </si>
  <si>
    <t>E89</t>
  </si>
  <si>
    <t>F</t>
  </si>
  <si>
    <t>M</t>
  </si>
  <si>
    <t>A</t>
  </si>
  <si>
    <t>J</t>
  </si>
  <si>
    <t>S</t>
  </si>
  <si>
    <t>O</t>
  </si>
  <si>
    <t>N</t>
  </si>
  <si>
    <t>D</t>
  </si>
  <si>
    <t>E90</t>
  </si>
  <si>
    <t>E91</t>
  </si>
  <si>
    <t>E92</t>
  </si>
  <si>
    <t>E93</t>
  </si>
  <si>
    <t>E94</t>
  </si>
  <si>
    <t>E95</t>
  </si>
  <si>
    <t>E96</t>
  </si>
  <si>
    <t>E97</t>
  </si>
  <si>
    <t>E98</t>
  </si>
  <si>
    <t>E99</t>
  </si>
  <si>
    <t>E2000</t>
  </si>
  <si>
    <t>Ave</t>
  </si>
  <si>
    <t>Ovino</t>
  </si>
  <si>
    <t>Porcino</t>
  </si>
  <si>
    <t>Vacuno</t>
  </si>
  <si>
    <t>Caprino</t>
  </si>
  <si>
    <t>Alpaca</t>
  </si>
  <si>
    <t>Llama</t>
  </si>
  <si>
    <t>Huevo</t>
  </si>
  <si>
    <t>Leche</t>
  </si>
  <si>
    <t>Lana</t>
  </si>
  <si>
    <t>CAPRINO</t>
  </si>
  <si>
    <t>INDICE DE LA PRODUCCION AGROPECUARIA</t>
  </si>
  <si>
    <t>INDICE</t>
  </si>
  <si>
    <t>VOLUMEN DE LA PRODUCCION PECUARIA</t>
  </si>
  <si>
    <t>VALOR DE LA PRODUCCION PECUARIA</t>
  </si>
  <si>
    <t>Otros</t>
  </si>
  <si>
    <t>Principales</t>
  </si>
  <si>
    <t>Productos</t>
  </si>
  <si>
    <t>Ave*</t>
  </si>
  <si>
    <t>Ovino*</t>
  </si>
  <si>
    <t>Porcino*</t>
  </si>
  <si>
    <t>Vacuno*</t>
  </si>
  <si>
    <t>Caprino*</t>
  </si>
  <si>
    <t>Alpaca*</t>
  </si>
  <si>
    <t>Llama*</t>
  </si>
  <si>
    <t>Var (%)</t>
  </si>
  <si>
    <t>IQ</t>
  </si>
  <si>
    <t>Sub Sector Pecuario</t>
  </si>
  <si>
    <t>F. alpaca</t>
  </si>
  <si>
    <t>F.llama</t>
  </si>
  <si>
    <t>Pecuario</t>
  </si>
  <si>
    <t>Octubre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</si>
  <si>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</si>
  <si>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</si>
  <si>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</si>
  <si>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</si>
  <si>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</si>
  <si>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</si>
  <si>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</si>
  <si>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</si>
  <si>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</si>
  <si>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Noviembre</t>
  </si>
  <si>
    <t>Diciembre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</si>
  <si>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</si>
  <si>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</si>
  <si>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</si>
  <si>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</si>
  <si>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</si>
  <si>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</si>
  <si>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</si>
  <si>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</si>
  <si>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</si>
  <si>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</si>
  <si>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</si>
  <si>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</si>
  <si>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Volumen de Producción Pecuaria (MILES T)</t>
  </si>
  <si>
    <t>Valor de la Producción Pecuaria</t>
  </si>
  <si>
    <t>Miles de toneladas</t>
  </si>
  <si>
    <t>LECHE</t>
  </si>
  <si>
    <t>PRECIO  2007</t>
  </si>
  <si>
    <t>P/  Provisional</t>
  </si>
  <si>
    <r>
      <t>F.</t>
    </r>
    <r>
      <rPr>
        <sz val="6"/>
        <rFont val="Calibri"/>
        <family val="2"/>
      </rPr>
      <t xml:space="preserve"> de</t>
    </r>
    <r>
      <rPr>
        <sz val="10"/>
        <rFont val="Calibri"/>
        <family val="2"/>
      </rPr>
      <t xml:space="preserve"> Alpaca</t>
    </r>
  </si>
  <si>
    <r>
      <t>F.</t>
    </r>
    <r>
      <rPr>
        <sz val="6"/>
        <rFont val="Calibri"/>
        <family val="2"/>
      </rPr>
      <t xml:space="preserve"> de </t>
    </r>
    <r>
      <rPr>
        <sz val="10"/>
        <rFont val="Calibri"/>
        <family val="2"/>
      </rPr>
      <t>Llama</t>
    </r>
  </si>
  <si>
    <r>
      <t>Leche</t>
    </r>
    <r>
      <rPr>
        <sz val="6"/>
        <rFont val="Calibri"/>
        <family val="2"/>
      </rPr>
      <t xml:space="preserve"> de </t>
    </r>
    <r>
      <rPr>
        <sz val="10"/>
        <rFont val="Calibri"/>
        <family val="2"/>
      </rPr>
      <t>vaca</t>
    </r>
  </si>
  <si>
    <r>
      <t>F.</t>
    </r>
    <r>
      <rPr>
        <sz val="6"/>
        <rFont val="Times New Roman"/>
        <family val="1"/>
      </rPr>
      <t xml:space="preserve">de </t>
    </r>
    <r>
      <rPr>
        <sz val="10"/>
        <rFont val="Times New Roman"/>
        <family val="1"/>
      </rPr>
      <t>Llama</t>
    </r>
  </si>
  <si>
    <r>
      <t>F.</t>
    </r>
    <r>
      <rPr>
        <sz val="6"/>
        <rFont val="Times New Roman"/>
        <family val="1"/>
      </rPr>
      <t>de</t>
    </r>
    <r>
      <rPr>
        <sz val="7"/>
        <rFont val="Times New Roman"/>
        <family val="1"/>
      </rPr>
      <t xml:space="preserve"> </t>
    </r>
    <r>
      <rPr>
        <sz val="10"/>
        <rFont val="Times New Roman"/>
        <family val="1"/>
      </rPr>
      <t>Alpaca</t>
    </r>
  </si>
  <si>
    <r>
      <t>Leche</t>
    </r>
    <r>
      <rPr>
        <sz val="6"/>
        <rFont val="Times New Roman"/>
        <family val="1"/>
      </rPr>
      <t xml:space="preserve"> de </t>
    </r>
    <r>
      <rPr>
        <sz val="10"/>
        <rFont val="Times New Roman"/>
        <family val="1"/>
      </rPr>
      <t>vaca</t>
    </r>
  </si>
  <si>
    <t>P/  Provisonal</t>
  </si>
  <si>
    <t>( Millones de Soles a precios 2007 )</t>
  </si>
  <si>
    <t>En Millones de Soles a precios 2007</t>
  </si>
  <si>
    <t>VOLUMEN DE ANIMALES PESO VIVO</t>
  </si>
  <si>
    <t>CRUDA</t>
  </si>
  <si>
    <t>( Miles de toneladas )</t>
  </si>
  <si>
    <t>FIBRA DE</t>
  </si>
  <si>
    <t>HUEVO</t>
  </si>
  <si>
    <r>
      <rPr>
        <b/>
        <sz val="8"/>
        <color indexed="17"/>
        <rFont val="Calibri"/>
        <family val="2"/>
      </rPr>
      <t>Precio</t>
    </r>
    <r>
      <rPr>
        <b/>
        <sz val="10"/>
        <color indexed="17"/>
        <rFont val="Calibri"/>
        <family val="2"/>
      </rPr>
      <t xml:space="preserve"> </t>
    </r>
    <r>
      <rPr>
        <b/>
        <sz val="8"/>
        <color indexed="17"/>
        <rFont val="Calibri"/>
        <family val="2"/>
      </rPr>
      <t>2007</t>
    </r>
  </si>
  <si>
    <r>
      <rPr>
        <b/>
        <sz val="6"/>
        <rFont val="Arial"/>
        <family val="2"/>
      </rPr>
      <t>PROM</t>
    </r>
    <r>
      <rPr>
        <b/>
        <sz val="7"/>
        <rFont val="Arial"/>
        <family val="2"/>
      </rPr>
      <t xml:space="preserve"> 2007</t>
    </r>
  </si>
  <si>
    <t>Carnes*</t>
  </si>
  <si>
    <t>* Masa de animal vivo.</t>
  </si>
  <si>
    <t>según principales especies y productos</t>
  </si>
  <si>
    <t>REGIÓN: Volúmen de la Producción Pecuaria</t>
  </si>
  <si>
    <t>La Libertad: Valor de la Producción Pecuaria según principales especies y productos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</si>
</sst>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64" formatCode="_ &quot;S/&quot;* #,##0.00_ ;_ &quot;S/&quot;* \-#,##0.00_ ;_ &quot;S/&quot;* &quot;-&quot;??_ ;_ @_ "/>
    <numFmt numFmtId="165" formatCode="0_)"/>
    <numFmt numFmtId="166" formatCode="0.0_)"/>
    <numFmt numFmtId="167" formatCode="0.00_)"/>
    <numFmt numFmtId="168" formatCode="0.0000_)"/>
    <numFmt numFmtId="169" formatCode="0.000_)"/>
    <numFmt numFmtId="170" formatCode="0.000"/>
    <numFmt numFmtId="171" formatCode="0.0"/>
    <numFmt numFmtId="172" formatCode="0.0000"/>
    <numFmt numFmtId="173" formatCode="0.000000"/>
    <numFmt numFmtId="174" formatCode="#,##0.000"/>
    <numFmt numFmtId="175" formatCode="0.00000"/>
    <numFmt numFmtId="176" formatCode="#,##0.0000"/>
    <numFmt numFmtId="177" formatCode="#,##0.00000"/>
    <numFmt numFmtId="178" formatCode="###0.00"/>
    <numFmt numFmtId="179" formatCode="0.0%"/>
    <numFmt numFmtId="180" formatCode="_-* #,##0.00\ _P_t_s_-;\-* #,##0.00\ _P_t_s_-;_-* &quot;-&quot;??\ _P_t_s_-;_-@_-"/>
    <numFmt numFmtId="181" formatCode="_-* #,##0.00\ _D_M_-;\-* #,##0.00\ _D_M_-;_-* &quot;-&quot;??\ _D_M_-;_-@_-"/>
  </numFmts>
  <fonts count="59" x14ac:knownFonts="1">
    <font>
      <sz val="10"/>
      <name val="Helv"/>
    </font>
    <font>
      <sz val="10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7"/>
      <color indexed="12"/>
      <name val="Arial"/>
      <family val="2"/>
    </font>
    <font>
      <sz val="8"/>
      <name val="Helv"/>
    </font>
    <font>
      <sz val="8"/>
      <name val="Arial"/>
      <family val="2"/>
    </font>
    <font>
      <b/>
      <sz val="8"/>
      <name val="Arial"/>
      <family val="2"/>
    </font>
    <font>
      <b/>
      <sz val="8"/>
      <name val="Helv"/>
    </font>
    <font>
      <b/>
      <sz val="7"/>
      <name val="Arial"/>
      <family val="2"/>
    </font>
    <font>
      <sz val="7"/>
      <color indexed="10"/>
      <name val="Arial"/>
      <family val="2"/>
    </font>
    <font>
      <b/>
      <sz val="9"/>
      <name val="Times New Roman"/>
      <family val="1"/>
    </font>
    <font>
      <sz val="9"/>
      <name val="Courier"/>
      <family val="3"/>
    </font>
    <font>
      <sz val="9"/>
      <name val="Times New Roman"/>
      <family val="1"/>
    </font>
    <font>
      <sz val="7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7"/>
      <color indexed="10"/>
      <name val="Arial"/>
      <family val="2"/>
    </font>
    <font>
      <b/>
      <sz val="10"/>
      <name val="Helv"/>
    </font>
    <font>
      <b/>
      <sz val="10"/>
      <name val="Arial"/>
      <family val="2"/>
    </font>
    <font>
      <b/>
      <sz val="10"/>
      <name val="Calibri"/>
      <family val="2"/>
    </font>
    <font>
      <sz val="7"/>
      <name val="Calibri"/>
      <family val="2"/>
    </font>
    <font>
      <b/>
      <sz val="7"/>
      <name val="Calibri"/>
      <family val="2"/>
    </font>
    <font>
      <sz val="10"/>
      <name val="Calibri"/>
      <family val="2"/>
    </font>
    <font>
      <sz val="9"/>
      <name val="Calibri"/>
      <family val="2"/>
    </font>
    <font>
      <b/>
      <sz val="10"/>
      <color indexed="17"/>
      <name val="Calibri"/>
      <family val="2"/>
    </font>
    <font>
      <sz val="9"/>
      <color indexed="12"/>
      <name val="Calibri"/>
      <family val="2"/>
    </font>
    <font>
      <b/>
      <sz val="9"/>
      <color indexed="12"/>
      <name val="Calibri"/>
      <family val="2"/>
    </font>
    <font>
      <sz val="7"/>
      <color indexed="9"/>
      <name val="Calibri"/>
      <family val="2"/>
    </font>
    <font>
      <b/>
      <sz val="7"/>
      <color indexed="9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9"/>
      <color indexed="9"/>
      <name val="Times New Roman"/>
      <family val="1"/>
    </font>
    <font>
      <sz val="9"/>
      <color indexed="9"/>
      <name val="Times New Roman"/>
      <family val="1"/>
    </font>
    <font>
      <b/>
      <sz val="10"/>
      <color indexed="9"/>
      <name val="Calibri"/>
      <family val="2"/>
    </font>
    <font>
      <b/>
      <sz val="10"/>
      <color indexed="9"/>
      <name val="Times New Roman"/>
      <family val="1"/>
    </font>
    <font>
      <sz val="7"/>
      <color indexed="9"/>
      <name val="Arial"/>
      <family val="2"/>
    </font>
    <font>
      <b/>
      <sz val="7"/>
      <color indexed="12"/>
      <name val="Arial"/>
      <family val="2"/>
    </font>
    <font>
      <b/>
      <sz val="7"/>
      <color indexed="9"/>
      <name val="Arial"/>
      <family val="2"/>
    </font>
    <font>
      <b/>
      <sz val="11"/>
      <name val="Arial"/>
      <family val="2"/>
    </font>
    <font>
      <b/>
      <sz val="7"/>
      <color indexed="9"/>
      <name val="Arial Narrow"/>
      <family val="2"/>
    </font>
    <font>
      <b/>
      <sz val="6"/>
      <color indexed="9"/>
      <name val="Arial Narrow"/>
      <family val="2"/>
    </font>
    <font>
      <b/>
      <sz val="7"/>
      <color indexed="12"/>
      <name val="Calibri"/>
      <family val="2"/>
    </font>
    <font>
      <b/>
      <sz val="9"/>
      <color indexed="17"/>
      <name val="Calibri"/>
      <family val="2"/>
    </font>
    <font>
      <sz val="8"/>
      <color indexed="9"/>
      <name val="Arial"/>
      <family val="2"/>
    </font>
    <font>
      <sz val="9"/>
      <color indexed="10"/>
      <name val="Calibri"/>
      <family val="2"/>
    </font>
    <font>
      <sz val="10"/>
      <name val="Helv"/>
    </font>
    <font>
      <sz val="10"/>
      <color indexed="9"/>
      <name val="Helv"/>
    </font>
    <font>
      <sz val="6"/>
      <name val="Calibri"/>
      <family val="2"/>
    </font>
    <font>
      <sz val="6"/>
      <name val="Times New Roman"/>
      <family val="1"/>
    </font>
    <font>
      <b/>
      <sz val="6"/>
      <color indexed="9"/>
      <name val="Calibri"/>
      <family val="2"/>
    </font>
    <font>
      <sz val="6"/>
      <color indexed="9"/>
      <name val="Calibri"/>
      <family val="2"/>
    </font>
    <font>
      <b/>
      <sz val="8"/>
      <color indexed="17"/>
      <name val="Calibri"/>
      <family val="2"/>
    </font>
    <font>
      <b/>
      <sz val="6"/>
      <color indexed="9"/>
      <name val="Arial"/>
      <family val="2"/>
    </font>
    <font>
      <b/>
      <sz val="6"/>
      <name val="Arial"/>
      <family val="2"/>
    </font>
    <font>
      <b/>
      <sz val="11"/>
      <name val="Helv"/>
    </font>
    <font>
      <b/>
      <sz val="7"/>
      <color rgb="FF92D050"/>
      <name val="Calibri"/>
      <family val="2"/>
    </font>
    <font>
      <b/>
      <sz val="7"/>
      <color rgb="FF00B050"/>
      <name val="Calibri"/>
      <family val="2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56"/>
      </bottom>
      <diagonal/>
    </border>
    <border>
      <left/>
      <right/>
      <top/>
      <bottom style="medium">
        <color indexed="21"/>
      </bottom>
      <diagonal/>
    </border>
    <border>
      <left/>
      <right/>
      <top/>
      <bottom style="thin">
        <color indexed="12"/>
      </bottom>
      <diagonal/>
    </border>
    <border>
      <left/>
      <right/>
      <top style="thin">
        <color indexed="56"/>
      </top>
      <bottom/>
      <diagonal/>
    </border>
    <border>
      <left/>
      <right/>
      <top style="hair">
        <color indexed="56"/>
      </top>
      <bottom style="medium">
        <color indexed="56"/>
      </bottom>
      <diagonal/>
    </border>
    <border>
      <left/>
      <right/>
      <top style="medium">
        <color indexed="21"/>
      </top>
      <bottom/>
      <diagonal/>
    </border>
    <border>
      <left/>
      <right/>
      <top style="hair">
        <color indexed="9"/>
      </top>
      <bottom style="medium">
        <color indexed="21"/>
      </bottom>
      <diagonal/>
    </border>
    <border>
      <left/>
      <right/>
      <top style="medium">
        <color indexed="56"/>
      </top>
      <bottom/>
      <diagonal/>
    </border>
    <border>
      <left/>
      <right/>
      <top/>
      <bottom style="thin">
        <color indexed="56"/>
      </bottom>
      <diagonal/>
    </border>
    <border>
      <left/>
      <right/>
      <top/>
      <bottom style="thin">
        <color indexed="9"/>
      </bottom>
      <diagonal/>
    </border>
    <border>
      <left/>
      <right/>
      <top style="medium">
        <color indexed="21"/>
      </top>
      <bottom style="hair">
        <color indexed="9"/>
      </bottom>
      <diagonal/>
    </border>
    <border>
      <left/>
      <right/>
      <top style="thin">
        <color indexed="56"/>
      </top>
      <bottom style="hair">
        <color indexed="56"/>
      </bottom>
      <diagonal/>
    </border>
  </borders>
  <cellStyleXfs count="8">
    <xf numFmtId="165" fontId="0" fillId="0" borderId="0"/>
    <xf numFmtId="164" fontId="1" fillId="0" borderId="0" applyFont="0" applyFill="0" applyBorder="0" applyAlignment="0" applyProtection="0"/>
    <xf numFmtId="0" fontId="12" fillId="0" borderId="0"/>
    <xf numFmtId="9" fontId="46" fillId="0" borderId="0" applyFont="0" applyFill="0" applyBorder="0" applyAlignment="0" applyProtection="0"/>
    <xf numFmtId="0" fontId="1" fillId="0" borderId="0"/>
    <xf numFmtId="180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1">
    <xf numFmtId="165" fontId="0" fillId="0" borderId="0" xfId="0"/>
    <xf numFmtId="165" fontId="2" fillId="0" borderId="0" xfId="0" applyFont="1" applyAlignment="1">
      <alignment horizontal="left"/>
    </xf>
    <xf numFmtId="165" fontId="2" fillId="0" borderId="0" xfId="0" applyFont="1"/>
    <xf numFmtId="166" fontId="2" fillId="0" borderId="0" xfId="0" applyNumberFormat="1" applyFont="1" applyAlignment="1">
      <alignment horizontal="left"/>
    </xf>
    <xf numFmtId="168" fontId="2" fillId="0" borderId="0" xfId="0" applyNumberFormat="1" applyFont="1"/>
    <xf numFmtId="165" fontId="2" fillId="0" borderId="0" xfId="0" applyFont="1" applyAlignment="1">
      <alignment horizontal="fill"/>
    </xf>
    <xf numFmtId="169" fontId="2" fillId="0" borderId="0" xfId="0" applyNumberFormat="1" applyFont="1"/>
    <xf numFmtId="1" fontId="2" fillId="0" borderId="0" xfId="0" applyNumberFormat="1" applyFont="1" applyAlignment="1">
      <alignment horizontal="right"/>
    </xf>
    <xf numFmtId="2" fontId="2" fillId="0" borderId="0" xfId="0" applyNumberFormat="1" applyFont="1"/>
    <xf numFmtId="2" fontId="2" fillId="0" borderId="0" xfId="0" applyNumberFormat="1" applyFont="1" applyAlignment="1">
      <alignment horizontal="fill"/>
    </xf>
    <xf numFmtId="166" fontId="2" fillId="0" borderId="0" xfId="0" applyNumberFormat="1" applyFont="1" applyAlignment="1">
      <alignment horizontal="center"/>
    </xf>
    <xf numFmtId="168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73" fontId="2" fillId="0" borderId="0" xfId="0" applyNumberFormat="1" applyFont="1" applyAlignment="1">
      <alignment horizontal="center"/>
    </xf>
    <xf numFmtId="173" fontId="2" fillId="0" borderId="0" xfId="0" applyNumberFormat="1" applyFont="1"/>
    <xf numFmtId="165" fontId="2" fillId="0" borderId="0" xfId="0" applyFont="1" applyAlignment="1">
      <alignment horizontal="center"/>
    </xf>
    <xf numFmtId="167" fontId="2" fillId="0" borderId="0" xfId="0" applyNumberFormat="1" applyFont="1" applyAlignment="1">
      <alignment horizontal="center"/>
    </xf>
    <xf numFmtId="165" fontId="2" fillId="0" borderId="0" xfId="0" applyFont="1" applyAlignment="1">
      <alignment horizontal="right"/>
    </xf>
    <xf numFmtId="165" fontId="3" fillId="0" borderId="0" xfId="0" applyFont="1" applyProtection="1">
      <protection locked="0"/>
    </xf>
    <xf numFmtId="165" fontId="4" fillId="0" borderId="0" xfId="0" applyFont="1"/>
    <xf numFmtId="173" fontId="2" fillId="0" borderId="0" xfId="0" applyNumberFormat="1" applyFont="1" applyAlignment="1">
      <alignment horizontal="centerContinuous"/>
    </xf>
    <xf numFmtId="165" fontId="6" fillId="0" borderId="0" xfId="0" applyFont="1"/>
    <xf numFmtId="167" fontId="6" fillId="0" borderId="0" xfId="0" applyNumberFormat="1" applyFont="1"/>
    <xf numFmtId="165" fontId="6" fillId="0" borderId="0" xfId="0" applyFont="1" applyAlignment="1">
      <alignment horizontal="center"/>
    </xf>
    <xf numFmtId="2" fontId="5" fillId="0" borderId="0" xfId="0" applyNumberFormat="1" applyFont="1"/>
    <xf numFmtId="167" fontId="7" fillId="0" borderId="0" xfId="0" applyNumberFormat="1" applyFont="1"/>
    <xf numFmtId="167" fontId="5" fillId="0" borderId="0" xfId="0" applyNumberFormat="1" applyFont="1"/>
    <xf numFmtId="169" fontId="6" fillId="0" borderId="0" xfId="0" applyNumberFormat="1" applyFont="1"/>
    <xf numFmtId="169" fontId="8" fillId="0" borderId="0" xfId="0" applyNumberFormat="1" applyFont="1"/>
    <xf numFmtId="165" fontId="5" fillId="0" borderId="0" xfId="0" applyFont="1"/>
    <xf numFmtId="166" fontId="8" fillId="0" borderId="0" xfId="0" applyNumberFormat="1" applyFont="1"/>
    <xf numFmtId="167" fontId="8" fillId="0" borderId="0" xfId="0" applyNumberFormat="1" applyFont="1"/>
    <xf numFmtId="165" fontId="5" fillId="0" borderId="0" xfId="0" applyFont="1" applyAlignment="1">
      <alignment horizontal="center"/>
    </xf>
    <xf numFmtId="165" fontId="2" fillId="0" borderId="1" xfId="0" applyFont="1" applyBorder="1"/>
    <xf numFmtId="1" fontId="2" fillId="0" borderId="1" xfId="0" applyNumberFormat="1" applyFont="1" applyBorder="1" applyAlignment="1">
      <alignment horizontal="right"/>
    </xf>
    <xf numFmtId="169" fontId="2" fillId="0" borderId="1" xfId="0" applyNumberFormat="1" applyFont="1" applyBorder="1"/>
    <xf numFmtId="1" fontId="2" fillId="0" borderId="2" xfId="0" applyNumberFormat="1" applyFont="1" applyBorder="1" applyAlignment="1">
      <alignment horizontal="right"/>
    </xf>
    <xf numFmtId="174" fontId="10" fillId="0" borderId="0" xfId="0" applyNumberFormat="1" applyFont="1"/>
    <xf numFmtId="174" fontId="2" fillId="0" borderId="0" xfId="0" applyNumberFormat="1" applyFont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7" fontId="5" fillId="0" borderId="1" xfId="0" applyNumberFormat="1" applyFont="1" applyBorder="1"/>
    <xf numFmtId="167" fontId="6" fillId="0" borderId="1" xfId="0" applyNumberFormat="1" applyFont="1" applyBorder="1"/>
    <xf numFmtId="169" fontId="8" fillId="0" borderId="1" xfId="0" applyNumberFormat="1" applyFont="1" applyBorder="1"/>
    <xf numFmtId="2" fontId="5" fillId="0" borderId="1" xfId="0" applyNumberFormat="1" applyFont="1" applyBorder="1"/>
    <xf numFmtId="174" fontId="10" fillId="0" borderId="1" xfId="0" applyNumberFormat="1" applyFont="1" applyBorder="1"/>
    <xf numFmtId="0" fontId="13" fillId="0" borderId="0" xfId="2" applyFont="1" applyAlignment="1">
      <alignment horizontal="left"/>
    </xf>
    <xf numFmtId="165" fontId="13" fillId="0" borderId="0" xfId="2" applyNumberFormat="1" applyFont="1"/>
    <xf numFmtId="0" fontId="13" fillId="0" borderId="0" xfId="2" quotePrefix="1" applyFont="1" applyAlignment="1">
      <alignment horizontal="left"/>
    </xf>
    <xf numFmtId="174" fontId="13" fillId="0" borderId="0" xfId="2" applyNumberFormat="1" applyFont="1"/>
    <xf numFmtId="0" fontId="14" fillId="0" borderId="0" xfId="2" quotePrefix="1" applyFont="1" applyAlignment="1">
      <alignment horizontal="left"/>
    </xf>
    <xf numFmtId="0" fontId="13" fillId="0" borderId="0" xfId="2" applyFont="1"/>
    <xf numFmtId="0" fontId="14" fillId="0" borderId="0" xfId="2" applyFont="1" applyAlignment="1">
      <alignment horizontal="left"/>
    </xf>
    <xf numFmtId="166" fontId="14" fillId="0" borderId="0" xfId="2" applyNumberFormat="1" applyFont="1"/>
    <xf numFmtId="165" fontId="15" fillId="0" borderId="0" xfId="0" applyFont="1"/>
    <xf numFmtId="171" fontId="13" fillId="0" borderId="0" xfId="2" applyNumberFormat="1" applyFont="1"/>
    <xf numFmtId="166" fontId="13" fillId="0" borderId="0" xfId="2" applyNumberFormat="1" applyFont="1"/>
    <xf numFmtId="2" fontId="9" fillId="0" borderId="0" xfId="0" applyNumberFormat="1" applyFont="1" applyAlignment="1">
      <alignment horizontal="center"/>
    </xf>
    <xf numFmtId="171" fontId="13" fillId="0" borderId="0" xfId="2" applyNumberFormat="1" applyFont="1" applyAlignment="1">
      <alignment horizontal="center"/>
    </xf>
    <xf numFmtId="166" fontId="15" fillId="0" borderId="0" xfId="0" applyNumberFormat="1" applyFont="1" applyAlignment="1">
      <alignment horizontal="center"/>
    </xf>
    <xf numFmtId="174" fontId="11" fillId="0" borderId="0" xfId="2" applyNumberFormat="1" applyFont="1"/>
    <xf numFmtId="174" fontId="13" fillId="0" borderId="0" xfId="2" applyNumberFormat="1" applyFont="1" applyAlignment="1">
      <alignment horizontal="center"/>
    </xf>
    <xf numFmtId="165" fontId="15" fillId="0" borderId="0" xfId="0" applyFont="1" applyAlignment="1">
      <alignment horizontal="center"/>
    </xf>
    <xf numFmtId="165" fontId="21" fillId="0" borderId="0" xfId="0" applyFont="1"/>
    <xf numFmtId="165" fontId="21" fillId="0" borderId="0" xfId="0" applyFont="1" applyAlignment="1">
      <alignment horizontal="fill"/>
    </xf>
    <xf numFmtId="165" fontId="21" fillId="0" borderId="0" xfId="0" applyFont="1" applyAlignment="1">
      <alignment horizontal="center"/>
    </xf>
    <xf numFmtId="169" fontId="21" fillId="0" borderId="0" xfId="0" applyNumberFormat="1" applyFont="1"/>
    <xf numFmtId="174" fontId="21" fillId="0" borderId="0" xfId="0" applyNumberFormat="1" applyFont="1" applyAlignment="1">
      <alignment horizontal="right"/>
    </xf>
    <xf numFmtId="169" fontId="22" fillId="0" borderId="0" xfId="0" applyNumberFormat="1" applyFont="1"/>
    <xf numFmtId="165" fontId="23" fillId="0" borderId="0" xfId="0" applyFont="1" applyAlignment="1">
      <alignment horizontal="fill"/>
    </xf>
    <xf numFmtId="166" fontId="11" fillId="0" borderId="0" xfId="2" quotePrefix="1" applyNumberFormat="1" applyFont="1" applyAlignment="1">
      <alignment horizontal="center"/>
    </xf>
    <xf numFmtId="166" fontId="11" fillId="0" borderId="0" xfId="2" applyNumberFormat="1" applyFont="1" applyAlignment="1">
      <alignment horizontal="center"/>
    </xf>
    <xf numFmtId="165" fontId="0" fillId="0" borderId="0" xfId="0" quotePrefix="1"/>
    <xf numFmtId="2" fontId="0" fillId="0" borderId="0" xfId="0" applyNumberFormat="1"/>
    <xf numFmtId="165" fontId="0" fillId="2" borderId="0" xfId="0" applyFill="1"/>
    <xf numFmtId="170" fontId="17" fillId="2" borderId="0" xfId="0" applyNumberFormat="1" applyFont="1" applyFill="1" applyAlignment="1">
      <alignment horizontal="center"/>
    </xf>
    <xf numFmtId="174" fontId="17" fillId="2" borderId="0" xfId="0" applyNumberFormat="1" applyFont="1" applyFill="1" applyAlignment="1">
      <alignment horizontal="center"/>
    </xf>
    <xf numFmtId="2" fontId="0" fillId="2" borderId="0" xfId="0" applyNumberFormat="1" applyFill="1"/>
    <xf numFmtId="165" fontId="18" fillId="0" borderId="0" xfId="0" applyFont="1"/>
    <xf numFmtId="165" fontId="0" fillId="3" borderId="0" xfId="0" applyFill="1"/>
    <xf numFmtId="170" fontId="17" fillId="3" borderId="0" xfId="0" applyNumberFormat="1" applyFont="1" applyFill="1" applyAlignment="1">
      <alignment horizontal="center"/>
    </xf>
    <xf numFmtId="174" fontId="17" fillId="3" borderId="0" xfId="0" applyNumberFormat="1" applyFont="1" applyFill="1" applyAlignment="1">
      <alignment horizontal="center"/>
    </xf>
    <xf numFmtId="2" fontId="0" fillId="3" borderId="0" xfId="0" applyNumberFormat="1" applyFill="1"/>
    <xf numFmtId="166" fontId="13" fillId="0" borderId="0" xfId="2" quotePrefix="1" applyNumberFormat="1" applyFont="1" applyAlignment="1">
      <alignment horizontal="center"/>
    </xf>
    <xf numFmtId="166" fontId="16" fillId="0" borderId="0" xfId="0" applyNumberFormat="1" applyFont="1" applyAlignment="1">
      <alignment horizontal="center"/>
    </xf>
    <xf numFmtId="165" fontId="23" fillId="0" borderId="0" xfId="0" applyFont="1"/>
    <xf numFmtId="165" fontId="25" fillId="0" borderId="0" xfId="0" applyFont="1" applyAlignment="1">
      <alignment horizontal="center"/>
    </xf>
    <xf numFmtId="169" fontId="25" fillId="0" borderId="0" xfId="0" applyNumberFormat="1" applyFont="1"/>
    <xf numFmtId="165" fontId="27" fillId="0" borderId="0" xfId="0" applyFont="1" applyAlignment="1">
      <alignment horizontal="center"/>
    </xf>
    <xf numFmtId="174" fontId="24" fillId="0" borderId="0" xfId="0" applyNumberFormat="1" applyFont="1" applyAlignment="1">
      <alignment horizontal="right"/>
    </xf>
    <xf numFmtId="174" fontId="24" fillId="0" borderId="1" xfId="0" applyNumberFormat="1" applyFont="1" applyBorder="1" applyAlignment="1">
      <alignment horizontal="right"/>
    </xf>
    <xf numFmtId="49" fontId="27" fillId="0" borderId="1" xfId="0" quotePrefix="1" applyNumberFormat="1" applyFont="1" applyBorder="1"/>
    <xf numFmtId="0" fontId="15" fillId="0" borderId="0" xfId="2" applyFont="1" applyAlignment="1">
      <alignment horizontal="left"/>
    </xf>
    <xf numFmtId="0" fontId="15" fillId="0" borderId="0" xfId="2" applyFont="1"/>
    <xf numFmtId="0" fontId="23" fillId="0" borderId="0" xfId="2" quotePrefix="1" applyFont="1" applyAlignment="1">
      <alignment horizontal="left"/>
    </xf>
    <xf numFmtId="0" fontId="23" fillId="0" borderId="0" xfId="2" applyFont="1" applyAlignment="1">
      <alignment horizontal="left"/>
    </xf>
    <xf numFmtId="0" fontId="23" fillId="0" borderId="0" xfId="2" applyFont="1"/>
    <xf numFmtId="0" fontId="11" fillId="0" borderId="0" xfId="2" applyFont="1" applyAlignment="1">
      <alignment horizontal="left"/>
    </xf>
    <xf numFmtId="0" fontId="13" fillId="0" borderId="3" xfId="2" applyFont="1" applyBorder="1" applyAlignment="1">
      <alignment horizontal="left"/>
    </xf>
    <xf numFmtId="171" fontId="11" fillId="0" borderId="0" xfId="2" applyNumberFormat="1" applyFont="1" applyAlignment="1">
      <alignment horizontal="center"/>
    </xf>
    <xf numFmtId="174" fontId="11" fillId="0" borderId="0" xfId="2" applyNumberFormat="1" applyFont="1" applyAlignment="1">
      <alignment horizontal="center"/>
    </xf>
    <xf numFmtId="169" fontId="13" fillId="0" borderId="3" xfId="2" applyNumberFormat="1" applyFont="1" applyBorder="1"/>
    <xf numFmtId="166" fontId="13" fillId="0" borderId="4" xfId="2" applyNumberFormat="1" applyFont="1" applyBorder="1"/>
    <xf numFmtId="174" fontId="13" fillId="0" borderId="4" xfId="2" applyNumberFormat="1" applyFont="1" applyBorder="1"/>
    <xf numFmtId="171" fontId="13" fillId="0" borderId="4" xfId="2" applyNumberFormat="1" applyFont="1" applyBorder="1" applyAlignment="1">
      <alignment horizontal="center"/>
    </xf>
    <xf numFmtId="166" fontId="15" fillId="0" borderId="4" xfId="0" applyNumberFormat="1" applyFont="1" applyBorder="1" applyAlignment="1">
      <alignment horizontal="center"/>
    </xf>
    <xf numFmtId="166" fontId="15" fillId="0" borderId="4" xfId="2" applyNumberFormat="1" applyFont="1" applyBorder="1"/>
    <xf numFmtId="165" fontId="37" fillId="0" borderId="0" xfId="0" applyFont="1" applyAlignment="1">
      <alignment horizontal="left"/>
    </xf>
    <xf numFmtId="165" fontId="9" fillId="0" borderId="0" xfId="0" applyFont="1" applyAlignment="1">
      <alignment horizontal="left"/>
    </xf>
    <xf numFmtId="169" fontId="21" fillId="0" borderId="0" xfId="0" applyNumberFormat="1" applyFont="1" applyAlignment="1">
      <alignment horizontal="center"/>
    </xf>
    <xf numFmtId="166" fontId="21" fillId="0" borderId="0" xfId="0" applyNumberFormat="1" applyFont="1"/>
    <xf numFmtId="2" fontId="21" fillId="0" borderId="0" xfId="0" applyNumberFormat="1" applyFont="1" applyAlignment="1">
      <alignment horizontal="right"/>
    </xf>
    <xf numFmtId="165" fontId="42" fillId="0" borderId="0" xfId="0" applyFont="1"/>
    <xf numFmtId="2" fontId="24" fillId="0" borderId="0" xfId="0" applyNumberFormat="1" applyFont="1" applyAlignment="1">
      <alignment horizontal="center"/>
    </xf>
    <xf numFmtId="2" fontId="24" fillId="0" borderId="0" xfId="0" applyNumberFormat="1" applyFont="1" applyAlignment="1">
      <alignment horizontal="right"/>
    </xf>
    <xf numFmtId="2" fontId="24" fillId="0" borderId="5" xfId="0" applyNumberFormat="1" applyFont="1" applyBorder="1" applyAlignment="1">
      <alignment horizontal="center"/>
    </xf>
    <xf numFmtId="2" fontId="24" fillId="0" borderId="5" xfId="0" applyNumberFormat="1" applyFont="1" applyBorder="1" applyAlignment="1">
      <alignment horizontal="right"/>
    </xf>
    <xf numFmtId="174" fontId="22" fillId="0" borderId="0" xfId="0" applyNumberFormat="1" applyFont="1" applyAlignment="1">
      <alignment horizontal="right"/>
    </xf>
    <xf numFmtId="170" fontId="21" fillId="0" borderId="0" xfId="0" applyNumberFormat="1" applyFont="1" applyAlignment="1">
      <alignment horizontal="center"/>
    </xf>
    <xf numFmtId="169" fontId="24" fillId="0" borderId="0" xfId="0" applyNumberFormat="1" applyFont="1"/>
    <xf numFmtId="167" fontId="24" fillId="0" borderId="0" xfId="0" applyNumberFormat="1" applyFont="1"/>
    <xf numFmtId="165" fontId="29" fillId="4" borderId="0" xfId="0" applyFont="1" applyFill="1" applyAlignment="1">
      <alignment horizontal="center"/>
    </xf>
    <xf numFmtId="165" fontId="29" fillId="4" borderId="0" xfId="0" applyFont="1" applyFill="1"/>
    <xf numFmtId="169" fontId="29" fillId="4" borderId="0" xfId="0" applyNumberFormat="1" applyFont="1" applyFill="1"/>
    <xf numFmtId="2" fontId="28" fillId="4" borderId="0" xfId="0" applyNumberFormat="1" applyFont="1" applyFill="1" applyAlignment="1">
      <alignment horizontal="center"/>
    </xf>
    <xf numFmtId="2" fontId="28" fillId="4" borderId="0" xfId="0" applyNumberFormat="1" applyFont="1" applyFill="1" applyAlignment="1">
      <alignment horizontal="right"/>
    </xf>
    <xf numFmtId="170" fontId="28" fillId="4" borderId="0" xfId="0" applyNumberFormat="1" applyFont="1" applyFill="1"/>
    <xf numFmtId="169" fontId="28" fillId="4" borderId="0" xfId="0" applyNumberFormat="1" applyFont="1" applyFill="1"/>
    <xf numFmtId="165" fontId="36" fillId="4" borderId="0" xfId="0" applyFont="1" applyFill="1" applyAlignment="1">
      <alignment horizontal="fill"/>
    </xf>
    <xf numFmtId="1" fontId="36" fillId="4" borderId="0" xfId="0" applyNumberFormat="1" applyFont="1" applyFill="1" applyAlignment="1">
      <alignment horizontal="right"/>
    </xf>
    <xf numFmtId="173" fontId="38" fillId="4" borderId="0" xfId="0" applyNumberFormat="1" applyFont="1" applyFill="1" applyAlignment="1">
      <alignment horizontal="center"/>
    </xf>
    <xf numFmtId="173" fontId="40" fillId="4" borderId="0" xfId="0" applyNumberFormat="1" applyFont="1" applyFill="1" applyAlignment="1">
      <alignment horizontal="center"/>
    </xf>
    <xf numFmtId="173" fontId="41" fillId="4" borderId="0" xfId="0" applyNumberFormat="1" applyFont="1" applyFill="1" applyAlignment="1">
      <alignment horizontal="center"/>
    </xf>
    <xf numFmtId="173" fontId="36" fillId="4" borderId="0" xfId="0" applyNumberFormat="1" applyFont="1" applyFill="1" applyAlignment="1">
      <alignment horizontal="center"/>
    </xf>
    <xf numFmtId="173" fontId="36" fillId="4" borderId="0" xfId="0" applyNumberFormat="1" applyFont="1" applyFill="1"/>
    <xf numFmtId="0" fontId="32" fillId="4" borderId="6" xfId="2" applyFont="1" applyFill="1" applyBorder="1" applyAlignment="1">
      <alignment horizontal="left"/>
    </xf>
    <xf numFmtId="0" fontId="33" fillId="4" borderId="6" xfId="2" applyFont="1" applyFill="1" applyBorder="1" applyAlignment="1">
      <alignment horizontal="left"/>
    </xf>
    <xf numFmtId="0" fontId="32" fillId="4" borderId="3" xfId="2" applyFont="1" applyFill="1" applyBorder="1" applyAlignment="1">
      <alignment horizontal="left"/>
    </xf>
    <xf numFmtId="0" fontId="33" fillId="4" borderId="3" xfId="2" applyFont="1" applyFill="1" applyBorder="1" applyAlignment="1">
      <alignment horizontal="left"/>
    </xf>
    <xf numFmtId="165" fontId="34" fillId="4" borderId="7" xfId="2" quotePrefix="1" applyNumberFormat="1" applyFont="1" applyFill="1" applyBorder="1" applyAlignment="1">
      <alignment horizontal="right"/>
    </xf>
    <xf numFmtId="0" fontId="32" fillId="4" borderId="8" xfId="2" applyFont="1" applyFill="1" applyBorder="1" applyAlignment="1">
      <alignment horizontal="left"/>
    </xf>
    <xf numFmtId="0" fontId="32" fillId="4" borderId="4" xfId="2" applyFont="1" applyFill="1" applyBorder="1" applyAlignment="1">
      <alignment horizontal="left"/>
    </xf>
    <xf numFmtId="165" fontId="35" fillId="4" borderId="4" xfId="2" quotePrefix="1" applyNumberFormat="1" applyFont="1" applyFill="1" applyBorder="1" applyAlignment="1">
      <alignment horizontal="right"/>
    </xf>
    <xf numFmtId="0" fontId="35" fillId="4" borderId="9" xfId="2" applyFont="1" applyFill="1" applyBorder="1" applyAlignment="1">
      <alignment horizontal="center"/>
    </xf>
    <xf numFmtId="165" fontId="35" fillId="4" borderId="9" xfId="2" quotePrefix="1" applyNumberFormat="1" applyFont="1" applyFill="1" applyBorder="1" applyAlignment="1">
      <alignment horizontal="right"/>
    </xf>
    <xf numFmtId="0" fontId="35" fillId="4" borderId="4" xfId="2" applyFont="1" applyFill="1" applyBorder="1" applyAlignment="1">
      <alignment horizontal="center"/>
    </xf>
    <xf numFmtId="165" fontId="35" fillId="4" borderId="4" xfId="0" applyFont="1" applyFill="1" applyBorder="1" applyAlignment="1">
      <alignment horizontal="center"/>
    </xf>
    <xf numFmtId="165" fontId="21" fillId="0" borderId="6" xfId="0" applyFont="1" applyBorder="1" applyAlignment="1">
      <alignment horizontal="fill"/>
    </xf>
    <xf numFmtId="165" fontId="28" fillId="0" borderId="0" xfId="0" applyFont="1" applyAlignment="1">
      <alignment horizontal="fill"/>
    </xf>
    <xf numFmtId="165" fontId="21" fillId="0" borderId="10" xfId="0" applyFont="1" applyBorder="1" applyAlignment="1">
      <alignment horizontal="fill"/>
    </xf>
    <xf numFmtId="165" fontId="36" fillId="0" borderId="0" xfId="0" applyFont="1" applyAlignment="1">
      <alignment horizontal="fill"/>
    </xf>
    <xf numFmtId="165" fontId="36" fillId="4" borderId="0" xfId="0" applyFont="1" applyFill="1" applyAlignment="1">
      <alignment horizontal="center"/>
    </xf>
    <xf numFmtId="165" fontId="36" fillId="4" borderId="3" xfId="0" applyFont="1" applyFill="1" applyBorder="1" applyAlignment="1">
      <alignment horizontal="center"/>
    </xf>
    <xf numFmtId="165" fontId="2" fillId="0" borderId="11" xfId="0" applyFont="1" applyBorder="1"/>
    <xf numFmtId="165" fontId="2" fillId="0" borderId="3" xfId="0" applyFont="1" applyBorder="1" applyAlignment="1">
      <alignment horizontal="left"/>
    </xf>
    <xf numFmtId="174" fontId="24" fillId="0" borderId="0" xfId="0" applyNumberFormat="1" applyFont="1" applyAlignment="1">
      <alignment horizontal="center"/>
    </xf>
    <xf numFmtId="174" fontId="24" fillId="0" borderId="0" xfId="0" applyNumberFormat="1" applyFont="1"/>
    <xf numFmtId="174" fontId="45" fillId="0" borderId="0" xfId="0" applyNumberFormat="1" applyFont="1"/>
    <xf numFmtId="174" fontId="45" fillId="0" borderId="1" xfId="0" applyNumberFormat="1" applyFont="1" applyBorder="1"/>
    <xf numFmtId="167" fontId="24" fillId="0" borderId="1" xfId="0" applyNumberFormat="1" applyFont="1" applyBorder="1"/>
    <xf numFmtId="2" fontId="21" fillId="0" borderId="0" xfId="0" applyNumberFormat="1" applyFont="1" applyAlignment="1">
      <alignment horizontal="center"/>
    </xf>
    <xf numFmtId="165" fontId="23" fillId="0" borderId="10" xfId="0" applyFont="1" applyBorder="1" applyAlignment="1">
      <alignment horizontal="fill"/>
    </xf>
    <xf numFmtId="165" fontId="23" fillId="0" borderId="3" xfId="0" applyFont="1" applyBorder="1"/>
    <xf numFmtId="165" fontId="28" fillId="4" borderId="10" xfId="0" applyFont="1" applyFill="1" applyBorder="1" applyAlignment="1">
      <alignment horizontal="fill"/>
    </xf>
    <xf numFmtId="1" fontId="27" fillId="0" borderId="1" xfId="0" applyNumberFormat="1" applyFont="1" applyBorder="1" applyAlignment="1">
      <alignment horizontal="left"/>
    </xf>
    <xf numFmtId="174" fontId="13" fillId="0" borderId="4" xfId="2" applyNumberFormat="1" applyFont="1" applyBorder="1" applyAlignment="1">
      <alignment horizontal="right"/>
    </xf>
    <xf numFmtId="1" fontId="26" fillId="0" borderId="0" xfId="0" applyNumberFormat="1" applyFont="1" applyAlignment="1">
      <alignment horizontal="left"/>
    </xf>
    <xf numFmtId="1" fontId="26" fillId="0" borderId="1" xfId="0" applyNumberFormat="1" applyFont="1" applyBorder="1" applyAlignment="1">
      <alignment horizontal="left"/>
    </xf>
    <xf numFmtId="171" fontId="13" fillId="0" borderId="3" xfId="2" applyNumberFormat="1" applyFont="1" applyBorder="1" applyAlignment="1">
      <alignment horizontal="center"/>
    </xf>
    <xf numFmtId="0" fontId="26" fillId="0" borderId="0" xfId="0" applyNumberFormat="1" applyFont="1" applyAlignment="1">
      <alignment horizontal="center"/>
    </xf>
    <xf numFmtId="49" fontId="26" fillId="0" borderId="0" xfId="0" applyNumberFormat="1" applyFont="1" applyAlignment="1">
      <alignment horizontal="center"/>
    </xf>
    <xf numFmtId="49" fontId="27" fillId="0" borderId="5" xfId="0" applyNumberFormat="1" applyFont="1" applyBorder="1" applyAlignment="1">
      <alignment horizontal="center"/>
    </xf>
    <xf numFmtId="49" fontId="26" fillId="0" borderId="0" xfId="0" applyNumberFormat="1" applyFont="1"/>
    <xf numFmtId="49" fontId="26" fillId="0" borderId="0" xfId="0" quotePrefix="1" applyNumberFormat="1" applyFont="1"/>
    <xf numFmtId="49" fontId="26" fillId="0" borderId="1" xfId="0" quotePrefix="1" applyNumberFormat="1" applyFont="1" applyBorder="1"/>
    <xf numFmtId="0" fontId="26" fillId="0" borderId="0" xfId="0" applyNumberFormat="1" applyFont="1" applyAlignment="1">
      <alignment horizontal="left"/>
    </xf>
    <xf numFmtId="0" fontId="27" fillId="0" borderId="1" xfId="0" applyNumberFormat="1" applyFont="1" applyBorder="1" applyAlignment="1">
      <alignment horizontal="left"/>
    </xf>
    <xf numFmtId="49" fontId="27" fillId="0" borderId="1" xfId="0" applyNumberFormat="1" applyFont="1" applyBorder="1" applyAlignment="1">
      <alignment horizontal="center"/>
    </xf>
    <xf numFmtId="0" fontId="27" fillId="0" borderId="1" xfId="0" applyNumberFormat="1" applyFont="1" applyBorder="1" applyAlignment="1">
      <alignment horizontal="center"/>
    </xf>
    <xf numFmtId="1" fontId="26" fillId="5" borderId="0" xfId="0" applyNumberFormat="1" applyFont="1" applyFill="1" applyAlignment="1">
      <alignment horizontal="left"/>
    </xf>
    <xf numFmtId="174" fontId="24" fillId="0" borderId="1" xfId="0" applyNumberFormat="1" applyFont="1" applyBorder="1"/>
    <xf numFmtId="174" fontId="46" fillId="0" borderId="0" xfId="0" applyNumberFormat="1" applyFont="1"/>
    <xf numFmtId="175" fontId="0" fillId="3" borderId="0" xfId="0" applyNumberFormat="1" applyFill="1"/>
    <xf numFmtId="176" fontId="24" fillId="0" borderId="0" xfId="0" applyNumberFormat="1" applyFont="1"/>
    <xf numFmtId="177" fontId="24" fillId="0" borderId="0" xfId="0" applyNumberFormat="1" applyFont="1"/>
    <xf numFmtId="175" fontId="0" fillId="2" borderId="0" xfId="0" applyNumberFormat="1" applyFill="1"/>
    <xf numFmtId="165" fontId="47" fillId="0" borderId="0" xfId="0" applyFont="1"/>
    <xf numFmtId="165" fontId="44" fillId="0" borderId="0" xfId="0" applyFont="1"/>
    <xf numFmtId="165" fontId="44" fillId="0" borderId="0" xfId="0" applyFont="1" applyAlignment="1">
      <alignment horizontal="center"/>
    </xf>
    <xf numFmtId="165" fontId="40" fillId="0" borderId="0" xfId="0" applyFont="1"/>
    <xf numFmtId="165" fontId="36" fillId="0" borderId="0" xfId="0" applyFont="1"/>
    <xf numFmtId="174" fontId="46" fillId="0" borderId="1" xfId="0" applyNumberFormat="1" applyFont="1" applyBorder="1"/>
    <xf numFmtId="165" fontId="43" fillId="0" borderId="3" xfId="0" applyFont="1" applyBorder="1"/>
    <xf numFmtId="2" fontId="21" fillId="0" borderId="0" xfId="0" applyNumberFormat="1" applyFont="1"/>
    <xf numFmtId="2" fontId="38" fillId="0" borderId="0" xfId="0" applyNumberFormat="1" applyFont="1" applyAlignment="1">
      <alignment horizontal="center"/>
    </xf>
    <xf numFmtId="174" fontId="23" fillId="0" borderId="0" xfId="0" applyNumberFormat="1" applyFont="1"/>
    <xf numFmtId="174" fontId="0" fillId="0" borderId="0" xfId="0" applyNumberFormat="1"/>
    <xf numFmtId="165" fontId="5" fillId="6" borderId="0" xfId="0" applyFont="1" applyFill="1"/>
    <xf numFmtId="0" fontId="26" fillId="0" borderId="1" xfId="0" applyNumberFormat="1" applyFont="1" applyBorder="1" applyAlignment="1">
      <alignment horizontal="left"/>
    </xf>
    <xf numFmtId="0" fontId="26" fillId="0" borderId="1" xfId="0" applyNumberFormat="1" applyFont="1" applyBorder="1" applyAlignment="1">
      <alignment horizontal="center"/>
    </xf>
    <xf numFmtId="2" fontId="56" fillId="0" borderId="0" xfId="0" applyNumberFormat="1" applyFont="1" applyAlignment="1">
      <alignment horizontal="center"/>
    </xf>
    <xf numFmtId="2" fontId="24" fillId="0" borderId="1" xfId="0" applyNumberFormat="1" applyFont="1" applyBorder="1" applyAlignment="1">
      <alignment horizontal="center"/>
    </xf>
    <xf numFmtId="2" fontId="24" fillId="0" borderId="1" xfId="0" applyNumberFormat="1" applyFont="1" applyBorder="1" applyAlignment="1">
      <alignment horizontal="right"/>
    </xf>
    <xf numFmtId="174" fontId="24" fillId="0" borderId="1" xfId="0" applyNumberFormat="1" applyFont="1" applyBorder="1" applyAlignment="1">
      <alignment horizontal="center"/>
    </xf>
    <xf numFmtId="176" fontId="24" fillId="0" borderId="1" xfId="0" applyNumberFormat="1" applyFont="1" applyBorder="1"/>
    <xf numFmtId="177" fontId="24" fillId="0" borderId="1" xfId="0" applyNumberFormat="1" applyFont="1" applyBorder="1"/>
    <xf numFmtId="165" fontId="0" fillId="0" borderId="1" xfId="0" applyBorder="1"/>
    <xf numFmtId="169" fontId="43" fillId="0" borderId="3" xfId="0" applyNumberFormat="1" applyFont="1" applyBorder="1" applyAlignment="1">
      <alignment horizontal="center"/>
    </xf>
    <xf numFmtId="169" fontId="57" fillId="0" borderId="3" xfId="0" applyNumberFormat="1" applyFont="1" applyBorder="1"/>
    <xf numFmtId="165" fontId="50" fillId="4" borderId="12" xfId="0" applyFont="1" applyFill="1" applyBorder="1" applyAlignment="1">
      <alignment horizontal="centerContinuous"/>
    </xf>
    <xf numFmtId="165" fontId="50" fillId="4" borderId="0" xfId="0" applyFont="1" applyFill="1" applyAlignment="1">
      <alignment horizontal="center"/>
    </xf>
    <xf numFmtId="169" fontId="51" fillId="4" borderId="0" xfId="0" applyNumberFormat="1" applyFont="1" applyFill="1"/>
    <xf numFmtId="169" fontId="50" fillId="4" borderId="0" xfId="0" applyNumberFormat="1" applyFont="1" applyFill="1" applyAlignment="1">
      <alignment horizontal="center"/>
    </xf>
    <xf numFmtId="174" fontId="23" fillId="0" borderId="1" xfId="0" applyNumberFormat="1" applyFont="1" applyBorder="1"/>
    <xf numFmtId="174" fontId="58" fillId="0" borderId="0" xfId="0" applyNumberFormat="1" applyFont="1"/>
    <xf numFmtId="174" fontId="58" fillId="0" borderId="1" xfId="0" applyNumberFormat="1" applyFont="1" applyBorder="1"/>
    <xf numFmtId="173" fontId="53" fillId="4" borderId="0" xfId="0" applyNumberFormat="1" applyFont="1" applyFill="1" applyAlignment="1">
      <alignment horizontal="center"/>
    </xf>
    <xf numFmtId="169" fontId="11" fillId="0" borderId="0" xfId="2" applyNumberFormat="1" applyFont="1"/>
    <xf numFmtId="174" fontId="58" fillId="0" borderId="0" xfId="0" applyNumberFormat="1" applyFont="1" applyAlignment="1">
      <alignment horizontal="center"/>
    </xf>
    <xf numFmtId="174" fontId="58" fillId="0" borderId="1" xfId="0" applyNumberFormat="1" applyFont="1" applyBorder="1" applyAlignment="1">
      <alignment horizontal="center"/>
    </xf>
    <xf numFmtId="167" fontId="16" fillId="0" borderId="0" xfId="0" applyNumberFormat="1" applyFont="1" applyAlignment="1">
      <alignment horizontal="center"/>
    </xf>
    <xf numFmtId="172" fontId="0" fillId="2" borderId="0" xfId="0" applyNumberFormat="1" applyFill="1"/>
    <xf numFmtId="178" fontId="23" fillId="0" borderId="0" xfId="0" applyNumberFormat="1" applyFont="1"/>
    <xf numFmtId="2" fontId="2" fillId="0" borderId="0" xfId="0" applyNumberFormat="1" applyFont="1" applyAlignment="1" applyProtection="1">
      <alignment horizontal="center"/>
    </xf>
    <xf numFmtId="178" fontId="23" fillId="0" borderId="0" xfId="0" applyNumberFormat="1" applyFont="1" applyProtection="1"/>
    <xf numFmtId="179" fontId="0" fillId="0" borderId="0" xfId="3" applyNumberFormat="1" applyFont="1"/>
    <xf numFmtId="165" fontId="31" fillId="0" borderId="0" xfId="0" applyFont="1" applyAlignment="1">
      <alignment horizontal="center"/>
    </xf>
    <xf numFmtId="165" fontId="20" fillId="0" borderId="3" xfId="0" applyFont="1" applyBorder="1" applyAlignment="1">
      <alignment horizontal="center"/>
    </xf>
    <xf numFmtId="165" fontId="30" fillId="0" borderId="0" xfId="0" applyFont="1" applyAlignment="1">
      <alignment horizontal="center"/>
    </xf>
    <xf numFmtId="165" fontId="20" fillId="0" borderId="0" xfId="0" applyFont="1" applyAlignment="1">
      <alignment horizontal="center"/>
    </xf>
    <xf numFmtId="166" fontId="39" fillId="0" borderId="0" xfId="0" applyNumberFormat="1" applyFont="1" applyAlignment="1">
      <alignment horizontal="center"/>
    </xf>
    <xf numFmtId="165" fontId="19" fillId="0" borderId="11" xfId="0" applyFont="1" applyBorder="1" applyAlignment="1">
      <alignment horizontal="center"/>
    </xf>
    <xf numFmtId="165" fontId="19" fillId="0" borderId="0" xfId="0" applyFont="1" applyAlignment="1">
      <alignment horizontal="center"/>
    </xf>
    <xf numFmtId="166" fontId="35" fillId="4" borderId="13" xfId="2" quotePrefix="1" applyNumberFormat="1" applyFont="1" applyFill="1" applyBorder="1" applyAlignment="1">
      <alignment horizontal="center"/>
    </xf>
    <xf numFmtId="166" fontId="35" fillId="4" borderId="13" xfId="2" applyNumberFormat="1" applyFont="1" applyFill="1" applyBorder="1" applyAlignment="1">
      <alignment horizontal="center"/>
    </xf>
    <xf numFmtId="164" fontId="34" fillId="4" borderId="14" xfId="1" quotePrefix="1" applyFont="1" applyFill="1" applyBorder="1" applyAlignment="1">
      <alignment horizontal="center"/>
    </xf>
    <xf numFmtId="166" fontId="34" fillId="4" borderId="14" xfId="2" applyNumberFormat="1" applyFont="1" applyFill="1" applyBorder="1" applyAlignment="1">
      <alignment horizontal="center"/>
    </xf>
    <xf numFmtId="166" fontId="16" fillId="0" borderId="0" xfId="2" applyNumberFormat="1" applyFont="1" applyAlignment="1">
      <alignment horizontal="center"/>
    </xf>
    <xf numFmtId="165" fontId="55" fillId="0" borderId="0" xfId="0" applyFont="1" applyAlignment="1">
      <alignment horizontal="center"/>
    </xf>
    <xf numFmtId="165" fontId="8" fillId="0" borderId="0" xfId="0" applyFont="1" applyAlignment="1">
      <alignment horizontal="center"/>
    </xf>
    <xf numFmtId="166" fontId="11" fillId="0" borderId="0" xfId="2" quotePrefix="1" applyNumberFormat="1" applyFont="1" applyAlignment="1">
      <alignment horizontal="center"/>
    </xf>
    <xf numFmtId="166" fontId="11" fillId="0" borderId="0" xfId="2" applyNumberFormat="1" applyFont="1" applyAlignment="1">
      <alignment horizontal="center"/>
    </xf>
  </cellXfs>
  <cellStyles count="8">
    <cellStyle name="Millares 2" xfId="6"/>
    <cellStyle name="Millares 3" xfId="5"/>
    <cellStyle name="Moneda" xfId="1" builtinId="4"/>
    <cellStyle name="Normal" xfId="0" builtinId="0"/>
    <cellStyle name="Normal 2" xfId="4"/>
    <cellStyle name="Normal_VOL-PEC 1989-2000 " xfId="2"/>
    <cellStyle name="Porcentaje" xfId="3" builtinId="5"/>
    <cellStyle name="Porcentaje 2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99"/>
      <rgbColor rgb="00FFFFFF"/>
      <rgbColor rgb="00FF0000"/>
      <rgbColor rgb="0000FF00"/>
      <rgbColor rgb="000000FF"/>
      <rgbColor rgb="00FFFF00"/>
      <rgbColor rgb="00FF00FF"/>
      <rgbColor rgb="00B3FFFF"/>
      <rgbColor rgb="00FF6699"/>
      <rgbColor rgb="00008000"/>
      <rgbColor rgb="00000080"/>
      <rgbColor rgb="00808000"/>
      <rgbColor rgb="00CC00CC"/>
      <rgbColor rgb="00009999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9900CC"/>
      <rgbColor rgb="00E3E3E3"/>
      <rgbColor rgb="003366FF"/>
      <rgbColor rgb="0033CCCC"/>
      <rgbColor rgb="00339933"/>
      <rgbColor rgb="00999933"/>
      <rgbColor rgb="00996633"/>
      <rgbColor rgb="00996666"/>
      <rgbColor rgb="00CC66FF"/>
      <rgbColor rgb="00969696"/>
      <rgbColor rgb="00008080"/>
      <rgbColor rgb="0099CC00"/>
      <rgbColor rgb="0000CC00"/>
      <rgbColor rgb="00333300"/>
      <rgbColor rgb="00663300"/>
      <rgbColor rgb="00FF00FF"/>
      <rgbColor rgb="00FF99FF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Style="combo" dx="22" fmlaLink="$Y$12" fmlaRange="$AA$12:$AB$23" noThreeD="1" sel="4" val="0"/>
</file>

<file path=xl/ctrlProps/ctrlProp2.xml><?xml version="1.0" encoding="utf-8"?>
<formControlPr xmlns="http://schemas.microsoft.com/office/spreadsheetml/2009/9/main" objectType="Drop" dropStyle="combo" dx="22" fmlaLink="$Y$13" fmlaRange="$AD$12:$AD$44" noThreeD="1" sel="32" val="25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325867</xdr:colOff>
      <xdr:row>224</xdr:row>
      <xdr:rowOff>96818</xdr:rowOff>
    </xdr:from>
    <xdr:to>
      <xdr:col>14</xdr:col>
      <xdr:colOff>392542</xdr:colOff>
      <xdr:row>231</xdr:row>
      <xdr:rowOff>64433</xdr:rowOff>
    </xdr:to>
    <xdr:sp macro="" textlink="">
      <xdr:nvSpPr>
        <xdr:cNvPr id="2055" name="AutoShape 3">
          <a:extLst>
            <a:ext uri="{FF2B5EF4-FFF2-40B4-BE49-F238E27FC236}"/>
          </a:extLst>
        </xdr:cNvPr>
        <xdr:cNvSpPr>
          <a:spLocks noChangeArrowheads="1"/>
        </xdr:cNvSpPr>
      </xdr:nvSpPr>
      <xdr:spPr bwMode="auto">
        <a:xfrm>
          <a:off x="7191487" y="26439158"/>
          <a:ext cx="729615" cy="1156335"/>
        </a:xfrm>
        <a:prstGeom prst="wedgeRoundRectCallout">
          <a:avLst>
            <a:gd name="adj1" fmla="val -94792"/>
            <a:gd name="adj2" fmla="val 8648"/>
            <a:gd name="adj3" fmla="val 16667"/>
          </a:avLst>
        </a:prstGeom>
        <a:ln>
          <a:solidFill>
            <a:srgbClr val="FF0000"/>
          </a:solidFill>
          <a:headEnd/>
          <a:tailEnd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8080"/>
              </a:solidFill>
              <a:latin typeface="Calibri"/>
              <a:cs typeface="Calibri"/>
            </a:rPr>
            <a:t>Pegar aquí producción en miles de toneladas de cada mes.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57150</xdr:colOff>
      <xdr:row>3</xdr:row>
      <xdr:rowOff>76200</xdr:rowOff>
    </xdr:to>
    <xdr:grpSp>
      <xdr:nvGrpSpPr>
        <xdr:cNvPr id="5122" name="Grupo 3"/>
        <xdr:cNvGrpSpPr>
          <a:grpSpLocks/>
        </xdr:cNvGrpSpPr>
      </xdr:nvGrpSpPr>
      <xdr:grpSpPr bwMode="auto">
        <a:xfrm>
          <a:off x="0" y="0"/>
          <a:ext cx="6772275" cy="561975"/>
          <a:chOff x="0" y="0"/>
          <a:chExt cx="6918960" cy="601980"/>
        </a:xfrm>
      </xdr:grpSpPr>
      <xdr:pic>
        <xdr:nvPicPr>
          <xdr:cNvPr id="5123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251" t="48756" r="43654" b="37953"/>
          <a:stretch>
            <a:fillRect/>
          </a:stretch>
        </xdr:blipFill>
        <xdr:spPr bwMode="auto">
          <a:xfrm>
            <a:off x="0" y="0"/>
            <a:ext cx="6918960" cy="6019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124" name="Imagen 5" descr="OGA3-2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952" t="11765" r="53632" b="14117"/>
          <a:stretch>
            <a:fillRect/>
          </a:stretch>
        </xdr:blipFill>
        <xdr:spPr bwMode="auto">
          <a:xfrm>
            <a:off x="45720" y="76200"/>
            <a:ext cx="1996440" cy="3581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" name="CuadroTexto 1">
            <a:extLst>
              <a:ext uri="{FF2B5EF4-FFF2-40B4-BE49-F238E27FC236}"/>
            </a:extLst>
          </xdr:cNvPr>
          <xdr:cNvSpPr txBox="1">
            <a:spLocks noChangeArrowheads="1"/>
          </xdr:cNvSpPr>
        </xdr:nvSpPr>
        <xdr:spPr bwMode="auto">
          <a:xfrm>
            <a:off x="5527383" y="51015"/>
            <a:ext cx="1303995" cy="387716"/>
          </a:xfrm>
          <a:prstGeom prst="rect">
            <a:avLst/>
          </a:prstGeom>
          <a:solidFill>
            <a:srgbClr val="0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lnSpc>
                <a:spcPts val="900"/>
              </a:lnSpc>
              <a:defRPr sz="1000"/>
            </a:pPr>
            <a:r>
              <a:rPr lang="es-PE" sz="800" b="1" i="0" u="none" strike="noStrike" baseline="0">
                <a:solidFill>
                  <a:srgbClr val="FFFFFF"/>
                </a:solidFill>
                <a:latin typeface="Calibri"/>
              </a:rPr>
              <a:t>DGESEP - DEA</a:t>
            </a:r>
            <a:endParaRPr lang="es-PE" sz="8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lnSpc>
                <a:spcPts val="900"/>
              </a:lnSpc>
              <a:defRPr sz="1000"/>
            </a:pPr>
            <a:r>
              <a:rPr lang="es-PE" sz="800" b="1" i="0" u="none" strike="noStrike" baseline="0">
                <a:solidFill>
                  <a:srgbClr val="FFFFFF"/>
                </a:solidFill>
                <a:latin typeface="Calibri Light"/>
              </a:rPr>
              <a:t>Estadística </a:t>
            </a:r>
            <a:r>
              <a:rPr lang="es-PE" sz="800" b="1" i="0" u="none" strike="noStrike" baseline="0">
                <a:solidFill>
                  <a:srgbClr val="FFFFFF"/>
                </a:solidFill>
                <a:latin typeface="Calibri"/>
              </a:rPr>
              <a:t>Pecuaria</a:t>
            </a:r>
            <a:endParaRPr lang="es-PE" sz="8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lnSpc>
                <a:spcPts val="800"/>
              </a:lnSpc>
              <a:defRPr sz="1000"/>
            </a:pPr>
            <a:endParaRPr lang="es-PE" sz="8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245</xdr:row>
      <xdr:rowOff>85725</xdr:rowOff>
    </xdr:from>
    <xdr:to>
      <xdr:col>1</xdr:col>
      <xdr:colOff>38100</xdr:colOff>
      <xdr:row>247</xdr:row>
      <xdr:rowOff>19050</xdr:rowOff>
    </xdr:to>
    <xdr:sp macro="" textlink="">
      <xdr:nvSpPr>
        <xdr:cNvPr id="2049" name="AutoShape 3"/>
        <xdr:cNvSpPr>
          <a:spLocks noChangeArrowheads="1"/>
        </xdr:cNvSpPr>
      </xdr:nvSpPr>
      <xdr:spPr bwMode="auto">
        <a:xfrm>
          <a:off x="514350" y="24384000"/>
          <a:ext cx="142875" cy="238125"/>
        </a:xfrm>
        <a:prstGeom prst="curvedRightArrow">
          <a:avLst>
            <a:gd name="adj1" fmla="val 38218"/>
            <a:gd name="adj2" fmla="val 76443"/>
            <a:gd name="adj3" fmla="val 33333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127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333375</xdr:colOff>
      <xdr:row>4</xdr:row>
      <xdr:rowOff>95250</xdr:rowOff>
    </xdr:to>
    <xdr:grpSp>
      <xdr:nvGrpSpPr>
        <xdr:cNvPr id="2050" name="Grupo 3"/>
        <xdr:cNvGrpSpPr>
          <a:grpSpLocks/>
        </xdr:cNvGrpSpPr>
      </xdr:nvGrpSpPr>
      <xdr:grpSpPr bwMode="auto">
        <a:xfrm>
          <a:off x="0" y="0"/>
          <a:ext cx="6819900" cy="704850"/>
          <a:chOff x="0" y="0"/>
          <a:chExt cx="6918960" cy="601980"/>
        </a:xfrm>
      </xdr:grpSpPr>
      <xdr:pic>
        <xdr:nvPicPr>
          <xdr:cNvPr id="2051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251" t="48756" r="43654" b="37953"/>
          <a:stretch>
            <a:fillRect/>
          </a:stretch>
        </xdr:blipFill>
        <xdr:spPr bwMode="auto">
          <a:xfrm>
            <a:off x="0" y="0"/>
            <a:ext cx="6918960" cy="6019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052" name="Imagen 5" descr="OGA3-2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952" t="11765" r="53632" b="14117"/>
          <a:stretch>
            <a:fillRect/>
          </a:stretch>
        </xdr:blipFill>
        <xdr:spPr bwMode="auto">
          <a:xfrm>
            <a:off x="45720" y="76200"/>
            <a:ext cx="1996440" cy="3581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" name="CuadroTexto 1">
            <a:extLst>
              <a:ext uri="{FF2B5EF4-FFF2-40B4-BE49-F238E27FC236}"/>
            </a:extLst>
          </xdr:cNvPr>
          <xdr:cNvSpPr txBox="1">
            <a:spLocks noChangeArrowheads="1"/>
          </xdr:cNvSpPr>
        </xdr:nvSpPr>
        <xdr:spPr bwMode="auto">
          <a:xfrm>
            <a:off x="5527437" y="105753"/>
            <a:ext cx="1304553" cy="349799"/>
          </a:xfrm>
          <a:prstGeom prst="rect">
            <a:avLst/>
          </a:prstGeom>
          <a:solidFill>
            <a:srgbClr val="0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lnSpc>
                <a:spcPts val="900"/>
              </a:lnSpc>
              <a:defRPr sz="1000"/>
            </a:pPr>
            <a:r>
              <a:rPr lang="es-PE" sz="800" b="1" i="0" u="none" strike="noStrike" baseline="0">
                <a:solidFill>
                  <a:srgbClr val="FFFFFF"/>
                </a:solidFill>
                <a:latin typeface="Calibri"/>
              </a:rPr>
              <a:t>DGESEP - DEA</a:t>
            </a:r>
            <a:endParaRPr lang="es-PE" sz="8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lnSpc>
                <a:spcPts val="900"/>
              </a:lnSpc>
              <a:defRPr sz="1000"/>
            </a:pPr>
            <a:r>
              <a:rPr lang="es-PE" sz="800" b="1" i="0" u="none" strike="noStrike" baseline="0">
                <a:solidFill>
                  <a:srgbClr val="FFFFFF"/>
                </a:solidFill>
                <a:latin typeface="Calibri Light"/>
              </a:rPr>
              <a:t>Estadística </a:t>
            </a:r>
            <a:r>
              <a:rPr lang="es-PE" sz="800" b="1" i="0" u="none" strike="noStrike" baseline="0">
                <a:solidFill>
                  <a:srgbClr val="FFFFFF"/>
                </a:solidFill>
                <a:latin typeface="Calibri"/>
              </a:rPr>
              <a:t>Pecuaria</a:t>
            </a:r>
            <a:endParaRPr lang="es-PE" sz="8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lnSpc>
                <a:spcPts val="800"/>
              </a:lnSpc>
              <a:defRPr sz="1000"/>
            </a:pPr>
            <a:endParaRPr lang="es-PE" sz="8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242</xdr:row>
      <xdr:rowOff>19050</xdr:rowOff>
    </xdr:from>
    <xdr:to>
      <xdr:col>1</xdr:col>
      <xdr:colOff>85725</xdr:colOff>
      <xdr:row>243</xdr:row>
      <xdr:rowOff>38100</xdr:rowOff>
    </xdr:to>
    <xdr:sp macro="" textlink="">
      <xdr:nvSpPr>
        <xdr:cNvPr id="3073" name="AutoShape 2"/>
        <xdr:cNvSpPr>
          <a:spLocks noChangeArrowheads="1"/>
        </xdr:cNvSpPr>
      </xdr:nvSpPr>
      <xdr:spPr bwMode="auto">
        <a:xfrm>
          <a:off x="457200" y="26146125"/>
          <a:ext cx="171450" cy="180975"/>
        </a:xfrm>
        <a:prstGeom prst="curvedRightArrow">
          <a:avLst>
            <a:gd name="adj1" fmla="val 22284"/>
            <a:gd name="adj2" fmla="val 44568"/>
            <a:gd name="adj3" fmla="val 32301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127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9525</xdr:colOff>
      <xdr:row>0</xdr:row>
      <xdr:rowOff>19050</xdr:rowOff>
    </xdr:from>
    <xdr:to>
      <xdr:col>14</xdr:col>
      <xdr:colOff>28575</xdr:colOff>
      <xdr:row>3</xdr:row>
      <xdr:rowOff>133350</xdr:rowOff>
    </xdr:to>
    <xdr:grpSp>
      <xdr:nvGrpSpPr>
        <xdr:cNvPr id="3074" name="Grupo 3"/>
        <xdr:cNvGrpSpPr>
          <a:grpSpLocks/>
        </xdr:cNvGrpSpPr>
      </xdr:nvGrpSpPr>
      <xdr:grpSpPr bwMode="auto">
        <a:xfrm>
          <a:off x="9525" y="19050"/>
          <a:ext cx="6734175" cy="600075"/>
          <a:chOff x="0" y="0"/>
          <a:chExt cx="6918960" cy="601980"/>
        </a:xfrm>
      </xdr:grpSpPr>
      <xdr:pic>
        <xdr:nvPicPr>
          <xdr:cNvPr id="3075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251" t="48756" r="43654" b="37953"/>
          <a:stretch>
            <a:fillRect/>
          </a:stretch>
        </xdr:blipFill>
        <xdr:spPr bwMode="auto">
          <a:xfrm>
            <a:off x="0" y="0"/>
            <a:ext cx="6918960" cy="6019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076" name="Imagen 5" descr="OGA3-2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952" t="11765" r="53632" b="14117"/>
          <a:stretch>
            <a:fillRect/>
          </a:stretch>
        </xdr:blipFill>
        <xdr:spPr bwMode="auto">
          <a:xfrm>
            <a:off x="45720" y="76200"/>
            <a:ext cx="1996440" cy="3581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" name="CuadroTexto 1">
            <a:extLst>
              <a:ext uri="{FF2B5EF4-FFF2-40B4-BE49-F238E27FC236}"/>
            </a:extLst>
          </xdr:cNvPr>
          <xdr:cNvSpPr txBox="1">
            <a:spLocks noChangeArrowheads="1"/>
          </xdr:cNvSpPr>
        </xdr:nvSpPr>
        <xdr:spPr bwMode="auto">
          <a:xfrm>
            <a:off x="5529296" y="57331"/>
            <a:ext cx="1301587" cy="372654"/>
          </a:xfrm>
          <a:prstGeom prst="rect">
            <a:avLst/>
          </a:prstGeom>
          <a:solidFill>
            <a:srgbClr val="0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lnSpc>
                <a:spcPts val="900"/>
              </a:lnSpc>
              <a:defRPr sz="1000"/>
            </a:pPr>
            <a:r>
              <a:rPr lang="es-PE" sz="800" b="1" i="0" u="none" strike="noStrike" baseline="0">
                <a:solidFill>
                  <a:srgbClr val="FFFFFF"/>
                </a:solidFill>
                <a:latin typeface="Calibri"/>
              </a:rPr>
              <a:t>DGESEP - DEA</a:t>
            </a:r>
            <a:endParaRPr lang="es-PE" sz="8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lnSpc>
                <a:spcPts val="900"/>
              </a:lnSpc>
              <a:defRPr sz="1000"/>
            </a:pPr>
            <a:r>
              <a:rPr lang="es-PE" sz="800" b="1" i="0" u="none" strike="noStrike" baseline="0">
                <a:solidFill>
                  <a:srgbClr val="FFFFFF"/>
                </a:solidFill>
                <a:latin typeface="Calibri Light"/>
              </a:rPr>
              <a:t>Estadística </a:t>
            </a:r>
            <a:r>
              <a:rPr lang="es-PE" sz="800" b="1" i="0" u="none" strike="noStrike" baseline="0">
                <a:solidFill>
                  <a:srgbClr val="FFFFFF"/>
                </a:solidFill>
                <a:latin typeface="Calibri"/>
              </a:rPr>
              <a:t>Pecuaria</a:t>
            </a:r>
            <a:endParaRPr lang="es-PE" sz="8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lnSpc>
                <a:spcPts val="800"/>
              </a:lnSpc>
              <a:defRPr sz="1000"/>
            </a:pPr>
            <a:endParaRPr lang="es-PE" sz="8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6</xdr:row>
          <xdr:rowOff>57150</xdr:rowOff>
        </xdr:from>
        <xdr:to>
          <xdr:col>11</xdr:col>
          <xdr:colOff>409575</xdr:colOff>
          <xdr:row>7</xdr:row>
          <xdr:rowOff>66675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7</xdr:row>
          <xdr:rowOff>114300</xdr:rowOff>
        </xdr:from>
        <xdr:to>
          <xdr:col>11</xdr:col>
          <xdr:colOff>409575</xdr:colOff>
          <xdr:row>8</xdr:row>
          <xdr:rowOff>152400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11</xdr:col>
      <xdr:colOff>104775</xdr:colOff>
      <xdr:row>1</xdr:row>
      <xdr:rowOff>123825</xdr:rowOff>
    </xdr:from>
    <xdr:to>
      <xdr:col>11</xdr:col>
      <xdr:colOff>295275</xdr:colOff>
      <xdr:row>6</xdr:row>
      <xdr:rowOff>19050</xdr:rowOff>
    </xdr:to>
    <xdr:sp macro="" textlink="">
      <xdr:nvSpPr>
        <xdr:cNvPr id="1028" name="AutoShape 5"/>
        <xdr:cNvSpPr>
          <a:spLocks noChangeArrowheads="1"/>
        </xdr:cNvSpPr>
      </xdr:nvSpPr>
      <xdr:spPr bwMode="auto">
        <a:xfrm rot="3599136">
          <a:off x="6076950" y="371475"/>
          <a:ext cx="361950" cy="190500"/>
        </a:xfrm>
        <a:prstGeom prst="notchedRightArrow">
          <a:avLst>
            <a:gd name="adj1" fmla="val 50000"/>
            <a:gd name="adj2" fmla="val 24999"/>
          </a:avLst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127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57150</xdr:colOff>
      <xdr:row>0</xdr:row>
      <xdr:rowOff>66675</xdr:rowOff>
    </xdr:from>
    <xdr:to>
      <xdr:col>2</xdr:col>
      <xdr:colOff>666750</xdr:colOff>
      <xdr:row>3</xdr:row>
      <xdr:rowOff>57150</xdr:rowOff>
    </xdr:to>
    <xdr:grpSp>
      <xdr:nvGrpSpPr>
        <xdr:cNvPr id="1029" name="Grupo 2"/>
        <xdr:cNvGrpSpPr>
          <a:grpSpLocks/>
        </xdr:cNvGrpSpPr>
      </xdr:nvGrpSpPr>
      <xdr:grpSpPr bwMode="auto">
        <a:xfrm>
          <a:off x="57150" y="66675"/>
          <a:ext cx="1752600" cy="476250"/>
          <a:chOff x="-120190" y="38100"/>
          <a:chExt cx="3828499" cy="525780"/>
        </a:xfrm>
      </xdr:grpSpPr>
      <xdr:pic>
        <xdr:nvPicPr>
          <xdr:cNvPr id="1031" name="2 Imagen" descr="LOGO OEEE.bmp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9842"/>
          <a:stretch>
            <a:fillRect/>
          </a:stretch>
        </xdr:blipFill>
        <xdr:spPr bwMode="auto">
          <a:xfrm>
            <a:off x="-120190" y="38100"/>
            <a:ext cx="785331" cy="5257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8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32" name="Imagen 8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978" r="54715" b="15094"/>
          <a:stretch>
            <a:fillRect/>
          </a:stretch>
        </xdr:blipFill>
        <xdr:spPr bwMode="auto">
          <a:xfrm>
            <a:off x="730587" y="103822"/>
            <a:ext cx="2977722" cy="42250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oneCellAnchor>
    <xdr:from>
      <xdr:col>6</xdr:col>
      <xdr:colOff>489948</xdr:colOff>
      <xdr:row>0</xdr:row>
      <xdr:rowOff>114300</xdr:rowOff>
    </xdr:from>
    <xdr:ext cx="1293432" cy="336118"/>
    <xdr:sp macro="" textlink="">
      <xdr:nvSpPr>
        <xdr:cNvPr id="10" name="Text Box 60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4223748" y="114300"/>
          <a:ext cx="1293432" cy="3361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18288" bIns="0" anchor="t" upright="1">
          <a:spAutoFit/>
        </a:bodyPr>
        <a:lstStyle/>
        <a:p>
          <a:pPr algn="ctr" rtl="1">
            <a:defRPr sz="1000"/>
          </a:pPr>
          <a:r>
            <a:rPr lang="es-PE" sz="1000" b="1" i="0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t>DGESEP</a:t>
          </a:r>
          <a:r>
            <a:rPr lang="es-PE" sz="1000" b="1" i="0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t> - DEA</a:t>
          </a:r>
          <a:r>
            <a:rPr lang="es-PE" sz="1000" b="1" i="0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t> </a:t>
          </a:r>
          <a:endParaRPr lang="es-PE" sz="1000" b="1" i="0" strike="noStrike">
            <a:solidFill>
              <a:schemeClr val="tx1">
                <a:lumMod val="50000"/>
                <a:lumOff val="50000"/>
              </a:schemeClr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PE" sz="1000" b="1" i="0" strike="noStrike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/>
            </a:rPr>
            <a:t>ESTADÍSTICA PECUARIA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248" transitionEvaluation="1" transitionEntry="1" codeName="Hoja1">
    <tabColor indexed="8"/>
  </sheetPr>
  <dimension ref="A1:W265"/>
  <sheetViews>
    <sheetView showGridLines="0" zoomScaleNormal="100" workbookViewId="0">
      <pane xSplit="1" ySplit="12" topLeftCell="B248" activePane="bottomRight" state="frozen"/>
      <selection activeCell="P4" sqref="P1:BM65536"/>
      <selection pane="topRight" activeCell="P4" sqref="P1:BM65536"/>
      <selection pane="bottomLeft" activeCell="P4" sqref="P1:BM65536"/>
      <selection pane="bottomRight" activeCell="F264" sqref="F264"/>
    </sheetView>
  </sheetViews>
  <sheetFormatPr baseColWidth="10" defaultColWidth="9.7109375" defaultRowHeight="12.75" x14ac:dyDescent="0.2"/>
  <cols>
    <col min="1" max="1" width="8.140625" style="84" customWidth="1"/>
    <col min="2" max="13" width="7.7109375" style="62" customWidth="1"/>
    <col min="14" max="16384" width="9.7109375" style="62"/>
  </cols>
  <sheetData>
    <row r="1" spans="1:23" x14ac:dyDescent="0.2">
      <c r="N1"/>
    </row>
    <row r="2" spans="1:23" x14ac:dyDescent="0.2">
      <c r="N2"/>
    </row>
    <row r="3" spans="1:23" x14ac:dyDescent="0.2">
      <c r="N3"/>
    </row>
    <row r="4" spans="1:23" x14ac:dyDescent="0.2">
      <c r="N4"/>
    </row>
    <row r="5" spans="1:23" ht="16.899999999999999" customHeight="1" x14ac:dyDescent="0.25">
      <c r="A5" s="225" t="s">
        <v>63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/>
      <c r="O5"/>
      <c r="P5"/>
      <c r="Q5"/>
      <c r="R5"/>
      <c r="S5"/>
      <c r="T5"/>
      <c r="U5"/>
      <c r="V5"/>
      <c r="W5"/>
    </row>
    <row r="6" spans="1:23" ht="12" customHeight="1" thickBot="1" x14ac:dyDescent="0.25">
      <c r="A6" s="226" t="s">
        <v>107</v>
      </c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/>
      <c r="O6"/>
      <c r="P6"/>
      <c r="Q6"/>
      <c r="R6"/>
      <c r="S6"/>
      <c r="T6"/>
      <c r="U6"/>
      <c r="V6"/>
      <c r="W6"/>
    </row>
    <row r="7" spans="1:23" ht="7.15" customHeight="1" x14ac:dyDescent="0.2">
      <c r="A7" s="160"/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</row>
    <row r="8" spans="1:23" ht="10.15" customHeight="1" x14ac:dyDescent="0.2">
      <c r="A8" s="87" t="s">
        <v>1</v>
      </c>
      <c r="B8" s="120" t="s">
        <v>2</v>
      </c>
      <c r="C8" s="120" t="s">
        <v>3</v>
      </c>
      <c r="D8" s="120" t="s">
        <v>4</v>
      </c>
      <c r="E8" s="120" t="s">
        <v>5</v>
      </c>
      <c r="F8" s="209" t="s">
        <v>60</v>
      </c>
      <c r="G8" s="120" t="s">
        <v>7</v>
      </c>
      <c r="H8" s="120" t="s">
        <v>8</v>
      </c>
      <c r="I8" s="120" t="s">
        <v>9</v>
      </c>
      <c r="J8" s="120" t="s">
        <v>10</v>
      </c>
      <c r="K8" s="208" t="s">
        <v>123</v>
      </c>
      <c r="L8" s="208"/>
      <c r="M8" s="120" t="s">
        <v>12</v>
      </c>
    </row>
    <row r="9" spans="1:23" ht="12" customHeight="1" thickBot="1" x14ac:dyDescent="0.25">
      <c r="A9" s="161"/>
      <c r="B9" s="121"/>
      <c r="C9" s="121"/>
      <c r="D9" s="121"/>
      <c r="E9" s="121"/>
      <c r="F9" s="120"/>
      <c r="G9" s="120"/>
      <c r="H9" s="121"/>
      <c r="I9" s="121"/>
      <c r="J9" s="120" t="s">
        <v>121</v>
      </c>
      <c r="K9" s="209" t="s">
        <v>7</v>
      </c>
      <c r="L9" s="209" t="s">
        <v>8</v>
      </c>
      <c r="M9" s="122"/>
    </row>
    <row r="10" spans="1:23" ht="3" customHeight="1" x14ac:dyDescent="0.2">
      <c r="A10" s="68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</row>
    <row r="11" spans="1:23" ht="16.149999999999999" customHeight="1" x14ac:dyDescent="0.2">
      <c r="A11" s="85" t="s">
        <v>125</v>
      </c>
      <c r="B11" s="86">
        <v>3.7621118034078669</v>
      </c>
      <c r="C11" s="86">
        <v>3.4880023640661899</v>
      </c>
      <c r="D11" s="86">
        <v>3.4174227170204299</v>
      </c>
      <c r="E11" s="86">
        <v>3.5050004217787798</v>
      </c>
      <c r="F11" s="86">
        <v>3.1750134625740398</v>
      </c>
      <c r="G11" s="86">
        <v>2.4979342813220602</v>
      </c>
      <c r="H11" s="86">
        <v>2.3060473082473099</v>
      </c>
      <c r="I11" s="86">
        <v>3.089</v>
      </c>
      <c r="J11" s="86">
        <v>0.83099999999999996</v>
      </c>
      <c r="K11" s="86">
        <v>18.33521</v>
      </c>
      <c r="L11" s="86">
        <v>6.1291700000000002</v>
      </c>
      <c r="M11" s="86">
        <v>4.3280000000000003</v>
      </c>
    </row>
    <row r="12" spans="1:23" ht="4.9000000000000004" customHeight="1" x14ac:dyDescent="0.2">
      <c r="A12" s="68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</row>
    <row r="13" spans="1:23" ht="13.9" hidden="1" customHeight="1" x14ac:dyDescent="0.2">
      <c r="A13" s="171">
        <v>200001</v>
      </c>
      <c r="B13" s="88">
        <v>3.30265E-2</v>
      </c>
      <c r="C13" s="88">
        <v>5.6860000000000009E-3</v>
      </c>
      <c r="D13" s="88">
        <v>6.6676999999999986E-2</v>
      </c>
      <c r="E13" s="88">
        <v>0.47056999999999999</v>
      </c>
      <c r="F13" s="88">
        <v>1.9E-3</v>
      </c>
      <c r="G13" s="88">
        <v>0</v>
      </c>
      <c r="H13" s="88">
        <v>0</v>
      </c>
      <c r="I13" s="88">
        <v>6.4464850000000004E-2</v>
      </c>
      <c r="J13" s="88">
        <v>3.1726294999999998</v>
      </c>
      <c r="K13" s="88">
        <v>0</v>
      </c>
      <c r="L13" s="88">
        <v>0</v>
      </c>
      <c r="M13" s="88">
        <v>0</v>
      </c>
      <c r="N13" s="65"/>
    </row>
    <row r="14" spans="1:23" ht="13.9" hidden="1" customHeight="1" x14ac:dyDescent="0.2">
      <c r="A14" s="172">
        <v>200002</v>
      </c>
      <c r="B14" s="88">
        <v>3.8286999999999995E-2</v>
      </c>
      <c r="C14" s="88">
        <v>5.274E-3</v>
      </c>
      <c r="D14" s="88">
        <v>5.7220999999999987E-2</v>
      </c>
      <c r="E14" s="88">
        <v>0.503529</v>
      </c>
      <c r="F14" s="88">
        <v>1.9660000000000003E-3</v>
      </c>
      <c r="G14" s="88">
        <v>0</v>
      </c>
      <c r="H14" s="88">
        <v>0</v>
      </c>
      <c r="I14" s="88">
        <v>6.6874500000000003E-2</v>
      </c>
      <c r="J14" s="88">
        <v>2.9039779999999999</v>
      </c>
      <c r="K14" s="88">
        <v>0</v>
      </c>
      <c r="L14" s="88">
        <v>0</v>
      </c>
      <c r="M14" s="88">
        <v>0</v>
      </c>
      <c r="N14" s="65"/>
    </row>
    <row r="15" spans="1:23" ht="13.9" hidden="1" customHeight="1" x14ac:dyDescent="0.2">
      <c r="A15" s="172">
        <v>200003</v>
      </c>
      <c r="B15" s="88">
        <v>3.9232800000000005E-2</v>
      </c>
      <c r="C15" s="88">
        <v>5.8730000000000006E-3</v>
      </c>
      <c r="D15" s="88">
        <v>5.922800000000001E-2</v>
      </c>
      <c r="E15" s="88">
        <v>0.51042499999999991</v>
      </c>
      <c r="F15" s="88">
        <v>2.15E-3</v>
      </c>
      <c r="G15" s="88">
        <v>0</v>
      </c>
      <c r="H15" s="88">
        <v>0</v>
      </c>
      <c r="I15" s="88">
        <v>6.5786499999999998E-2</v>
      </c>
      <c r="J15" s="88">
        <v>3.1576454999999997</v>
      </c>
      <c r="K15" s="88">
        <v>0</v>
      </c>
      <c r="L15" s="88">
        <v>0</v>
      </c>
      <c r="M15" s="88">
        <v>0</v>
      </c>
      <c r="N15" s="65"/>
    </row>
    <row r="16" spans="1:23" ht="13.9" hidden="1" customHeight="1" x14ac:dyDescent="0.2">
      <c r="A16" s="172">
        <v>200004</v>
      </c>
      <c r="B16" s="88">
        <v>4.1832500000000002E-2</v>
      </c>
      <c r="C16" s="88">
        <v>7.3569999999999998E-3</v>
      </c>
      <c r="D16" s="88">
        <v>7.2440000000000018E-2</v>
      </c>
      <c r="E16" s="88">
        <v>0.58716600000000008</v>
      </c>
      <c r="F16" s="88">
        <v>2.1689999999999999E-3</v>
      </c>
      <c r="G16" s="88">
        <v>0</v>
      </c>
      <c r="H16" s="88">
        <v>0</v>
      </c>
      <c r="I16" s="88">
        <v>6.6179749999999996E-2</v>
      </c>
      <c r="J16" s="88">
        <v>3.0500379999999998</v>
      </c>
      <c r="K16" s="88">
        <v>0</v>
      </c>
      <c r="L16" s="88">
        <v>0</v>
      </c>
      <c r="M16" s="88">
        <v>0</v>
      </c>
      <c r="N16" s="65"/>
    </row>
    <row r="17" spans="1:14" ht="13.9" hidden="1" customHeight="1" x14ac:dyDescent="0.2">
      <c r="A17" s="172">
        <v>200005</v>
      </c>
      <c r="B17" s="88">
        <v>4.3292500000000005E-2</v>
      </c>
      <c r="C17" s="88">
        <v>6.8529999999999997E-3</v>
      </c>
      <c r="D17" s="88">
        <v>6.8668999999999994E-2</v>
      </c>
      <c r="E17" s="88">
        <v>0.55593899999999996</v>
      </c>
      <c r="F17" s="88">
        <v>1.9959999999999999E-3</v>
      </c>
      <c r="G17" s="88">
        <v>0</v>
      </c>
      <c r="H17" s="88">
        <v>0</v>
      </c>
      <c r="I17" s="88">
        <v>6.6562350000000006E-2</v>
      </c>
      <c r="J17" s="88">
        <v>3.0825015000000002</v>
      </c>
      <c r="K17" s="88">
        <v>0</v>
      </c>
      <c r="L17" s="88">
        <v>0</v>
      </c>
      <c r="M17" s="88">
        <v>1.51705E-3</v>
      </c>
      <c r="N17" s="65"/>
    </row>
    <row r="18" spans="1:14" ht="13.9" hidden="1" customHeight="1" x14ac:dyDescent="0.2">
      <c r="A18" s="172">
        <v>200006</v>
      </c>
      <c r="B18" s="88">
        <v>4.0178999999999992E-2</v>
      </c>
      <c r="C18" s="88">
        <v>6.3040000000000006E-3</v>
      </c>
      <c r="D18" s="88">
        <v>6.4482999999999999E-2</v>
      </c>
      <c r="E18" s="88">
        <v>0.45887900000000004</v>
      </c>
      <c r="F18" s="88">
        <v>4.3429999999999996E-3</v>
      </c>
      <c r="G18" s="88">
        <v>0</v>
      </c>
      <c r="H18" s="88">
        <v>0</v>
      </c>
      <c r="I18" s="88">
        <v>6.5865899999999991E-2</v>
      </c>
      <c r="J18" s="88">
        <v>2.9846704999999996</v>
      </c>
      <c r="K18" s="88">
        <v>0</v>
      </c>
      <c r="L18" s="88">
        <v>0</v>
      </c>
      <c r="M18" s="88">
        <v>9.4516999999999986E-3</v>
      </c>
      <c r="N18" s="65"/>
    </row>
    <row r="19" spans="1:14" ht="13.9" hidden="1" customHeight="1" x14ac:dyDescent="0.2">
      <c r="A19" s="172">
        <v>200007</v>
      </c>
      <c r="B19" s="88">
        <v>3.9010999999999997E-2</v>
      </c>
      <c r="C19" s="88">
        <v>6.3950000000000005E-3</v>
      </c>
      <c r="D19" s="88">
        <v>6.1363999999999995E-2</v>
      </c>
      <c r="E19" s="88">
        <v>0.55272800000000011</v>
      </c>
      <c r="F19" s="88">
        <v>2.2629999999999998E-3</v>
      </c>
      <c r="G19" s="88">
        <v>0</v>
      </c>
      <c r="H19" s="88">
        <v>0</v>
      </c>
      <c r="I19" s="88">
        <v>6.3217499999999996E-2</v>
      </c>
      <c r="J19" s="88">
        <v>3.0174623999999999</v>
      </c>
      <c r="K19" s="88">
        <v>0</v>
      </c>
      <c r="L19" s="88">
        <v>0</v>
      </c>
      <c r="M19" s="88">
        <v>6.1562500000000003E-3</v>
      </c>
      <c r="N19" s="65"/>
    </row>
    <row r="20" spans="1:14" ht="13.9" hidden="1" customHeight="1" x14ac:dyDescent="0.2">
      <c r="A20" s="172">
        <v>200008</v>
      </c>
      <c r="B20" s="88">
        <v>4.1190499999999998E-2</v>
      </c>
      <c r="C20" s="88">
        <v>6.2220000000000001E-3</v>
      </c>
      <c r="D20" s="88">
        <v>6.0232000000000001E-2</v>
      </c>
      <c r="E20" s="88">
        <v>0.53942800000000002</v>
      </c>
      <c r="F20" s="88">
        <v>2.1050000000000001E-3</v>
      </c>
      <c r="G20" s="88">
        <v>0</v>
      </c>
      <c r="H20" s="88">
        <v>0</v>
      </c>
      <c r="I20" s="88">
        <v>6.6266699999999998E-2</v>
      </c>
      <c r="J20" s="88">
        <v>3.0277086000000009</v>
      </c>
      <c r="K20" s="88">
        <v>0</v>
      </c>
      <c r="L20" s="88">
        <v>0</v>
      </c>
      <c r="M20" s="88">
        <v>3.8210999999999996E-3</v>
      </c>
      <c r="N20" s="65"/>
    </row>
    <row r="21" spans="1:14" ht="13.9" hidden="1" customHeight="1" x14ac:dyDescent="0.2">
      <c r="A21" s="172">
        <v>200009</v>
      </c>
      <c r="B21" s="88">
        <v>4.2007499999999996E-2</v>
      </c>
      <c r="C21" s="88">
        <v>5.5469999999999998E-3</v>
      </c>
      <c r="D21" s="88">
        <v>6.1240999999999997E-2</v>
      </c>
      <c r="E21" s="88">
        <v>0.48568899999999998</v>
      </c>
      <c r="F21" s="88">
        <v>1.915E-3</v>
      </c>
      <c r="G21" s="88">
        <v>0</v>
      </c>
      <c r="H21" s="88">
        <v>0</v>
      </c>
      <c r="I21" s="88">
        <v>6.5532649999999998E-2</v>
      </c>
      <c r="J21" s="88">
        <v>2.918091</v>
      </c>
      <c r="K21" s="88">
        <v>0</v>
      </c>
      <c r="L21" s="88">
        <v>0</v>
      </c>
      <c r="M21" s="88">
        <v>0</v>
      </c>
      <c r="N21" s="65"/>
    </row>
    <row r="22" spans="1:14" ht="13.9" hidden="1" customHeight="1" x14ac:dyDescent="0.2">
      <c r="A22" s="172">
        <v>200010</v>
      </c>
      <c r="B22" s="88">
        <v>4.1145500000000002E-2</v>
      </c>
      <c r="C22" s="88">
        <v>5.6759999999999988E-3</v>
      </c>
      <c r="D22" s="88">
        <v>6.1052000000000002E-2</v>
      </c>
      <c r="E22" s="88">
        <v>0.49769200000000008</v>
      </c>
      <c r="F22" s="88">
        <v>2.1619999999999999E-3</v>
      </c>
      <c r="G22" s="88">
        <v>0</v>
      </c>
      <c r="H22" s="88">
        <v>0</v>
      </c>
      <c r="I22" s="88">
        <v>6.4491599999999996E-2</v>
      </c>
      <c r="J22" s="88">
        <v>2.9975549999999997</v>
      </c>
      <c r="K22" s="88">
        <v>0</v>
      </c>
      <c r="L22" s="88">
        <v>0</v>
      </c>
      <c r="M22" s="88">
        <v>0</v>
      </c>
      <c r="N22" s="65"/>
    </row>
    <row r="23" spans="1:14" ht="13.9" hidden="1" customHeight="1" x14ac:dyDescent="0.2">
      <c r="A23" s="172">
        <v>200011</v>
      </c>
      <c r="B23" s="88">
        <v>3.7329500000000002E-2</v>
      </c>
      <c r="C23" s="88">
        <v>5.4480000000000015E-3</v>
      </c>
      <c r="D23" s="88">
        <v>5.9943999999999997E-2</v>
      </c>
      <c r="E23" s="88">
        <v>0.51035400000000009</v>
      </c>
      <c r="F23" s="88">
        <v>1.92E-3</v>
      </c>
      <c r="G23" s="88">
        <v>0</v>
      </c>
      <c r="H23" s="88">
        <v>0</v>
      </c>
      <c r="I23" s="88">
        <v>6.2599599999999991E-2</v>
      </c>
      <c r="J23" s="88">
        <v>2.9460029999999997</v>
      </c>
      <c r="K23" s="88">
        <v>0</v>
      </c>
      <c r="L23" s="88">
        <v>0</v>
      </c>
      <c r="M23" s="88">
        <v>0</v>
      </c>
      <c r="N23" s="65"/>
    </row>
    <row r="24" spans="1:14" ht="13.9" hidden="1" customHeight="1" x14ac:dyDescent="0.2">
      <c r="A24" s="90">
        <v>200012</v>
      </c>
      <c r="B24" s="89">
        <v>3.7916499999999999E-2</v>
      </c>
      <c r="C24" s="89">
        <v>5.9909999999999998E-3</v>
      </c>
      <c r="D24" s="89">
        <v>6.6887000000000002E-2</v>
      </c>
      <c r="E24" s="89">
        <v>0.53348499999999999</v>
      </c>
      <c r="F24" s="89">
        <v>2.0049999999999998E-3</v>
      </c>
      <c r="G24" s="89">
        <v>0</v>
      </c>
      <c r="H24" s="89">
        <v>0</v>
      </c>
      <c r="I24" s="89">
        <v>6.3658500000000007E-2</v>
      </c>
      <c r="J24" s="89">
        <v>3.0870419999999994</v>
      </c>
      <c r="K24" s="89">
        <v>0</v>
      </c>
      <c r="L24" s="89">
        <v>0</v>
      </c>
      <c r="M24" s="89">
        <v>0</v>
      </c>
      <c r="N24" s="65"/>
    </row>
    <row r="25" spans="1:14" ht="13.9" hidden="1" customHeight="1" x14ac:dyDescent="0.2">
      <c r="A25" s="171">
        <v>200101</v>
      </c>
      <c r="B25" s="88">
        <v>4.3088000000000008E-2</v>
      </c>
      <c r="C25" s="88">
        <v>6.3629999999999997E-3</v>
      </c>
      <c r="D25" s="88">
        <v>7.2979000000000002E-2</v>
      </c>
      <c r="E25" s="88">
        <v>0.46965899999999994</v>
      </c>
      <c r="F25" s="88">
        <v>2.9719999999999998E-3</v>
      </c>
      <c r="G25" s="88">
        <v>0</v>
      </c>
      <c r="H25" s="88">
        <v>0</v>
      </c>
      <c r="I25" s="88">
        <v>8.9671230000000005E-2</v>
      </c>
      <c r="J25" s="88">
        <v>3.9536845000000005</v>
      </c>
      <c r="K25" s="88">
        <v>0</v>
      </c>
      <c r="L25" s="88">
        <v>0</v>
      </c>
      <c r="M25" s="88">
        <v>0</v>
      </c>
      <c r="N25" s="65"/>
    </row>
    <row r="26" spans="1:14" ht="13.9" hidden="1" customHeight="1" x14ac:dyDescent="0.2">
      <c r="A26" s="172">
        <v>200102</v>
      </c>
      <c r="B26" s="88">
        <v>4.2966500000000005E-2</v>
      </c>
      <c r="C26" s="88">
        <v>5.3400000000000001E-3</v>
      </c>
      <c r="D26" s="88">
        <v>7.1366999999999986E-2</v>
      </c>
      <c r="E26" s="88">
        <v>0.46965899999999994</v>
      </c>
      <c r="F26" s="88">
        <v>2.8830000000000001E-3</v>
      </c>
      <c r="G26" s="88">
        <v>0</v>
      </c>
      <c r="H26" s="88">
        <v>0</v>
      </c>
      <c r="I26" s="88">
        <v>8.9397149999999981E-2</v>
      </c>
      <c r="J26" s="88">
        <v>3.7227599999999996</v>
      </c>
      <c r="K26" s="88">
        <v>0</v>
      </c>
      <c r="L26" s="88">
        <v>0</v>
      </c>
      <c r="M26" s="88">
        <v>0</v>
      </c>
      <c r="N26" s="65"/>
    </row>
    <row r="27" spans="1:14" ht="13.9" hidden="1" customHeight="1" x14ac:dyDescent="0.2">
      <c r="A27" s="172">
        <v>200103</v>
      </c>
      <c r="B27" s="88">
        <v>4.4253499999999987E-2</v>
      </c>
      <c r="C27" s="88">
        <v>5.4880000000000007E-3</v>
      </c>
      <c r="D27" s="88">
        <v>6.8931000000000006E-2</v>
      </c>
      <c r="E27" s="88">
        <v>0.53812900000000008</v>
      </c>
      <c r="F27" s="88">
        <v>3.0560000000000001E-3</v>
      </c>
      <c r="G27" s="88">
        <v>0</v>
      </c>
      <c r="H27" s="88">
        <v>0</v>
      </c>
      <c r="I27" s="88">
        <v>8.95064E-2</v>
      </c>
      <c r="J27" s="88">
        <v>3.9596714999999998</v>
      </c>
      <c r="K27" s="88">
        <v>0</v>
      </c>
      <c r="L27" s="88">
        <v>0</v>
      </c>
      <c r="M27" s="88">
        <v>0</v>
      </c>
      <c r="N27" s="65"/>
    </row>
    <row r="28" spans="1:14" ht="13.9" hidden="1" customHeight="1" x14ac:dyDescent="0.2">
      <c r="A28" s="172">
        <v>200104</v>
      </c>
      <c r="B28" s="88">
        <v>4.4405499999999994E-2</v>
      </c>
      <c r="C28" s="88">
        <v>5.7060000000000001E-3</v>
      </c>
      <c r="D28" s="88">
        <v>7.5494000000000006E-2</v>
      </c>
      <c r="E28" s="88">
        <v>0.53617700000000001</v>
      </c>
      <c r="F28" s="88">
        <v>3.0049999999999999E-3</v>
      </c>
      <c r="G28" s="88">
        <v>0</v>
      </c>
      <c r="H28" s="88">
        <v>0</v>
      </c>
      <c r="I28" s="88">
        <v>9.007395E-2</v>
      </c>
      <c r="J28" s="88">
        <v>3.9084545000000004</v>
      </c>
      <c r="K28" s="88">
        <v>0</v>
      </c>
      <c r="L28" s="88">
        <v>0</v>
      </c>
      <c r="M28" s="88">
        <v>0</v>
      </c>
      <c r="N28" s="65"/>
    </row>
    <row r="29" spans="1:14" ht="13.9" hidden="1" customHeight="1" x14ac:dyDescent="0.2">
      <c r="A29" s="172">
        <v>200105</v>
      </c>
      <c r="B29" s="88">
        <v>4.6567500000000005E-2</v>
      </c>
      <c r="C29" s="88">
        <v>6.3050000000000007E-3</v>
      </c>
      <c r="D29" s="88">
        <v>7.7079999999999982E-2</v>
      </c>
      <c r="E29" s="88">
        <v>0.53933699999999996</v>
      </c>
      <c r="F29" s="88">
        <v>3.1349999999999998E-3</v>
      </c>
      <c r="G29" s="88">
        <v>0</v>
      </c>
      <c r="H29" s="88">
        <v>0</v>
      </c>
      <c r="I29" s="88">
        <v>9.0207899999999994E-2</v>
      </c>
      <c r="J29" s="88">
        <v>3.9771517999999997</v>
      </c>
      <c r="K29" s="88">
        <v>0</v>
      </c>
      <c r="L29" s="88">
        <v>0</v>
      </c>
      <c r="M29" s="88">
        <v>4.1609999999999998E-3</v>
      </c>
      <c r="N29" s="65"/>
    </row>
    <row r="30" spans="1:14" ht="13.9" hidden="1" customHeight="1" x14ac:dyDescent="0.2">
      <c r="A30" s="172">
        <v>200106</v>
      </c>
      <c r="B30" s="88">
        <v>4.4901499999999997E-2</v>
      </c>
      <c r="C30" s="88">
        <v>5.0480000000000004E-3</v>
      </c>
      <c r="D30" s="88">
        <v>7.2204000000000004E-2</v>
      </c>
      <c r="E30" s="88">
        <v>0.51749300000000009</v>
      </c>
      <c r="F30" s="88">
        <v>2.934E-3</v>
      </c>
      <c r="G30" s="88">
        <v>0</v>
      </c>
      <c r="H30" s="88">
        <v>0</v>
      </c>
      <c r="I30" s="88">
        <v>8.9436650000000006E-2</v>
      </c>
      <c r="J30" s="88">
        <v>3.8058205000000003</v>
      </c>
      <c r="K30" s="88">
        <v>0</v>
      </c>
      <c r="L30" s="88">
        <v>0</v>
      </c>
      <c r="M30" s="88">
        <v>1.1560600000000001E-2</v>
      </c>
      <c r="N30" s="65"/>
    </row>
    <row r="31" spans="1:14" ht="13.9" hidden="1" customHeight="1" x14ac:dyDescent="0.2">
      <c r="A31" s="172">
        <v>200107</v>
      </c>
      <c r="B31" s="88">
        <v>4.6376000000000007E-2</v>
      </c>
      <c r="C31" s="88">
        <v>5.0960000000000007E-3</v>
      </c>
      <c r="D31" s="88">
        <v>7.3407E-2</v>
      </c>
      <c r="E31" s="88">
        <v>0.53218600000000005</v>
      </c>
      <c r="F31" s="88">
        <v>2.8349999999999998E-3</v>
      </c>
      <c r="G31" s="88">
        <v>0</v>
      </c>
      <c r="H31" s="88">
        <v>0</v>
      </c>
      <c r="I31" s="88">
        <v>8.8858349999999989E-2</v>
      </c>
      <c r="J31" s="88">
        <v>3.8443205000000003</v>
      </c>
      <c r="K31" s="88">
        <v>0</v>
      </c>
      <c r="L31" s="88">
        <v>0</v>
      </c>
      <c r="M31" s="88">
        <v>1.1558199999999999E-2</v>
      </c>
      <c r="N31" s="65"/>
    </row>
    <row r="32" spans="1:14" ht="13.9" hidden="1" customHeight="1" x14ac:dyDescent="0.2">
      <c r="A32" s="172">
        <v>200108</v>
      </c>
      <c r="B32" s="88">
        <v>4.702499999999999E-2</v>
      </c>
      <c r="C32" s="88">
        <v>5.2920000000000007E-3</v>
      </c>
      <c r="D32" s="88">
        <v>7.1843000000000018E-2</v>
      </c>
      <c r="E32" s="88">
        <v>0.53278599999999998</v>
      </c>
      <c r="F32" s="88">
        <v>2.9089999999999997E-3</v>
      </c>
      <c r="G32" s="88">
        <v>0</v>
      </c>
      <c r="H32" s="88">
        <v>0</v>
      </c>
      <c r="I32" s="88">
        <v>8.8839799999999997E-2</v>
      </c>
      <c r="J32" s="88">
        <v>3.8124809999999996</v>
      </c>
      <c r="K32" s="88">
        <v>0</v>
      </c>
      <c r="L32" s="88">
        <v>0</v>
      </c>
      <c r="M32" s="88">
        <v>4.378400000000001E-3</v>
      </c>
      <c r="N32" s="65"/>
    </row>
    <row r="33" spans="1:14" ht="13.9" hidden="1" customHeight="1" x14ac:dyDescent="0.2">
      <c r="A33" s="172">
        <v>200109</v>
      </c>
      <c r="B33" s="88">
        <v>4.9343999999999999E-2</v>
      </c>
      <c r="C33" s="88">
        <v>5.252999999999999E-3</v>
      </c>
      <c r="D33" s="88">
        <v>7.2054000000000007E-2</v>
      </c>
      <c r="E33" s="88">
        <v>0.54112600000000011</v>
      </c>
      <c r="F33" s="88">
        <v>2.8799999999999997E-3</v>
      </c>
      <c r="G33" s="88">
        <v>0</v>
      </c>
      <c r="H33" s="88">
        <v>0</v>
      </c>
      <c r="I33" s="88">
        <v>8.8568699999999972E-2</v>
      </c>
      <c r="J33" s="88">
        <v>3.7271700000000001</v>
      </c>
      <c r="K33" s="88">
        <v>0</v>
      </c>
      <c r="L33" s="88">
        <v>0</v>
      </c>
      <c r="M33" s="88">
        <v>0</v>
      </c>
      <c r="N33" s="65"/>
    </row>
    <row r="34" spans="1:14" ht="13.9" hidden="1" customHeight="1" x14ac:dyDescent="0.2">
      <c r="A34" s="172">
        <v>200110</v>
      </c>
      <c r="B34" s="88">
        <v>4.9320999999999997E-2</v>
      </c>
      <c r="C34" s="88">
        <v>5.4419999999999998E-3</v>
      </c>
      <c r="D34" s="88">
        <v>7.2816000000000006E-2</v>
      </c>
      <c r="E34" s="88">
        <v>0.56177300000000008</v>
      </c>
      <c r="F34" s="88">
        <v>2.8679999999999999E-3</v>
      </c>
      <c r="G34" s="88">
        <v>0</v>
      </c>
      <c r="H34" s="88">
        <v>0</v>
      </c>
      <c r="I34" s="88">
        <v>8.9722499999999997E-2</v>
      </c>
      <c r="J34" s="88">
        <v>3.8269305000000005</v>
      </c>
      <c r="K34" s="88">
        <v>0</v>
      </c>
      <c r="L34" s="88">
        <v>0</v>
      </c>
      <c r="M34" s="88">
        <v>0</v>
      </c>
      <c r="N34" s="65"/>
    </row>
    <row r="35" spans="1:14" ht="13.9" hidden="1" customHeight="1" x14ac:dyDescent="0.2">
      <c r="A35" s="172">
        <v>200111</v>
      </c>
      <c r="B35" s="88">
        <v>4.5011000000000002E-2</v>
      </c>
      <c r="C35" s="88">
        <v>5.1669999999999997E-3</v>
      </c>
      <c r="D35" s="88">
        <v>6.7680000000000004E-2</v>
      </c>
      <c r="E35" s="88">
        <v>0.51108999999999993</v>
      </c>
      <c r="F35" s="88">
        <v>2.8799999999999997E-3</v>
      </c>
      <c r="G35" s="88">
        <v>0</v>
      </c>
      <c r="H35" s="88">
        <v>0</v>
      </c>
      <c r="I35" s="88">
        <v>8.8656900000000011E-2</v>
      </c>
      <c r="J35" s="88">
        <v>3.763439</v>
      </c>
      <c r="K35" s="88">
        <v>0</v>
      </c>
      <c r="L35" s="88">
        <v>0</v>
      </c>
      <c r="M35" s="88">
        <v>0</v>
      </c>
      <c r="N35" s="65"/>
    </row>
    <row r="36" spans="1:14" ht="13.9" hidden="1" customHeight="1" x14ac:dyDescent="0.2">
      <c r="A36" s="90">
        <v>200112</v>
      </c>
      <c r="B36" s="89">
        <v>4.7778500000000002E-2</v>
      </c>
      <c r="C36" s="89">
        <v>5.8150000000000016E-3</v>
      </c>
      <c r="D36" s="89">
        <v>7.3224999999999998E-2</v>
      </c>
      <c r="E36" s="89">
        <v>0.58300399999999986</v>
      </c>
      <c r="F36" s="89">
        <v>2.8940000000000003E-3</v>
      </c>
      <c r="G36" s="89">
        <v>0</v>
      </c>
      <c r="H36" s="89">
        <v>0</v>
      </c>
      <c r="I36" s="89">
        <v>8.9546100000000003E-2</v>
      </c>
      <c r="J36" s="89">
        <v>3.8509440000000001</v>
      </c>
      <c r="K36" s="89">
        <v>0</v>
      </c>
      <c r="L36" s="89">
        <v>0</v>
      </c>
      <c r="M36" s="89">
        <v>0</v>
      </c>
      <c r="N36" s="65"/>
    </row>
    <row r="37" spans="1:14" ht="13.9" hidden="1" customHeight="1" x14ac:dyDescent="0.2">
      <c r="A37" s="171">
        <v>200201</v>
      </c>
      <c r="B37" s="88">
        <v>4.8245999999999997E-2</v>
      </c>
      <c r="C37" s="88">
        <v>3.9940000000000002E-3</v>
      </c>
      <c r="D37" s="88">
        <v>6.1539999999999997E-2</v>
      </c>
      <c r="E37" s="88">
        <v>0.45408500000000002</v>
      </c>
      <c r="F37" s="88">
        <v>3.6600000000000001E-3</v>
      </c>
      <c r="G37" s="88">
        <v>0</v>
      </c>
      <c r="H37" s="88">
        <v>0</v>
      </c>
      <c r="I37" s="88">
        <v>0.1004345</v>
      </c>
      <c r="J37" s="88">
        <v>4.2678922999999998</v>
      </c>
      <c r="K37" s="88">
        <v>0</v>
      </c>
      <c r="L37" s="88">
        <v>0</v>
      </c>
      <c r="M37" s="88">
        <v>0</v>
      </c>
      <c r="N37" s="65"/>
    </row>
    <row r="38" spans="1:14" ht="13.9" hidden="1" customHeight="1" x14ac:dyDescent="0.2">
      <c r="A38" s="172">
        <v>200202</v>
      </c>
      <c r="B38" s="88">
        <v>4.8149500000000005E-2</v>
      </c>
      <c r="C38" s="88">
        <v>4.2140000000000007E-3</v>
      </c>
      <c r="D38" s="88">
        <v>6.6115999999999994E-2</v>
      </c>
      <c r="E38" s="88">
        <v>0.50231100000000006</v>
      </c>
      <c r="F38" s="88">
        <v>3.8700000000000002E-3</v>
      </c>
      <c r="G38" s="88">
        <v>0</v>
      </c>
      <c r="H38" s="88">
        <v>0</v>
      </c>
      <c r="I38" s="88">
        <v>9.3735250000000006E-2</v>
      </c>
      <c r="J38" s="88">
        <v>3.8084300000000004</v>
      </c>
      <c r="K38" s="88">
        <v>0</v>
      </c>
      <c r="L38" s="88">
        <v>0</v>
      </c>
      <c r="M38" s="88">
        <v>0</v>
      </c>
      <c r="N38" s="65"/>
    </row>
    <row r="39" spans="1:14" ht="13.9" hidden="1" customHeight="1" x14ac:dyDescent="0.2">
      <c r="A39" s="172">
        <v>200203</v>
      </c>
      <c r="B39" s="88">
        <v>4.8875700000000001E-2</v>
      </c>
      <c r="C39" s="88">
        <v>4.5079999999999999E-3</v>
      </c>
      <c r="D39" s="88">
        <v>6.2986E-2</v>
      </c>
      <c r="E39" s="88">
        <v>0.45726199999999995</v>
      </c>
      <c r="F39" s="88">
        <v>3.7429999999999998E-3</v>
      </c>
      <c r="G39" s="88">
        <v>0</v>
      </c>
      <c r="H39" s="88">
        <v>0</v>
      </c>
      <c r="I39" s="88">
        <v>9.2002000000000014E-2</v>
      </c>
      <c r="J39" s="88">
        <v>4.0852470000000007</v>
      </c>
      <c r="K39" s="88">
        <v>0</v>
      </c>
      <c r="L39" s="88">
        <v>0</v>
      </c>
      <c r="M39" s="88">
        <v>0</v>
      </c>
      <c r="N39" s="65"/>
    </row>
    <row r="40" spans="1:14" ht="13.9" hidden="1" customHeight="1" x14ac:dyDescent="0.2">
      <c r="A40" s="172">
        <v>200204</v>
      </c>
      <c r="B40" s="88">
        <v>5.3237000000000007E-2</v>
      </c>
      <c r="C40" s="88">
        <v>4.8200000000000005E-3</v>
      </c>
      <c r="D40" s="88">
        <v>6.624300000000001E-2</v>
      </c>
      <c r="E40" s="88">
        <v>0.45741799999999988</v>
      </c>
      <c r="F40" s="88">
        <v>3.7940000000000001E-3</v>
      </c>
      <c r="G40" s="88">
        <v>0</v>
      </c>
      <c r="H40" s="88">
        <v>0</v>
      </c>
      <c r="I40" s="88">
        <v>9.4068550000000015E-2</v>
      </c>
      <c r="J40" s="88">
        <v>4.0073630000000007</v>
      </c>
      <c r="K40" s="88">
        <v>0</v>
      </c>
      <c r="L40" s="88">
        <v>0</v>
      </c>
      <c r="M40" s="88">
        <v>0</v>
      </c>
      <c r="N40" s="65"/>
    </row>
    <row r="41" spans="1:14" ht="13.9" hidden="1" customHeight="1" x14ac:dyDescent="0.2">
      <c r="A41" s="172">
        <v>200205</v>
      </c>
      <c r="B41" s="88">
        <v>5.2538500000000009E-2</v>
      </c>
      <c r="C41" s="88">
        <v>4.847999999999999E-3</v>
      </c>
      <c r="D41" s="88">
        <v>6.4532000000000006E-2</v>
      </c>
      <c r="E41" s="88">
        <v>0.46024500000000002</v>
      </c>
      <c r="F41" s="88">
        <v>3.6150000000000002E-3</v>
      </c>
      <c r="G41" s="88">
        <v>0</v>
      </c>
      <c r="H41" s="88">
        <v>0</v>
      </c>
      <c r="I41" s="88">
        <v>9.1498999999999997E-2</v>
      </c>
      <c r="J41" s="88">
        <v>4.090541</v>
      </c>
      <c r="K41" s="88">
        <v>0</v>
      </c>
      <c r="L41" s="88">
        <v>0</v>
      </c>
      <c r="M41" s="88">
        <v>3.6089999999999998E-3</v>
      </c>
      <c r="N41" s="65"/>
    </row>
    <row r="42" spans="1:14" ht="13.9" hidden="1" customHeight="1" x14ac:dyDescent="0.2">
      <c r="A42" s="172">
        <v>200206</v>
      </c>
      <c r="B42" s="88">
        <v>5.3795299999999997E-2</v>
      </c>
      <c r="C42" s="88">
        <v>4.0120000000000008E-3</v>
      </c>
      <c r="D42" s="88">
        <v>5.7074999999999987E-2</v>
      </c>
      <c r="E42" s="88">
        <v>0.42102899999999999</v>
      </c>
      <c r="F42" s="88">
        <v>4.8600000000000006E-3</v>
      </c>
      <c r="G42" s="88">
        <v>0</v>
      </c>
      <c r="H42" s="88">
        <v>0</v>
      </c>
      <c r="I42" s="88">
        <v>9.2107499999999995E-2</v>
      </c>
      <c r="J42" s="88">
        <v>3.9540589999999991</v>
      </c>
      <c r="K42" s="88">
        <v>0</v>
      </c>
      <c r="L42" s="88">
        <v>0</v>
      </c>
      <c r="M42" s="88">
        <v>1.4339699999999999E-2</v>
      </c>
      <c r="N42" s="65"/>
    </row>
    <row r="43" spans="1:14" ht="13.9" hidden="1" customHeight="1" x14ac:dyDescent="0.2">
      <c r="A43" s="172">
        <v>200207</v>
      </c>
      <c r="B43" s="88">
        <v>5.4456000000000004E-2</v>
      </c>
      <c r="C43" s="88">
        <v>4.1180000000000001E-3</v>
      </c>
      <c r="D43" s="88">
        <v>5.8908000000000002E-2</v>
      </c>
      <c r="E43" s="88">
        <v>0.46392299999999997</v>
      </c>
      <c r="F43" s="88">
        <v>3.3449999999999999E-3</v>
      </c>
      <c r="G43" s="88">
        <v>0</v>
      </c>
      <c r="H43" s="88">
        <v>0</v>
      </c>
      <c r="I43" s="88">
        <v>9.0300850000000002E-2</v>
      </c>
      <c r="J43" s="88">
        <v>4.0401420000000003</v>
      </c>
      <c r="K43" s="88">
        <v>0</v>
      </c>
      <c r="L43" s="88">
        <v>0</v>
      </c>
      <c r="M43" s="88">
        <v>1.2192349999999999E-2</v>
      </c>
      <c r="N43" s="65"/>
    </row>
    <row r="44" spans="1:14" ht="13.9" hidden="1" customHeight="1" x14ac:dyDescent="0.2">
      <c r="A44" s="172">
        <v>200208</v>
      </c>
      <c r="B44" s="88">
        <v>5.594049999999999E-2</v>
      </c>
      <c r="C44" s="88">
        <v>3.6879999999999999E-3</v>
      </c>
      <c r="D44" s="88">
        <v>6.2015999999999988E-2</v>
      </c>
      <c r="E44" s="88">
        <v>0.43408799999999997</v>
      </c>
      <c r="F44" s="88">
        <v>3.4589999999999998E-3</v>
      </c>
      <c r="G44" s="88">
        <v>0</v>
      </c>
      <c r="H44" s="88">
        <v>0</v>
      </c>
      <c r="I44" s="88">
        <v>8.9675300000000027E-2</v>
      </c>
      <c r="J44" s="88">
        <v>4.0074290000000001</v>
      </c>
      <c r="K44" s="88">
        <v>0</v>
      </c>
      <c r="L44" s="88">
        <v>0</v>
      </c>
      <c r="M44" s="88">
        <v>7.1678500000000008E-3</v>
      </c>
      <c r="N44" s="65"/>
    </row>
    <row r="45" spans="1:14" ht="13.9" hidden="1" customHeight="1" x14ac:dyDescent="0.2">
      <c r="A45" s="172">
        <v>200209</v>
      </c>
      <c r="B45" s="88">
        <v>5.6212499999999992E-2</v>
      </c>
      <c r="C45" s="88">
        <v>3.7229999999999997E-3</v>
      </c>
      <c r="D45" s="88">
        <v>6.6247999999999987E-2</v>
      </c>
      <c r="E45" s="88">
        <v>0.43168800000000007</v>
      </c>
      <c r="F45" s="88">
        <v>4.0949999999999997E-3</v>
      </c>
      <c r="G45" s="88">
        <v>0</v>
      </c>
      <c r="H45" s="88">
        <v>0</v>
      </c>
      <c r="I45" s="88">
        <v>9.0591899999999989E-2</v>
      </c>
      <c r="J45" s="88">
        <v>3.7734209999999999</v>
      </c>
      <c r="K45" s="88">
        <v>0</v>
      </c>
      <c r="L45" s="88">
        <v>0</v>
      </c>
      <c r="M45" s="88">
        <v>5.970000000000002E-4</v>
      </c>
      <c r="N45" s="65"/>
    </row>
    <row r="46" spans="1:14" ht="13.9" hidden="1" customHeight="1" x14ac:dyDescent="0.2">
      <c r="A46" s="172">
        <v>200210</v>
      </c>
      <c r="B46" s="88">
        <v>5.6494500000000003E-2</v>
      </c>
      <c r="C46" s="88">
        <v>4.0940000000000004E-3</v>
      </c>
      <c r="D46" s="88">
        <v>7.1457999999999994E-2</v>
      </c>
      <c r="E46" s="88">
        <v>0.44030000000000002</v>
      </c>
      <c r="F46" s="88">
        <v>5.2050000000000004E-3</v>
      </c>
      <c r="G46" s="88">
        <v>0</v>
      </c>
      <c r="H46" s="88">
        <v>0</v>
      </c>
      <c r="I46" s="88">
        <v>9.08022E-2</v>
      </c>
      <c r="J46" s="88">
        <v>3.8772920000000002</v>
      </c>
      <c r="K46" s="88">
        <v>0</v>
      </c>
      <c r="L46" s="88">
        <v>0</v>
      </c>
      <c r="M46" s="88">
        <v>0</v>
      </c>
      <c r="N46" s="65"/>
    </row>
    <row r="47" spans="1:14" ht="13.9" hidden="1" customHeight="1" x14ac:dyDescent="0.2">
      <c r="A47" s="172">
        <v>200211</v>
      </c>
      <c r="B47" s="88">
        <v>5.5278000000000001E-2</v>
      </c>
      <c r="C47" s="88">
        <v>4.2510999999999998E-3</v>
      </c>
      <c r="D47" s="88">
        <v>6.8048000000000011E-2</v>
      </c>
      <c r="E47" s="88">
        <v>0.45859700000000003</v>
      </c>
      <c r="F47" s="88">
        <v>5.0850000000000001E-3</v>
      </c>
      <c r="G47" s="88">
        <v>0</v>
      </c>
      <c r="H47" s="88">
        <v>0</v>
      </c>
      <c r="I47" s="88">
        <v>9.0765699999999991E-2</v>
      </c>
      <c r="J47" s="88">
        <v>3.93533</v>
      </c>
      <c r="K47" s="88">
        <v>0</v>
      </c>
      <c r="L47" s="88">
        <v>0</v>
      </c>
      <c r="M47" s="88">
        <v>0</v>
      </c>
      <c r="N47" s="65"/>
    </row>
    <row r="48" spans="1:14" ht="13.9" hidden="1" customHeight="1" x14ac:dyDescent="0.2">
      <c r="A48" s="90">
        <v>200212</v>
      </c>
      <c r="B48" s="89">
        <v>5.6078999999999997E-2</v>
      </c>
      <c r="C48" s="89">
        <v>4.4600000000000004E-3</v>
      </c>
      <c r="D48" s="89">
        <v>7.195399999999999E-2</v>
      </c>
      <c r="E48" s="89">
        <v>0.47795300000000002</v>
      </c>
      <c r="F48" s="89">
        <v>4.62E-3</v>
      </c>
      <c r="G48" s="89">
        <v>0</v>
      </c>
      <c r="H48" s="89">
        <v>0</v>
      </c>
      <c r="I48" s="89">
        <v>9.0734749999999989E-2</v>
      </c>
      <c r="J48" s="88">
        <v>4.1003885000000002</v>
      </c>
      <c r="K48" s="89">
        <v>0</v>
      </c>
      <c r="L48" s="89">
        <v>0</v>
      </c>
      <c r="M48" s="89">
        <v>0</v>
      </c>
      <c r="N48" s="65"/>
    </row>
    <row r="49" spans="1:14" ht="13.9" hidden="1" customHeight="1" x14ac:dyDescent="0.2">
      <c r="A49" s="171">
        <v>200301</v>
      </c>
      <c r="B49" s="88">
        <v>5.5150700000000004E-2</v>
      </c>
      <c r="C49" s="88">
        <v>4.346E-3</v>
      </c>
      <c r="D49" s="88">
        <v>8.1640000000000018E-2</v>
      </c>
      <c r="E49" s="88">
        <v>0.47561999999999999</v>
      </c>
      <c r="F49" s="88">
        <v>3.7799999999999999E-3</v>
      </c>
      <c r="G49" s="88">
        <v>0</v>
      </c>
      <c r="H49" s="88">
        <v>0</v>
      </c>
      <c r="I49" s="88">
        <v>9.74106E-2</v>
      </c>
      <c r="J49" s="88">
        <v>4.6013847999999999</v>
      </c>
      <c r="K49" s="88">
        <v>0</v>
      </c>
      <c r="L49" s="88">
        <v>0</v>
      </c>
      <c r="M49" s="88">
        <v>0</v>
      </c>
      <c r="N49" s="65"/>
    </row>
    <row r="50" spans="1:14" ht="13.9" hidden="1" customHeight="1" x14ac:dyDescent="0.2">
      <c r="A50" s="172">
        <v>200302</v>
      </c>
      <c r="B50" s="88">
        <v>5.1230500000000005E-2</v>
      </c>
      <c r="C50" s="88">
        <v>3.8340000000000002E-3</v>
      </c>
      <c r="D50" s="88">
        <v>7.4380000000000002E-2</v>
      </c>
      <c r="E50" s="88">
        <v>0.45521399999999995</v>
      </c>
      <c r="F50" s="88">
        <v>3.7649999999999997E-3</v>
      </c>
      <c r="G50" s="88">
        <v>0</v>
      </c>
      <c r="H50" s="88">
        <v>0</v>
      </c>
      <c r="I50" s="88">
        <v>9.7258400000000009E-2</v>
      </c>
      <c r="J50" s="88">
        <v>4.2313540000000005</v>
      </c>
      <c r="K50" s="88">
        <v>0</v>
      </c>
      <c r="L50" s="88">
        <v>0</v>
      </c>
      <c r="M50" s="88">
        <v>0</v>
      </c>
      <c r="N50" s="65"/>
    </row>
    <row r="51" spans="1:14" ht="13.9" hidden="1" customHeight="1" x14ac:dyDescent="0.2">
      <c r="A51" s="172">
        <v>200303</v>
      </c>
      <c r="B51" s="88">
        <v>5.3666000000000005E-2</v>
      </c>
      <c r="C51" s="88">
        <v>4.823E-3</v>
      </c>
      <c r="D51" s="88">
        <v>7.7626000000000001E-2</v>
      </c>
      <c r="E51" s="88">
        <v>0.49118000000000006</v>
      </c>
      <c r="F51" s="88">
        <v>3.8599999999999997E-3</v>
      </c>
      <c r="G51" s="88">
        <v>0</v>
      </c>
      <c r="H51" s="88">
        <v>0</v>
      </c>
      <c r="I51" s="88">
        <v>9.8448400000000005E-2</v>
      </c>
      <c r="J51" s="88">
        <v>4.5848519999999997</v>
      </c>
      <c r="K51" s="88">
        <v>0</v>
      </c>
      <c r="L51" s="88">
        <v>0</v>
      </c>
      <c r="M51" s="88">
        <v>0</v>
      </c>
      <c r="N51" s="65"/>
    </row>
    <row r="52" spans="1:14" ht="13.9" hidden="1" customHeight="1" x14ac:dyDescent="0.2">
      <c r="A52" s="172">
        <v>200304</v>
      </c>
      <c r="B52" s="88">
        <v>5.4562999999999993E-2</v>
      </c>
      <c r="C52" s="88">
        <v>4.9520000000000007E-3</v>
      </c>
      <c r="D52" s="88">
        <v>7.4511999999999995E-2</v>
      </c>
      <c r="E52" s="88">
        <v>0.47895800000000005</v>
      </c>
      <c r="F52" s="88">
        <v>3.5100000000000001E-3</v>
      </c>
      <c r="G52" s="88">
        <v>0</v>
      </c>
      <c r="H52" s="88">
        <v>0</v>
      </c>
      <c r="I52" s="88">
        <v>9.6033399999999991E-2</v>
      </c>
      <c r="J52" s="88">
        <v>4.4697879999999994</v>
      </c>
      <c r="K52" s="88">
        <v>0</v>
      </c>
      <c r="L52" s="88">
        <v>0</v>
      </c>
      <c r="M52" s="88">
        <v>0</v>
      </c>
      <c r="N52" s="65"/>
    </row>
    <row r="53" spans="1:14" ht="13.9" hidden="1" customHeight="1" x14ac:dyDescent="0.2">
      <c r="A53" s="172">
        <v>200305</v>
      </c>
      <c r="B53" s="88">
        <v>5.1591500000000012E-2</v>
      </c>
      <c r="C53" s="88">
        <v>4.6010000000000009E-3</v>
      </c>
      <c r="D53" s="88">
        <v>7.1205000000000004E-2</v>
      </c>
      <c r="E53" s="88">
        <v>0.467279</v>
      </c>
      <c r="F53" s="88">
        <v>3.3349999999999994E-3</v>
      </c>
      <c r="G53" s="88">
        <v>0</v>
      </c>
      <c r="H53" s="88">
        <v>0</v>
      </c>
      <c r="I53" s="88">
        <v>9.6822400000000017E-2</v>
      </c>
      <c r="J53" s="88">
        <v>4.4130969999999996</v>
      </c>
      <c r="K53" s="88">
        <v>0</v>
      </c>
      <c r="L53" s="88">
        <v>0</v>
      </c>
      <c r="M53" s="88">
        <v>1.9959999999999999E-3</v>
      </c>
      <c r="N53" s="65"/>
    </row>
    <row r="54" spans="1:14" ht="13.9" hidden="1" customHeight="1" x14ac:dyDescent="0.2">
      <c r="A54" s="172">
        <v>200306</v>
      </c>
      <c r="B54" s="88">
        <v>5.3280000000000001E-2</v>
      </c>
      <c r="C54" s="88">
        <v>4.3900000000000007E-3</v>
      </c>
      <c r="D54" s="88">
        <v>7.2371000000000005E-2</v>
      </c>
      <c r="E54" s="88">
        <v>0.44703599999999993</v>
      </c>
      <c r="F54" s="88">
        <v>3.362E-3</v>
      </c>
      <c r="G54" s="88">
        <v>0</v>
      </c>
      <c r="H54" s="88">
        <v>0</v>
      </c>
      <c r="I54" s="88">
        <v>9.5133599999999985E-2</v>
      </c>
      <c r="J54" s="88">
        <v>4.1935849999999997</v>
      </c>
      <c r="K54" s="88">
        <v>0</v>
      </c>
      <c r="L54" s="88">
        <v>0</v>
      </c>
      <c r="M54" s="88">
        <v>1.0135E-2</v>
      </c>
      <c r="N54" s="65"/>
    </row>
    <row r="55" spans="1:14" ht="13.9" hidden="1" customHeight="1" x14ac:dyDescent="0.2">
      <c r="A55" s="172">
        <v>200307</v>
      </c>
      <c r="B55" s="88">
        <v>5.1978999999999997E-2</v>
      </c>
      <c r="C55" s="88">
        <v>4.9600000000000009E-3</v>
      </c>
      <c r="D55" s="88">
        <v>6.8961000000000008E-2</v>
      </c>
      <c r="E55" s="88">
        <v>0.46343599999999996</v>
      </c>
      <c r="F55" s="88">
        <v>2.3650000000000003E-3</v>
      </c>
      <c r="G55" s="88">
        <v>0</v>
      </c>
      <c r="H55" s="88">
        <v>0</v>
      </c>
      <c r="I55" s="88">
        <v>9.3426000000000023E-2</v>
      </c>
      <c r="J55" s="88">
        <v>4.188072</v>
      </c>
      <c r="K55" s="88">
        <v>0</v>
      </c>
      <c r="L55" s="88">
        <v>0</v>
      </c>
      <c r="M55" s="88">
        <v>6.6479999999999994E-3</v>
      </c>
      <c r="N55" s="65"/>
    </row>
    <row r="56" spans="1:14" ht="13.9" hidden="1" customHeight="1" x14ac:dyDescent="0.2">
      <c r="A56" s="172">
        <v>200308</v>
      </c>
      <c r="B56" s="88">
        <v>5.20505E-2</v>
      </c>
      <c r="C56" s="88">
        <v>4.4310000000000009E-3</v>
      </c>
      <c r="D56" s="88">
        <v>6.8203999999999987E-2</v>
      </c>
      <c r="E56" s="88">
        <v>0.47115999999999997</v>
      </c>
      <c r="F56" s="88">
        <v>2.6549999999999998E-3</v>
      </c>
      <c r="G56" s="88">
        <v>0</v>
      </c>
      <c r="H56" s="88">
        <v>0</v>
      </c>
      <c r="I56" s="88">
        <v>9.5195000000000002E-2</v>
      </c>
      <c r="J56" s="88">
        <v>4.1634039999999999</v>
      </c>
      <c r="K56" s="88">
        <v>0</v>
      </c>
      <c r="L56" s="88">
        <v>0</v>
      </c>
      <c r="M56" s="88">
        <v>3.0640000000000003E-3</v>
      </c>
      <c r="N56" s="65"/>
    </row>
    <row r="57" spans="1:14" ht="13.9" hidden="1" customHeight="1" x14ac:dyDescent="0.2">
      <c r="A57" s="172">
        <v>200309</v>
      </c>
      <c r="B57" s="88">
        <v>6.1420499999999989E-2</v>
      </c>
      <c r="C57" s="88">
        <v>4.4220000000000006E-3</v>
      </c>
      <c r="D57" s="88">
        <v>7.0199999999999999E-2</v>
      </c>
      <c r="E57" s="88">
        <v>0.44819100000000001</v>
      </c>
      <c r="F57" s="88">
        <v>2.6029999999999998E-3</v>
      </c>
      <c r="G57" s="88">
        <v>0</v>
      </c>
      <c r="H57" s="88">
        <v>0</v>
      </c>
      <c r="I57" s="88">
        <v>9.3002600000000019E-2</v>
      </c>
      <c r="J57" s="88">
        <v>4.0645045</v>
      </c>
      <c r="K57" s="88">
        <v>0</v>
      </c>
      <c r="L57" s="88">
        <v>0</v>
      </c>
      <c r="M57" s="88">
        <v>3.2499999999999999E-4</v>
      </c>
      <c r="N57" s="65"/>
    </row>
    <row r="58" spans="1:14" ht="13.9" hidden="1" customHeight="1" x14ac:dyDescent="0.2">
      <c r="A58" s="172">
        <v>200310</v>
      </c>
      <c r="B58" s="88">
        <v>5.3307500000000001E-2</v>
      </c>
      <c r="C58" s="88">
        <v>4.706000000000001E-3</v>
      </c>
      <c r="D58" s="88">
        <v>7.1527000000000007E-2</v>
      </c>
      <c r="E58" s="88">
        <v>0.46767500000000006</v>
      </c>
      <c r="F58" s="88">
        <v>2.5009999999999998E-3</v>
      </c>
      <c r="G58" s="88">
        <v>0</v>
      </c>
      <c r="H58" s="88">
        <v>0</v>
      </c>
      <c r="I58" s="88">
        <v>9.708120000000002E-2</v>
      </c>
      <c r="J58" s="88">
        <v>4.1590960000000008</v>
      </c>
      <c r="K58" s="88">
        <v>0</v>
      </c>
      <c r="L58" s="88">
        <v>0</v>
      </c>
      <c r="M58" s="88">
        <v>0</v>
      </c>
      <c r="N58" s="65"/>
    </row>
    <row r="59" spans="1:14" ht="13.9" hidden="1" customHeight="1" x14ac:dyDescent="0.2">
      <c r="A59" s="172">
        <v>200311</v>
      </c>
      <c r="B59" s="88">
        <v>5.1684500000000001E-2</v>
      </c>
      <c r="C59" s="88">
        <v>4.352E-3</v>
      </c>
      <c r="D59" s="88">
        <v>6.7483999999999988E-2</v>
      </c>
      <c r="E59" s="88">
        <v>0.48469299999999998</v>
      </c>
      <c r="F59" s="88">
        <v>2.8750000000000004E-3</v>
      </c>
      <c r="G59" s="88">
        <v>0</v>
      </c>
      <c r="H59" s="88">
        <v>0</v>
      </c>
      <c r="I59" s="88">
        <v>9.6084599999999992E-2</v>
      </c>
      <c r="J59" s="88">
        <v>4.0858749999999988</v>
      </c>
      <c r="K59" s="88">
        <v>0</v>
      </c>
      <c r="L59" s="88">
        <v>0</v>
      </c>
      <c r="M59" s="88">
        <v>0</v>
      </c>
      <c r="N59" s="65"/>
    </row>
    <row r="60" spans="1:14" ht="13.9" hidden="1" customHeight="1" x14ac:dyDescent="0.2">
      <c r="A60" s="90">
        <v>200312</v>
      </c>
      <c r="B60" s="89">
        <v>5.698149999999999E-2</v>
      </c>
      <c r="C60" s="89">
        <v>4.9839999999999997E-3</v>
      </c>
      <c r="D60" s="89">
        <v>7.2277999999999995E-2</v>
      </c>
      <c r="E60" s="89">
        <v>0.51957500000000001</v>
      </c>
      <c r="F60" s="89">
        <v>2.7700000000000003E-3</v>
      </c>
      <c r="G60" s="89">
        <v>0</v>
      </c>
      <c r="H60" s="89">
        <v>0</v>
      </c>
      <c r="I60" s="89">
        <v>0.10374779999999999</v>
      </c>
      <c r="J60" s="89">
        <v>4.1759145000000002</v>
      </c>
      <c r="K60" s="89">
        <v>0</v>
      </c>
      <c r="L60" s="89">
        <v>0</v>
      </c>
      <c r="M60" s="89">
        <v>0</v>
      </c>
      <c r="N60" s="65"/>
    </row>
    <row r="61" spans="1:14" ht="13.9" hidden="1" customHeight="1" x14ac:dyDescent="0.2">
      <c r="A61" s="171">
        <v>200401</v>
      </c>
      <c r="B61" s="88">
        <v>6.7193950000000002E-2</v>
      </c>
      <c r="C61" s="88">
        <v>4.9970000000000014E-3</v>
      </c>
      <c r="D61" s="88">
        <v>6.5811800000000004E-2</v>
      </c>
      <c r="E61" s="88">
        <v>0.44491000000000003</v>
      </c>
      <c r="F61" s="88">
        <v>2.2470000000000003E-3</v>
      </c>
      <c r="G61" s="88">
        <v>0</v>
      </c>
      <c r="H61" s="88">
        <v>0</v>
      </c>
      <c r="I61" s="88">
        <v>0.13274115</v>
      </c>
      <c r="J61" s="88">
        <v>4.5814060000000003</v>
      </c>
      <c r="K61" s="88">
        <v>0</v>
      </c>
      <c r="L61" s="88">
        <v>0</v>
      </c>
      <c r="M61" s="88">
        <v>0</v>
      </c>
      <c r="N61" s="65"/>
    </row>
    <row r="62" spans="1:14" ht="13.9" hidden="1" customHeight="1" x14ac:dyDescent="0.2">
      <c r="A62" s="172">
        <v>200402</v>
      </c>
      <c r="B62" s="88">
        <v>7.2890499999999997E-2</v>
      </c>
      <c r="C62" s="88">
        <v>5.0350000000000004E-3</v>
      </c>
      <c r="D62" s="88">
        <v>6.7557699999999998E-2</v>
      </c>
      <c r="E62" s="88">
        <v>0.44196159999999995</v>
      </c>
      <c r="F62" s="88">
        <v>2.1505000000000001E-3</v>
      </c>
      <c r="G62" s="88">
        <v>0</v>
      </c>
      <c r="H62" s="88">
        <v>0</v>
      </c>
      <c r="I62" s="88">
        <v>0.12948000000000001</v>
      </c>
      <c r="J62" s="88">
        <v>4.3480072900000009</v>
      </c>
      <c r="K62" s="88">
        <v>0</v>
      </c>
      <c r="L62" s="88">
        <v>0</v>
      </c>
      <c r="M62" s="88">
        <v>0</v>
      </c>
      <c r="N62" s="65"/>
    </row>
    <row r="63" spans="1:14" ht="13.9" hidden="1" customHeight="1" x14ac:dyDescent="0.2">
      <c r="A63" s="172">
        <v>200403</v>
      </c>
      <c r="B63" s="88">
        <v>7.17415E-2</v>
      </c>
      <c r="C63" s="88">
        <v>5.1355000000000003E-3</v>
      </c>
      <c r="D63" s="88">
        <v>6.9674800000000009E-2</v>
      </c>
      <c r="E63" s="88">
        <v>0.45574799999999999</v>
      </c>
      <c r="F63" s="88">
        <v>2.4706000000000003E-3</v>
      </c>
      <c r="G63" s="88">
        <v>0</v>
      </c>
      <c r="H63" s="88">
        <v>0</v>
      </c>
      <c r="I63" s="88">
        <v>0.12130560000000001</v>
      </c>
      <c r="J63" s="88">
        <v>4.5309740000000005</v>
      </c>
      <c r="K63" s="88">
        <v>0</v>
      </c>
      <c r="L63" s="88">
        <v>0</v>
      </c>
      <c r="M63" s="88">
        <v>0</v>
      </c>
      <c r="N63" s="65"/>
    </row>
    <row r="64" spans="1:14" ht="13.9" hidden="1" customHeight="1" x14ac:dyDescent="0.2">
      <c r="A64" s="172">
        <v>200404</v>
      </c>
      <c r="B64" s="88">
        <v>6.2453000000000002E-2</v>
      </c>
      <c r="C64" s="88">
        <v>5.1460000000000004E-3</v>
      </c>
      <c r="D64" s="88">
        <v>6.7868999999999999E-2</v>
      </c>
      <c r="E64" s="88">
        <v>0.43392899999999995</v>
      </c>
      <c r="F64" s="88">
        <v>2.1386999999999999E-3</v>
      </c>
      <c r="G64" s="88">
        <v>0</v>
      </c>
      <c r="H64" s="88">
        <v>0</v>
      </c>
      <c r="I64" s="88">
        <v>0.1204384</v>
      </c>
      <c r="J64" s="88">
        <v>4.3297880000000006</v>
      </c>
      <c r="K64" s="88">
        <v>0</v>
      </c>
      <c r="L64" s="88">
        <v>0</v>
      </c>
      <c r="M64" s="88">
        <v>1.4099999999999998E-3</v>
      </c>
      <c r="N64" s="65"/>
    </row>
    <row r="65" spans="1:14" ht="13.9" hidden="1" customHeight="1" x14ac:dyDescent="0.2">
      <c r="A65" s="172">
        <v>200405</v>
      </c>
      <c r="B65" s="88">
        <v>6.2745999999999996E-2</v>
      </c>
      <c r="C65" s="88">
        <v>4.9068000000000011E-3</v>
      </c>
      <c r="D65" s="88">
        <v>6.73295E-2</v>
      </c>
      <c r="E65" s="88">
        <v>0.41531200000000007</v>
      </c>
      <c r="F65" s="88">
        <v>2.0810000000000004E-3</v>
      </c>
      <c r="G65" s="88">
        <v>0</v>
      </c>
      <c r="H65" s="88">
        <v>0</v>
      </c>
      <c r="I65" s="88">
        <v>0.1204428</v>
      </c>
      <c r="J65" s="88">
        <v>4.4903595000000003</v>
      </c>
      <c r="K65" s="88">
        <v>0</v>
      </c>
      <c r="L65" s="88">
        <v>0</v>
      </c>
      <c r="M65" s="88">
        <v>6.228E-3</v>
      </c>
      <c r="N65" s="65"/>
    </row>
    <row r="66" spans="1:14" ht="13.9" hidden="1" customHeight="1" x14ac:dyDescent="0.2">
      <c r="A66" s="172">
        <v>200406</v>
      </c>
      <c r="B66" s="88">
        <v>6.317650000000001E-2</v>
      </c>
      <c r="C66" s="88">
        <v>5.4530000000000004E-3</v>
      </c>
      <c r="D66" s="88">
        <v>7.0507E-2</v>
      </c>
      <c r="E66" s="88">
        <v>0.42353000000000002</v>
      </c>
      <c r="F66" s="88">
        <v>2.0670000000000003E-3</v>
      </c>
      <c r="G66" s="88">
        <v>0</v>
      </c>
      <c r="H66" s="88">
        <v>0</v>
      </c>
      <c r="I66" s="88">
        <v>0.1200112</v>
      </c>
      <c r="J66" s="88">
        <v>4.41629</v>
      </c>
      <c r="K66" s="88">
        <v>0</v>
      </c>
      <c r="L66" s="88">
        <v>0</v>
      </c>
      <c r="M66" s="88">
        <v>4.2465999999999997E-3</v>
      </c>
      <c r="N66" s="65"/>
    </row>
    <row r="67" spans="1:14" ht="13.9" hidden="1" customHeight="1" x14ac:dyDescent="0.2">
      <c r="A67" s="172">
        <v>200407</v>
      </c>
      <c r="B67" s="88">
        <v>6.4287499999999997E-2</v>
      </c>
      <c r="C67" s="88">
        <v>5.5389999999999997E-3</v>
      </c>
      <c r="D67" s="88">
        <v>7.6648019999999997E-2</v>
      </c>
      <c r="E67" s="88">
        <v>0.44181490000000001</v>
      </c>
      <c r="F67" s="88">
        <v>2.7110599999999999E-3</v>
      </c>
      <c r="G67" s="88">
        <v>0</v>
      </c>
      <c r="H67" s="88">
        <v>0</v>
      </c>
      <c r="I67" s="88">
        <v>0.11943380000000001</v>
      </c>
      <c r="J67" s="88">
        <v>4.4921436000000003</v>
      </c>
      <c r="K67" s="88">
        <v>0</v>
      </c>
      <c r="L67" s="88">
        <v>0</v>
      </c>
      <c r="M67" s="88">
        <v>5.5684000000000003E-3</v>
      </c>
      <c r="N67" s="65"/>
    </row>
    <row r="68" spans="1:14" ht="13.9" hidden="1" customHeight="1" x14ac:dyDescent="0.2">
      <c r="A68" s="172">
        <v>200408</v>
      </c>
      <c r="B68" s="88">
        <v>6.3347500000000001E-2</v>
      </c>
      <c r="C68" s="88">
        <v>5.5338000000000002E-3</v>
      </c>
      <c r="D68" s="88">
        <v>7.2421400000000011E-2</v>
      </c>
      <c r="E68" s="88">
        <v>0.44499399999999995</v>
      </c>
      <c r="F68" s="88">
        <v>2.3729999999999997E-3</v>
      </c>
      <c r="G68" s="88">
        <v>0</v>
      </c>
      <c r="H68" s="88">
        <v>0</v>
      </c>
      <c r="I68" s="88">
        <v>0.12044540000000001</v>
      </c>
      <c r="J68" s="88">
        <v>4.4303121000000001</v>
      </c>
      <c r="K68" s="88">
        <v>0</v>
      </c>
      <c r="L68" s="88">
        <v>0</v>
      </c>
      <c r="M68" s="88">
        <v>2.7085999999999998E-3</v>
      </c>
      <c r="N68" s="65"/>
    </row>
    <row r="69" spans="1:14" ht="13.9" hidden="1" customHeight="1" x14ac:dyDescent="0.2">
      <c r="A69" s="172">
        <v>200409</v>
      </c>
      <c r="B69" s="88">
        <v>6.3739000000000004E-2</v>
      </c>
      <c r="C69" s="88">
        <v>4.8719999999999996E-3</v>
      </c>
      <c r="D69" s="88">
        <v>6.9028300000000001E-2</v>
      </c>
      <c r="E69" s="88">
        <v>0.43072299999999997</v>
      </c>
      <c r="F69" s="88">
        <v>2.2799999999999999E-3</v>
      </c>
      <c r="G69" s="88">
        <v>0</v>
      </c>
      <c r="H69" s="88">
        <v>0</v>
      </c>
      <c r="I69" s="88">
        <v>0.1224922</v>
      </c>
      <c r="J69" s="88">
        <v>4.3355689999999996</v>
      </c>
      <c r="K69" s="88">
        <v>0</v>
      </c>
      <c r="L69" s="88">
        <v>0</v>
      </c>
      <c r="M69" s="88">
        <v>5.4900000000000001E-4</v>
      </c>
      <c r="N69" s="65"/>
    </row>
    <row r="70" spans="1:14" ht="13.9" hidden="1" customHeight="1" x14ac:dyDescent="0.2">
      <c r="A70" s="172">
        <v>200410</v>
      </c>
      <c r="B70" s="88">
        <v>6.3951500000000008E-2</v>
      </c>
      <c r="C70" s="88">
        <v>5.1558799999999998E-3</v>
      </c>
      <c r="D70" s="88">
        <v>6.5183400000000002E-2</v>
      </c>
      <c r="E70" s="88">
        <v>0.47841614000000005</v>
      </c>
      <c r="F70" s="88">
        <v>2.1250000000000002E-3</v>
      </c>
      <c r="G70" s="88">
        <v>0</v>
      </c>
      <c r="H70" s="88">
        <v>0</v>
      </c>
      <c r="I70" s="88">
        <v>0.12330819999999997</v>
      </c>
      <c r="J70" s="88">
        <v>4.4726000000000008</v>
      </c>
      <c r="K70" s="88">
        <v>0</v>
      </c>
      <c r="L70" s="88">
        <v>0</v>
      </c>
      <c r="M70" s="88">
        <v>0</v>
      </c>
      <c r="N70" s="65"/>
    </row>
    <row r="71" spans="1:14" ht="13.9" hidden="1" customHeight="1" x14ac:dyDescent="0.2">
      <c r="A71" s="172">
        <v>200411</v>
      </c>
      <c r="B71" s="88">
        <v>6.2591999999999995E-2</v>
      </c>
      <c r="C71" s="88">
        <v>5.1690000000000009E-3</v>
      </c>
      <c r="D71" s="88">
        <v>7.0677110000000001E-2</v>
      </c>
      <c r="E71" s="88">
        <v>0.47030949999999994</v>
      </c>
      <c r="F71" s="88">
        <v>2.0243000000000001E-3</v>
      </c>
      <c r="G71" s="88">
        <v>0</v>
      </c>
      <c r="H71" s="88">
        <v>0</v>
      </c>
      <c r="I71" s="88">
        <v>0.12251219999999999</v>
      </c>
      <c r="J71" s="88">
        <v>4.3697148399999985</v>
      </c>
      <c r="K71" s="88">
        <v>0</v>
      </c>
      <c r="L71" s="88">
        <v>0</v>
      </c>
      <c r="M71" s="88">
        <v>0</v>
      </c>
      <c r="N71" s="65"/>
    </row>
    <row r="72" spans="1:14" ht="13.9" hidden="1" customHeight="1" x14ac:dyDescent="0.2">
      <c r="A72" s="90">
        <v>200412</v>
      </c>
      <c r="B72" s="89">
        <v>6.7353999999999997E-2</v>
      </c>
      <c r="C72" s="89">
        <v>7.2440000000000004E-3</v>
      </c>
      <c r="D72" s="89">
        <v>8.0495949999999997E-2</v>
      </c>
      <c r="E72" s="89">
        <v>0.49993180000000004</v>
      </c>
      <c r="F72" s="89">
        <v>2.7699600000000001E-3</v>
      </c>
      <c r="G72" s="89">
        <v>0</v>
      </c>
      <c r="H72" s="89">
        <v>0</v>
      </c>
      <c r="I72" s="89">
        <v>0.12268780000000001</v>
      </c>
      <c r="J72" s="89">
        <v>4.511994500000001</v>
      </c>
      <c r="K72" s="89">
        <v>0</v>
      </c>
      <c r="L72" s="89">
        <v>0</v>
      </c>
      <c r="M72" s="89">
        <v>0</v>
      </c>
      <c r="N72" s="65"/>
    </row>
    <row r="73" spans="1:14" ht="13.9" hidden="1" customHeight="1" x14ac:dyDescent="0.2">
      <c r="A73" s="171">
        <v>200501</v>
      </c>
      <c r="B73" s="88">
        <v>6.4424499999999996E-2</v>
      </c>
      <c r="C73" s="88">
        <v>4.7199999999999994E-3</v>
      </c>
      <c r="D73" s="88">
        <v>7.4139799999999992E-2</v>
      </c>
      <c r="E73" s="88">
        <v>0.39218600000000003</v>
      </c>
      <c r="F73" s="88">
        <v>2.5489829999999999E-3</v>
      </c>
      <c r="G73" s="88">
        <v>0</v>
      </c>
      <c r="H73" s="88">
        <v>0</v>
      </c>
      <c r="I73" s="88">
        <v>0.13243284999999999</v>
      </c>
      <c r="J73" s="88">
        <v>4.8037077999999998</v>
      </c>
      <c r="K73" s="88">
        <v>0</v>
      </c>
      <c r="L73" s="88">
        <v>0</v>
      </c>
      <c r="M73" s="88">
        <v>0</v>
      </c>
      <c r="N73" s="65"/>
    </row>
    <row r="74" spans="1:14" ht="13.9" hidden="1" customHeight="1" x14ac:dyDescent="0.2">
      <c r="A74" s="172">
        <v>200502</v>
      </c>
      <c r="B74" s="88">
        <v>6.5988000000000019E-2</v>
      </c>
      <c r="C74" s="88">
        <v>4.8738000000000002E-3</v>
      </c>
      <c r="D74" s="88">
        <v>8.192946000000001E-2</v>
      </c>
      <c r="E74" s="88">
        <v>0.43063239999999997</v>
      </c>
      <c r="F74" s="88">
        <v>2.1341999999999997E-3</v>
      </c>
      <c r="G74" s="88">
        <v>0</v>
      </c>
      <c r="H74" s="88">
        <v>0</v>
      </c>
      <c r="I74" s="88">
        <v>0.132933</v>
      </c>
      <c r="J74" s="88">
        <v>4.5548841999999992</v>
      </c>
      <c r="K74" s="88">
        <v>0</v>
      </c>
      <c r="L74" s="88">
        <v>0</v>
      </c>
      <c r="M74" s="88">
        <v>0</v>
      </c>
      <c r="N74" s="65"/>
    </row>
    <row r="75" spans="1:14" ht="13.9" hidden="1" customHeight="1" x14ac:dyDescent="0.2">
      <c r="A75" s="172">
        <v>200503</v>
      </c>
      <c r="B75" s="88">
        <v>7.1334500000000009E-2</v>
      </c>
      <c r="C75" s="88">
        <v>5.9840000000000006E-3</v>
      </c>
      <c r="D75" s="88">
        <v>8.4452999999999986E-2</v>
      </c>
      <c r="E75" s="88">
        <v>0.46606696999999997</v>
      </c>
      <c r="F75" s="88">
        <v>2.4300000000000003E-3</v>
      </c>
      <c r="G75" s="88">
        <v>0</v>
      </c>
      <c r="H75" s="88">
        <v>0</v>
      </c>
      <c r="I75" s="88">
        <v>0.13852519999999999</v>
      </c>
      <c r="J75" s="88">
        <v>4.8945130000000008</v>
      </c>
      <c r="K75" s="88">
        <v>0</v>
      </c>
      <c r="L75" s="88">
        <v>0</v>
      </c>
      <c r="M75" s="88">
        <v>0</v>
      </c>
      <c r="N75" s="65"/>
    </row>
    <row r="76" spans="1:14" ht="13.9" hidden="1" customHeight="1" x14ac:dyDescent="0.2">
      <c r="A76" s="172">
        <v>200504</v>
      </c>
      <c r="B76" s="88">
        <v>6.8158599999999986E-2</v>
      </c>
      <c r="C76" s="88">
        <v>6.1569900000000002E-3</v>
      </c>
      <c r="D76" s="88">
        <v>8.441686000000001E-2</v>
      </c>
      <c r="E76" s="88">
        <v>0.45044087199999994</v>
      </c>
      <c r="F76" s="88">
        <v>2.3530000000000001E-3</v>
      </c>
      <c r="G76" s="88">
        <v>0</v>
      </c>
      <c r="H76" s="88">
        <v>0</v>
      </c>
      <c r="I76" s="88">
        <v>0.13834265000000001</v>
      </c>
      <c r="J76" s="88">
        <v>4.8005006000000003</v>
      </c>
      <c r="K76" s="88">
        <v>0</v>
      </c>
      <c r="L76" s="88">
        <v>0</v>
      </c>
      <c r="M76" s="88">
        <v>1.5745799999999999E-3</v>
      </c>
      <c r="N76" s="65"/>
    </row>
    <row r="77" spans="1:14" ht="13.9" hidden="1" customHeight="1" x14ac:dyDescent="0.2">
      <c r="A77" s="172">
        <v>200505</v>
      </c>
      <c r="B77" s="88">
        <v>6.8641499999999994E-2</v>
      </c>
      <c r="C77" s="88">
        <v>5.8709600000000006E-3</v>
      </c>
      <c r="D77" s="88">
        <v>8.3319833999999995E-2</v>
      </c>
      <c r="E77" s="88">
        <v>0.4594049999999999</v>
      </c>
      <c r="F77" s="88">
        <v>2.2489900000000002E-3</v>
      </c>
      <c r="G77" s="88">
        <v>0</v>
      </c>
      <c r="H77" s="88">
        <v>0</v>
      </c>
      <c r="I77" s="88">
        <v>0.1383152</v>
      </c>
      <c r="J77" s="88">
        <v>4.9289709999999998</v>
      </c>
      <c r="K77" s="88">
        <v>0</v>
      </c>
      <c r="L77" s="88">
        <v>0</v>
      </c>
      <c r="M77" s="88">
        <v>6.4463000000000003E-3</v>
      </c>
      <c r="N77" s="65"/>
    </row>
    <row r="78" spans="1:14" ht="13.9" hidden="1" customHeight="1" x14ac:dyDescent="0.2">
      <c r="A78" s="172">
        <v>200506</v>
      </c>
      <c r="B78" s="88">
        <v>6.62745E-2</v>
      </c>
      <c r="C78" s="88">
        <v>6.1830800000000005E-3</v>
      </c>
      <c r="D78" s="88">
        <v>8.1644000000000008E-2</v>
      </c>
      <c r="E78" s="88">
        <v>0.45544574999999998</v>
      </c>
      <c r="F78" s="88">
        <v>2.28692E-3</v>
      </c>
      <c r="G78" s="88">
        <v>0</v>
      </c>
      <c r="H78" s="88">
        <v>0</v>
      </c>
      <c r="I78" s="88">
        <v>0.1386664</v>
      </c>
      <c r="J78" s="88">
        <v>4.8902630000000009</v>
      </c>
      <c r="K78" s="88">
        <v>0</v>
      </c>
      <c r="L78" s="88">
        <v>0</v>
      </c>
      <c r="M78" s="88">
        <v>4.7359999999999998E-3</v>
      </c>
      <c r="N78" s="65"/>
    </row>
    <row r="79" spans="1:14" ht="13.9" hidden="1" customHeight="1" x14ac:dyDescent="0.2">
      <c r="A79" s="172">
        <v>200507</v>
      </c>
      <c r="B79" s="88">
        <v>6.6621E-2</v>
      </c>
      <c r="C79" s="88">
        <v>6.1961999999999998E-3</v>
      </c>
      <c r="D79" s="88">
        <v>8.5310399999999981E-2</v>
      </c>
      <c r="E79" s="88">
        <v>0.47571629000000004</v>
      </c>
      <c r="F79" s="88">
        <v>2.3160400000000001E-3</v>
      </c>
      <c r="G79" s="88">
        <v>0</v>
      </c>
      <c r="H79" s="88">
        <v>0</v>
      </c>
      <c r="I79" s="88">
        <v>0.1349312</v>
      </c>
      <c r="J79" s="88">
        <v>4.982720200000001</v>
      </c>
      <c r="K79" s="88">
        <v>0</v>
      </c>
      <c r="L79" s="88">
        <v>0</v>
      </c>
      <c r="M79" s="88">
        <v>5.2510000000000005E-3</v>
      </c>
      <c r="N79" s="65"/>
    </row>
    <row r="80" spans="1:14" ht="13.9" hidden="1" customHeight="1" x14ac:dyDescent="0.2">
      <c r="A80" s="172">
        <v>200508</v>
      </c>
      <c r="B80" s="88">
        <v>6.7453499999999986E-2</v>
      </c>
      <c r="C80" s="88">
        <v>5.7789520000000004E-3</v>
      </c>
      <c r="D80" s="88">
        <v>8.2882000000000011E-2</v>
      </c>
      <c r="E80" s="88">
        <v>0.46837450000000003</v>
      </c>
      <c r="F80" s="88">
        <v>2.0639993999999997E-3</v>
      </c>
      <c r="G80" s="88">
        <v>0</v>
      </c>
      <c r="H80" s="88">
        <v>0</v>
      </c>
      <c r="I80" s="88">
        <v>0.13098479999999998</v>
      </c>
      <c r="J80" s="88">
        <v>4.8127788000000002</v>
      </c>
      <c r="K80" s="88">
        <v>0</v>
      </c>
      <c r="L80" s="88">
        <v>0</v>
      </c>
      <c r="M80" s="88">
        <v>1.8220000000000001E-3</v>
      </c>
      <c r="N80" s="65"/>
    </row>
    <row r="81" spans="1:14" ht="13.9" hidden="1" customHeight="1" x14ac:dyDescent="0.2">
      <c r="A81" s="172">
        <v>200509</v>
      </c>
      <c r="B81" s="88">
        <v>6.7765999999999993E-2</v>
      </c>
      <c r="C81" s="88">
        <v>5.7816600000000001E-3</v>
      </c>
      <c r="D81" s="88">
        <v>8.4071234000000009E-2</v>
      </c>
      <c r="E81" s="88">
        <v>0.47557526000000006</v>
      </c>
      <c r="F81" s="88">
        <v>2.2377599999999997E-3</v>
      </c>
      <c r="G81" s="88">
        <v>0</v>
      </c>
      <c r="H81" s="88">
        <v>0</v>
      </c>
      <c r="I81" s="88">
        <v>0.1345566</v>
      </c>
      <c r="J81" s="88">
        <v>4.7632393999999998</v>
      </c>
      <c r="K81" s="88">
        <v>0</v>
      </c>
      <c r="L81" s="88">
        <v>0</v>
      </c>
      <c r="M81" s="88">
        <v>0</v>
      </c>
      <c r="N81" s="65"/>
    </row>
    <row r="82" spans="1:14" ht="13.9" hidden="1" customHeight="1" x14ac:dyDescent="0.2">
      <c r="A82" s="172">
        <v>200510</v>
      </c>
      <c r="B82" s="88">
        <v>6.6022100000000014E-2</v>
      </c>
      <c r="C82" s="88">
        <v>5.8409639999999997E-3</v>
      </c>
      <c r="D82" s="88">
        <v>8.6248320000000003E-2</v>
      </c>
      <c r="E82" s="88">
        <v>0.49133034999999997</v>
      </c>
      <c r="F82" s="88">
        <v>2.2370000000000003E-3</v>
      </c>
      <c r="G82" s="88">
        <v>0</v>
      </c>
      <c r="H82" s="88">
        <v>0</v>
      </c>
      <c r="I82" s="88">
        <v>0.13355699999999998</v>
      </c>
      <c r="J82" s="88">
        <v>4.8524764960000004</v>
      </c>
      <c r="K82" s="88">
        <v>0</v>
      </c>
      <c r="L82" s="88">
        <v>0</v>
      </c>
      <c r="M82" s="88">
        <v>0</v>
      </c>
      <c r="N82" s="65"/>
    </row>
    <row r="83" spans="1:14" ht="13.9" hidden="1" customHeight="1" x14ac:dyDescent="0.2">
      <c r="A83" s="172">
        <v>200511</v>
      </c>
      <c r="B83" s="88">
        <v>6.6416000000000017E-2</v>
      </c>
      <c r="C83" s="88">
        <v>5.1449850000000012E-3</v>
      </c>
      <c r="D83" s="88">
        <v>8.0308539999999998E-2</v>
      </c>
      <c r="E83" s="88">
        <v>0.56705399999999995</v>
      </c>
      <c r="F83" s="88">
        <v>2.0430000000000001E-3</v>
      </c>
      <c r="G83" s="88">
        <v>0</v>
      </c>
      <c r="H83" s="88">
        <v>0</v>
      </c>
      <c r="I83" s="88">
        <v>0.13420839999999998</v>
      </c>
      <c r="J83" s="88">
        <v>4.8161345959999995</v>
      </c>
      <c r="K83" s="88">
        <v>0</v>
      </c>
      <c r="L83" s="88">
        <v>0</v>
      </c>
      <c r="M83" s="88">
        <v>0</v>
      </c>
      <c r="N83" s="65"/>
    </row>
    <row r="84" spans="1:14" ht="13.9" hidden="1" customHeight="1" x14ac:dyDescent="0.2">
      <c r="A84" s="90">
        <v>200512</v>
      </c>
      <c r="B84" s="89">
        <v>7.2364499999999998E-2</v>
      </c>
      <c r="C84" s="89">
        <v>6.269939999999999E-3</v>
      </c>
      <c r="D84" s="89">
        <v>8.5194820000000004E-2</v>
      </c>
      <c r="E84" s="89">
        <v>0.53852537999999994</v>
      </c>
      <c r="F84" s="89">
        <v>2.3280000000000002E-3</v>
      </c>
      <c r="G84" s="89">
        <v>0</v>
      </c>
      <c r="H84" s="89">
        <v>0</v>
      </c>
      <c r="I84" s="89">
        <v>0.13507219999999998</v>
      </c>
      <c r="J84" s="89">
        <v>4.9589075000000005</v>
      </c>
      <c r="K84" s="89">
        <v>0</v>
      </c>
      <c r="L84" s="89">
        <v>0</v>
      </c>
      <c r="M84" s="89">
        <v>0</v>
      </c>
      <c r="N84" s="65"/>
    </row>
    <row r="85" spans="1:14" ht="13.9" customHeight="1" x14ac:dyDescent="0.2">
      <c r="A85" s="171">
        <v>200601</v>
      </c>
      <c r="B85" s="88">
        <v>6.5926499999999999E-2</v>
      </c>
      <c r="C85" s="88">
        <v>4.502599999999999E-3</v>
      </c>
      <c r="D85" s="88">
        <v>8.1088999999999994E-2</v>
      </c>
      <c r="E85" s="88">
        <v>0.47897469999999998</v>
      </c>
      <c r="F85" s="88">
        <v>2.3009200000000001E-3</v>
      </c>
      <c r="G85" s="88">
        <v>0</v>
      </c>
      <c r="H85" s="88">
        <v>0</v>
      </c>
      <c r="I85" s="88">
        <v>0.14318600000000001</v>
      </c>
      <c r="J85" s="88">
        <v>4.8643144999999999</v>
      </c>
      <c r="K85" s="88">
        <v>0</v>
      </c>
      <c r="L85" s="88">
        <v>0</v>
      </c>
      <c r="M85" s="88">
        <v>0</v>
      </c>
      <c r="N85" s="65"/>
    </row>
    <row r="86" spans="1:14" ht="13.9" customHeight="1" x14ac:dyDescent="0.2">
      <c r="A86" s="172">
        <v>200602</v>
      </c>
      <c r="B86" s="88">
        <v>6.9548499999999999E-2</v>
      </c>
      <c r="C86" s="88">
        <v>5.0939000000000002E-3</v>
      </c>
      <c r="D86" s="88">
        <v>8.6605240000000028E-2</v>
      </c>
      <c r="E86" s="88">
        <v>0.49174710000000005</v>
      </c>
      <c r="F86" s="88">
        <v>2.3239899999999997E-3</v>
      </c>
      <c r="G86" s="88">
        <v>0</v>
      </c>
      <c r="H86" s="88">
        <v>0</v>
      </c>
      <c r="I86" s="88">
        <v>0.14378340000000003</v>
      </c>
      <c r="J86" s="88">
        <v>4.5886292000000006</v>
      </c>
      <c r="K86" s="88">
        <v>0</v>
      </c>
      <c r="L86" s="88">
        <v>0</v>
      </c>
      <c r="M86" s="88">
        <v>0</v>
      </c>
      <c r="N86" s="65"/>
    </row>
    <row r="87" spans="1:14" ht="13.9" customHeight="1" x14ac:dyDescent="0.2">
      <c r="A87" s="172">
        <v>200603</v>
      </c>
      <c r="B87" s="88">
        <v>7.8839500000000007E-2</v>
      </c>
      <c r="C87" s="88">
        <v>6.1039840000000024E-3</v>
      </c>
      <c r="D87" s="88">
        <v>9.4325939999999983E-2</v>
      </c>
      <c r="E87" s="88">
        <v>0.54665575999999994</v>
      </c>
      <c r="F87" s="88">
        <v>2.3210000000000001E-3</v>
      </c>
      <c r="G87" s="88">
        <v>0</v>
      </c>
      <c r="H87" s="88">
        <v>0</v>
      </c>
      <c r="I87" s="88">
        <v>0.14404860000000003</v>
      </c>
      <c r="J87" s="88">
        <v>4.9934605000000003</v>
      </c>
      <c r="K87" s="88">
        <v>0</v>
      </c>
      <c r="L87" s="88">
        <v>0</v>
      </c>
      <c r="M87" s="88">
        <v>0</v>
      </c>
      <c r="N87" s="65"/>
    </row>
    <row r="88" spans="1:14" ht="13.9" customHeight="1" x14ac:dyDescent="0.2">
      <c r="A88" s="172">
        <v>200604</v>
      </c>
      <c r="B88" s="88">
        <v>6.7973000000000006E-2</v>
      </c>
      <c r="C88" s="88">
        <v>6.02791E-3</v>
      </c>
      <c r="D88" s="88">
        <v>9.4428654999999986E-2</v>
      </c>
      <c r="E88" s="88">
        <v>0.51063842110000013</v>
      </c>
      <c r="F88" s="88">
        <v>2.2579900000000001E-3</v>
      </c>
      <c r="G88" s="88">
        <v>0</v>
      </c>
      <c r="H88" s="88">
        <v>0</v>
      </c>
      <c r="I88" s="88">
        <v>0.14370239999999998</v>
      </c>
      <c r="J88" s="88">
        <v>4.9461529000000004</v>
      </c>
      <c r="K88" s="88">
        <v>0</v>
      </c>
      <c r="L88" s="88">
        <v>0</v>
      </c>
      <c r="M88" s="88">
        <v>5.1900000000000004E-4</v>
      </c>
      <c r="N88" s="65"/>
    </row>
    <row r="89" spans="1:14" ht="13.9" customHeight="1" x14ac:dyDescent="0.2">
      <c r="A89" s="172">
        <v>200605</v>
      </c>
      <c r="B89" s="88">
        <v>7.2285500000000003E-2</v>
      </c>
      <c r="C89" s="88">
        <v>5.8416700000000002E-3</v>
      </c>
      <c r="D89" s="88">
        <v>8.4846750000000012E-2</v>
      </c>
      <c r="E89" s="88">
        <v>0.49130810429999999</v>
      </c>
      <c r="F89" s="88">
        <v>2.2259600000000004E-3</v>
      </c>
      <c r="G89" s="88">
        <v>0</v>
      </c>
      <c r="H89" s="88">
        <v>0</v>
      </c>
      <c r="I89" s="88">
        <v>0.14411620000000003</v>
      </c>
      <c r="J89" s="88">
        <v>5.0217934999999985</v>
      </c>
      <c r="K89" s="88">
        <v>0</v>
      </c>
      <c r="L89" s="88">
        <v>0</v>
      </c>
      <c r="M89" s="88">
        <v>1.768E-3</v>
      </c>
      <c r="N89" s="65"/>
    </row>
    <row r="90" spans="1:14" ht="13.9" customHeight="1" x14ac:dyDescent="0.2">
      <c r="A90" s="172">
        <v>200606</v>
      </c>
      <c r="B90" s="88">
        <v>7.4305800000000005E-2</v>
      </c>
      <c r="C90" s="88">
        <v>5.7484600000000004E-3</v>
      </c>
      <c r="D90" s="88">
        <v>8.4316099999999977E-2</v>
      </c>
      <c r="E90" s="88">
        <v>0.50736892</v>
      </c>
      <c r="F90" s="88">
        <v>2.2675999999999998E-3</v>
      </c>
      <c r="G90" s="88">
        <v>0</v>
      </c>
      <c r="H90" s="88">
        <v>0</v>
      </c>
      <c r="I90" s="88">
        <v>0.14398635000000001</v>
      </c>
      <c r="J90" s="88">
        <v>4.8452474999999993</v>
      </c>
      <c r="K90" s="88">
        <v>0</v>
      </c>
      <c r="L90" s="88">
        <v>0</v>
      </c>
      <c r="M90" s="88">
        <v>9.9964604000000006E-3</v>
      </c>
      <c r="N90" s="65"/>
    </row>
    <row r="91" spans="1:14" ht="13.9" customHeight="1" x14ac:dyDescent="0.2">
      <c r="A91" s="172">
        <v>200607</v>
      </c>
      <c r="B91" s="88">
        <v>7.5791999999999998E-2</v>
      </c>
      <c r="C91" s="88">
        <v>5.5129929999999999E-3</v>
      </c>
      <c r="D91" s="88">
        <v>8.8904475999999982E-2</v>
      </c>
      <c r="E91" s="88">
        <v>0.48071057399999995</v>
      </c>
      <c r="F91" s="88">
        <v>2.1489984000000002E-3</v>
      </c>
      <c r="G91" s="88">
        <v>0</v>
      </c>
      <c r="H91" s="88">
        <v>0</v>
      </c>
      <c r="I91" s="88">
        <v>0.14437320000000003</v>
      </c>
      <c r="J91" s="88">
        <v>4.9674059000000002</v>
      </c>
      <c r="K91" s="88">
        <v>0</v>
      </c>
      <c r="L91" s="88">
        <v>0</v>
      </c>
      <c r="M91" s="88">
        <v>1.01324E-2</v>
      </c>
      <c r="N91" s="65"/>
    </row>
    <row r="92" spans="1:14" ht="13.9" customHeight="1" x14ac:dyDescent="0.2">
      <c r="A92" s="172">
        <v>200608</v>
      </c>
      <c r="B92" s="88">
        <v>8.0625500000000003E-2</v>
      </c>
      <c r="C92" s="88">
        <v>5.6289600000000014E-3</v>
      </c>
      <c r="D92" s="88">
        <v>9.1100341999999987E-2</v>
      </c>
      <c r="E92" s="88">
        <v>0.50252744000000005</v>
      </c>
      <c r="F92" s="88">
        <v>2.2820000000000002E-3</v>
      </c>
      <c r="G92" s="88">
        <v>0</v>
      </c>
      <c r="H92" s="88">
        <v>0</v>
      </c>
      <c r="I92" s="88">
        <v>0.14401959999999997</v>
      </c>
      <c r="J92" s="88">
        <v>4.8711921000000009</v>
      </c>
      <c r="K92" s="88">
        <v>0</v>
      </c>
      <c r="L92" s="88">
        <v>0</v>
      </c>
      <c r="M92" s="88">
        <v>7.0399999999999998E-4</v>
      </c>
      <c r="N92" s="65"/>
    </row>
    <row r="93" spans="1:14" ht="13.9" customHeight="1" x14ac:dyDescent="0.2">
      <c r="A93" s="172">
        <v>200609</v>
      </c>
      <c r="B93" s="88">
        <v>8.1560999999999995E-2</v>
      </c>
      <c r="C93" s="88">
        <v>5.8379830000000006E-3</v>
      </c>
      <c r="D93" s="88">
        <v>9.0596497799999995E-2</v>
      </c>
      <c r="E93" s="88">
        <v>0.52654983900000008</v>
      </c>
      <c r="F93" s="88">
        <v>2.2139986000000002E-3</v>
      </c>
      <c r="G93" s="88">
        <v>0</v>
      </c>
      <c r="H93" s="88">
        <v>0</v>
      </c>
      <c r="I93" s="88">
        <v>0.1452706</v>
      </c>
      <c r="J93" s="88">
        <v>4.8694871270000011</v>
      </c>
      <c r="K93" s="88">
        <v>0</v>
      </c>
      <c r="L93" s="88">
        <v>0</v>
      </c>
      <c r="M93" s="88">
        <v>0</v>
      </c>
      <c r="N93" s="65"/>
    </row>
    <row r="94" spans="1:14" ht="13.9" customHeight="1" x14ac:dyDescent="0.2">
      <c r="A94" s="172">
        <v>200610</v>
      </c>
      <c r="B94" s="88">
        <v>8.5872104000000005E-2</v>
      </c>
      <c r="C94" s="88">
        <v>6.0859899999999986E-3</v>
      </c>
      <c r="D94" s="88">
        <v>9.3748335400000021E-2</v>
      </c>
      <c r="E94" s="88">
        <v>0.55243099999999989</v>
      </c>
      <c r="F94" s="88">
        <v>2.1689999000000003E-3</v>
      </c>
      <c r="G94" s="88">
        <v>0</v>
      </c>
      <c r="H94" s="88">
        <v>0</v>
      </c>
      <c r="I94" s="88">
        <v>0.14508100000000002</v>
      </c>
      <c r="J94" s="88">
        <v>4.9744628999999989</v>
      </c>
      <c r="K94" s="88">
        <v>0</v>
      </c>
      <c r="L94" s="88">
        <v>0</v>
      </c>
      <c r="M94" s="88">
        <v>0</v>
      </c>
      <c r="N94" s="65"/>
    </row>
    <row r="95" spans="1:14" ht="13.9" customHeight="1" x14ac:dyDescent="0.2">
      <c r="A95" s="172">
        <v>200611</v>
      </c>
      <c r="B95" s="88">
        <v>8.7172499999999986E-2</v>
      </c>
      <c r="C95" s="88">
        <v>5.6650000000000008E-3</v>
      </c>
      <c r="D95" s="88">
        <v>9.4703000000000009E-2</v>
      </c>
      <c r="E95" s="88">
        <v>0.58061200000000002</v>
      </c>
      <c r="F95" s="88">
        <v>2.2302700000000003E-3</v>
      </c>
      <c r="G95" s="88">
        <v>0</v>
      </c>
      <c r="H95" s="88">
        <v>0</v>
      </c>
      <c r="I95" s="88">
        <v>0.14602870000000001</v>
      </c>
      <c r="J95" s="88">
        <v>4.9356864489999994</v>
      </c>
      <c r="K95" s="88">
        <v>0</v>
      </c>
      <c r="L95" s="88">
        <v>0</v>
      </c>
      <c r="M95" s="88">
        <v>0</v>
      </c>
      <c r="N95" s="65"/>
    </row>
    <row r="96" spans="1:14" ht="13.9" customHeight="1" x14ac:dyDescent="0.2">
      <c r="A96" s="90">
        <v>200612</v>
      </c>
      <c r="B96" s="89">
        <v>8.7947999999999998E-2</v>
      </c>
      <c r="C96" s="89">
        <v>6.3964E-3</v>
      </c>
      <c r="D96" s="89">
        <v>0.10032882000000003</v>
      </c>
      <c r="E96" s="89">
        <v>0.59471001600000006</v>
      </c>
      <c r="F96" s="89">
        <v>2.346E-3</v>
      </c>
      <c r="G96" s="89">
        <v>0</v>
      </c>
      <c r="H96" s="89">
        <v>0</v>
      </c>
      <c r="I96" s="89">
        <v>0.14634059999999999</v>
      </c>
      <c r="J96" s="89">
        <v>5.047034</v>
      </c>
      <c r="K96" s="89">
        <v>0</v>
      </c>
      <c r="L96" s="89">
        <v>0</v>
      </c>
      <c r="M96" s="89">
        <v>0</v>
      </c>
      <c r="N96" s="65"/>
    </row>
    <row r="97" spans="1:14" ht="13.9" customHeight="1" x14ac:dyDescent="0.2">
      <c r="A97" s="172">
        <v>200701</v>
      </c>
      <c r="B97" s="155">
        <v>7.1693299999999988E-2</v>
      </c>
      <c r="C97" s="155">
        <v>4.3629400000000009E-3</v>
      </c>
      <c r="D97" s="155">
        <v>8.3156227999999999E-2</v>
      </c>
      <c r="E97" s="155">
        <v>0.50022199999999994</v>
      </c>
      <c r="F97" s="155">
        <v>3.2640000000000004E-3</v>
      </c>
      <c r="G97" s="155">
        <v>0</v>
      </c>
      <c r="H97" s="155">
        <v>0</v>
      </c>
      <c r="I97" s="155">
        <v>0.14898800000000001</v>
      </c>
      <c r="J97" s="155">
        <v>4.9057409999999999</v>
      </c>
      <c r="K97" s="155">
        <v>0</v>
      </c>
      <c r="L97" s="155">
        <v>0</v>
      </c>
      <c r="M97" s="155">
        <v>0</v>
      </c>
      <c r="N97" s="65"/>
    </row>
    <row r="98" spans="1:14" ht="13.9" customHeight="1" x14ac:dyDescent="0.2">
      <c r="A98" s="172">
        <v>200702</v>
      </c>
      <c r="B98" s="155">
        <v>7.8471200000000005E-2</v>
      </c>
      <c r="C98" s="155">
        <v>4.8069999999999996E-3</v>
      </c>
      <c r="D98" s="155">
        <v>8.9400999999999994E-2</v>
      </c>
      <c r="E98" s="155">
        <v>0.51019759999999992</v>
      </c>
      <c r="F98" s="155">
        <v>3.508995E-3</v>
      </c>
      <c r="G98" s="155">
        <v>0</v>
      </c>
      <c r="H98" s="155">
        <v>0</v>
      </c>
      <c r="I98" s="155">
        <v>0.14161299999999999</v>
      </c>
      <c r="J98" s="155">
        <v>4.6967340799999997</v>
      </c>
      <c r="K98" s="155">
        <v>0</v>
      </c>
      <c r="L98" s="155">
        <v>0</v>
      </c>
      <c r="M98" s="155">
        <v>0</v>
      </c>
      <c r="N98" s="65"/>
    </row>
    <row r="99" spans="1:14" ht="13.9" customHeight="1" x14ac:dyDescent="0.2">
      <c r="A99" s="172">
        <v>200703</v>
      </c>
      <c r="B99" s="155">
        <v>7.9463599999999995E-2</v>
      </c>
      <c r="C99" s="155">
        <v>5.535091998000001E-3</v>
      </c>
      <c r="D99" s="155">
        <v>9.4577000000000008E-2</v>
      </c>
      <c r="E99" s="155">
        <v>0.52729700000000002</v>
      </c>
      <c r="F99" s="155">
        <v>2.9189999999799997E-3</v>
      </c>
      <c r="G99" s="155">
        <v>0</v>
      </c>
      <c r="H99" s="155">
        <v>0</v>
      </c>
      <c r="I99" s="155">
        <v>0.15927000000000002</v>
      </c>
      <c r="J99" s="155">
        <v>5.0597416000000006</v>
      </c>
      <c r="K99" s="155">
        <v>0</v>
      </c>
      <c r="L99" s="155">
        <v>0</v>
      </c>
      <c r="M99" s="155">
        <v>0</v>
      </c>
      <c r="N99" s="65"/>
    </row>
    <row r="100" spans="1:14" ht="13.9" customHeight="1" x14ac:dyDescent="0.2">
      <c r="A100" s="172">
        <v>200704</v>
      </c>
      <c r="B100" s="155">
        <v>8.0060699999999999E-2</v>
      </c>
      <c r="C100" s="155">
        <v>5.1006070000000009E-3</v>
      </c>
      <c r="D100" s="155">
        <v>9.0017000000000014E-2</v>
      </c>
      <c r="E100" s="155">
        <v>0.50189399999999995</v>
      </c>
      <c r="F100" s="155">
        <v>2.9489999999999998E-3</v>
      </c>
      <c r="G100" s="155">
        <v>0</v>
      </c>
      <c r="H100" s="155">
        <v>0</v>
      </c>
      <c r="I100" s="155">
        <v>0.157445</v>
      </c>
      <c r="J100" s="155">
        <v>4.9926476400000004</v>
      </c>
      <c r="K100" s="155">
        <v>0</v>
      </c>
      <c r="L100" s="155">
        <v>0</v>
      </c>
      <c r="M100" s="155">
        <v>0</v>
      </c>
      <c r="N100" s="65"/>
    </row>
    <row r="101" spans="1:14" ht="13.9" customHeight="1" x14ac:dyDescent="0.2">
      <c r="A101" s="172">
        <v>200705</v>
      </c>
      <c r="B101" s="155">
        <v>8.0453400000000008E-2</v>
      </c>
      <c r="C101" s="155">
        <v>5.1060000000000003E-3</v>
      </c>
      <c r="D101" s="155">
        <v>9.0432999999999999E-2</v>
      </c>
      <c r="E101" s="155">
        <v>0.51578000000000002</v>
      </c>
      <c r="F101" s="155">
        <v>3.1440000000000001E-3</v>
      </c>
      <c r="G101" s="155">
        <v>0</v>
      </c>
      <c r="H101" s="155">
        <v>0</v>
      </c>
      <c r="I101" s="155">
        <v>0.160384</v>
      </c>
      <c r="J101" s="155">
        <v>5.0311006999999996</v>
      </c>
      <c r="K101" s="155">
        <v>0</v>
      </c>
      <c r="L101" s="155">
        <v>0</v>
      </c>
      <c r="M101" s="155">
        <v>4.7426999999999999E-3</v>
      </c>
      <c r="N101" s="65"/>
    </row>
    <row r="102" spans="1:14" ht="13.9" customHeight="1" x14ac:dyDescent="0.2">
      <c r="A102" s="172">
        <v>200706</v>
      </c>
      <c r="B102" s="155">
        <v>8.1654650000000009E-2</v>
      </c>
      <c r="C102" s="155">
        <v>5.0770000000000008E-3</v>
      </c>
      <c r="D102" s="155">
        <v>9.170600000000001E-2</v>
      </c>
      <c r="E102" s="155">
        <v>0.51829400000000014</v>
      </c>
      <c r="F102" s="155">
        <v>2.4039995000000002E-3</v>
      </c>
      <c r="G102" s="155">
        <v>0</v>
      </c>
      <c r="H102" s="155">
        <v>0</v>
      </c>
      <c r="I102" s="155">
        <v>0.15753299999999998</v>
      </c>
      <c r="J102" s="155">
        <v>4.9922389000000003</v>
      </c>
      <c r="K102" s="155">
        <v>0</v>
      </c>
      <c r="L102" s="155">
        <v>0</v>
      </c>
      <c r="M102" s="155">
        <v>1.1879499999999996E-2</v>
      </c>
      <c r="N102" s="65"/>
    </row>
    <row r="103" spans="1:14" ht="13.9" customHeight="1" x14ac:dyDescent="0.2">
      <c r="A103" s="172">
        <v>200707</v>
      </c>
      <c r="B103" s="155">
        <v>8.1923049999999997E-2</v>
      </c>
      <c r="C103" s="155">
        <v>5.1970000000000002E-3</v>
      </c>
      <c r="D103" s="155">
        <v>8.9103000000000016E-2</v>
      </c>
      <c r="E103" s="155">
        <v>0.5213540000000001</v>
      </c>
      <c r="F103" s="155">
        <v>2.2469995000000001E-3</v>
      </c>
      <c r="G103" s="155">
        <v>0</v>
      </c>
      <c r="H103" s="155">
        <v>0</v>
      </c>
      <c r="I103" s="155">
        <v>0.159445</v>
      </c>
      <c r="J103" s="155">
        <v>5.0379728989999997</v>
      </c>
      <c r="K103" s="155">
        <v>0</v>
      </c>
      <c r="L103" s="155">
        <v>0</v>
      </c>
      <c r="M103" s="155">
        <v>9.3915600000000002E-3</v>
      </c>
      <c r="N103" s="65"/>
    </row>
    <row r="104" spans="1:14" ht="13.9" customHeight="1" x14ac:dyDescent="0.2">
      <c r="A104" s="172">
        <v>200708</v>
      </c>
      <c r="B104" s="155">
        <v>8.1439220000000007E-2</v>
      </c>
      <c r="C104" s="155">
        <v>4.614E-3</v>
      </c>
      <c r="D104" s="155">
        <v>8.8590999999999989E-2</v>
      </c>
      <c r="E104" s="155">
        <v>0.525752</v>
      </c>
      <c r="F104" s="155">
        <v>2.1857994999999997E-3</v>
      </c>
      <c r="G104" s="155">
        <v>0</v>
      </c>
      <c r="H104" s="155">
        <v>0</v>
      </c>
      <c r="I104" s="155">
        <v>0.15848300000000001</v>
      </c>
      <c r="J104" s="155">
        <v>5.0108867705</v>
      </c>
      <c r="K104" s="155">
        <v>0</v>
      </c>
      <c r="L104" s="155">
        <v>0</v>
      </c>
      <c r="M104" s="155">
        <v>2.6977000000000004E-3</v>
      </c>
      <c r="N104" s="65"/>
    </row>
    <row r="105" spans="1:14" ht="13.9" customHeight="1" x14ac:dyDescent="0.2">
      <c r="A105" s="172">
        <v>200709</v>
      </c>
      <c r="B105" s="155">
        <v>8.2861000000000004E-2</v>
      </c>
      <c r="C105" s="155">
        <v>4.4877121000000001E-3</v>
      </c>
      <c r="D105" s="155">
        <v>9.6336999000000006E-2</v>
      </c>
      <c r="E105" s="155">
        <v>0.55143000000000009</v>
      </c>
      <c r="F105" s="155">
        <v>2.2689994999999996E-3</v>
      </c>
      <c r="G105" s="155">
        <v>0</v>
      </c>
      <c r="H105" s="155">
        <v>0</v>
      </c>
      <c r="I105" s="155">
        <v>0.15884100000000001</v>
      </c>
      <c r="J105" s="155">
        <v>4.9521775730000011</v>
      </c>
      <c r="K105" s="155">
        <v>0</v>
      </c>
      <c r="L105" s="155">
        <v>0</v>
      </c>
      <c r="M105" s="155">
        <v>1.9600000000000002E-4</v>
      </c>
      <c r="N105" s="65"/>
    </row>
    <row r="106" spans="1:14" ht="13.9" customHeight="1" x14ac:dyDescent="0.2">
      <c r="A106" s="172">
        <v>200710</v>
      </c>
      <c r="B106" s="155">
        <v>8.4834000000000007E-2</v>
      </c>
      <c r="C106" s="155">
        <v>5.1660632999999999E-3</v>
      </c>
      <c r="D106" s="155">
        <v>9.9212999999999996E-2</v>
      </c>
      <c r="E106" s="155">
        <v>0.55414600000000003</v>
      </c>
      <c r="F106" s="155">
        <v>2.2969995000000003E-3</v>
      </c>
      <c r="G106" s="155">
        <v>0</v>
      </c>
      <c r="H106" s="155">
        <v>0</v>
      </c>
      <c r="I106" s="155">
        <v>0.16000899999999998</v>
      </c>
      <c r="J106" s="155">
        <v>5.0030195998</v>
      </c>
      <c r="K106" s="155">
        <v>0</v>
      </c>
      <c r="L106" s="155">
        <v>0</v>
      </c>
      <c r="M106" s="155">
        <v>0</v>
      </c>
      <c r="N106" s="65"/>
    </row>
    <row r="107" spans="1:14" ht="13.9" customHeight="1" x14ac:dyDescent="0.2">
      <c r="A107" s="172">
        <v>200711</v>
      </c>
      <c r="B107" s="155">
        <v>8.3880499999999983E-2</v>
      </c>
      <c r="C107" s="155">
        <v>4.7960956000000004E-3</v>
      </c>
      <c r="D107" s="155">
        <v>9.4321000000000002E-2</v>
      </c>
      <c r="E107" s="155">
        <v>0.54591000000000001</v>
      </c>
      <c r="F107" s="155">
        <v>2.0568884999999999E-3</v>
      </c>
      <c r="G107" s="155">
        <v>0</v>
      </c>
      <c r="H107" s="155">
        <v>0</v>
      </c>
      <c r="I107" s="155">
        <v>0.16015299999999999</v>
      </c>
      <c r="J107" s="155">
        <v>4.974570656</v>
      </c>
      <c r="K107" s="155">
        <v>0</v>
      </c>
      <c r="L107" s="155">
        <v>0</v>
      </c>
      <c r="M107" s="155">
        <v>0</v>
      </c>
      <c r="N107" s="65"/>
    </row>
    <row r="108" spans="1:14" ht="13.9" customHeight="1" x14ac:dyDescent="0.2">
      <c r="A108" s="90">
        <v>200712</v>
      </c>
      <c r="B108" s="179">
        <v>8.5733500000000004E-2</v>
      </c>
      <c r="C108" s="179">
        <v>6.1100299999999998E-3</v>
      </c>
      <c r="D108" s="179">
        <v>0.102491</v>
      </c>
      <c r="E108" s="179">
        <v>0.64716694400000008</v>
      </c>
      <c r="F108" s="179">
        <v>2.4219999999999997E-3</v>
      </c>
      <c r="G108" s="179">
        <v>0</v>
      </c>
      <c r="H108" s="179">
        <v>0</v>
      </c>
      <c r="I108" s="179">
        <v>0.160745</v>
      </c>
      <c r="J108" s="179">
        <v>5.1298012808999998</v>
      </c>
      <c r="K108" s="179">
        <v>0</v>
      </c>
      <c r="L108" s="179">
        <v>0</v>
      </c>
      <c r="M108" s="179">
        <v>0</v>
      </c>
      <c r="N108" s="65"/>
    </row>
    <row r="109" spans="1:14" ht="13.9" customHeight="1" x14ac:dyDescent="0.2">
      <c r="A109" s="172">
        <v>200801</v>
      </c>
      <c r="B109" s="155">
        <v>7.1700061999999995E-2</v>
      </c>
      <c r="C109" s="155">
        <v>5.1939600000000009E-3</v>
      </c>
      <c r="D109" s="155">
        <v>8.6681475000000008E-2</v>
      </c>
      <c r="E109" s="155">
        <v>0.5496653265</v>
      </c>
      <c r="F109" s="155">
        <v>2.0164000000000002E-3</v>
      </c>
      <c r="G109" s="155">
        <v>0</v>
      </c>
      <c r="H109" s="155">
        <v>0</v>
      </c>
      <c r="I109" s="155">
        <v>0.15943340000000003</v>
      </c>
      <c r="J109" s="155">
        <v>6.2245904121000004</v>
      </c>
      <c r="K109" s="155">
        <v>0</v>
      </c>
      <c r="L109" s="155">
        <v>0</v>
      </c>
      <c r="M109" s="155">
        <v>0</v>
      </c>
      <c r="N109" s="65"/>
    </row>
    <row r="110" spans="1:14" ht="13.9" customHeight="1" x14ac:dyDescent="0.2">
      <c r="A110" s="172">
        <v>200802</v>
      </c>
      <c r="B110" s="155">
        <v>7.8493926000000006E-2</v>
      </c>
      <c r="C110" s="155">
        <v>5.2418800000000008E-3</v>
      </c>
      <c r="D110" s="155">
        <v>9.3854025000000008E-2</v>
      </c>
      <c r="E110" s="155">
        <v>0.56184673260000007</v>
      </c>
      <c r="F110" s="155">
        <v>2.1441320000000004E-3</v>
      </c>
      <c r="G110" s="155">
        <v>0</v>
      </c>
      <c r="H110" s="155">
        <v>0</v>
      </c>
      <c r="I110" s="155">
        <v>0.16277359999999999</v>
      </c>
      <c r="J110" s="155">
        <v>5.9511826602000006</v>
      </c>
      <c r="K110" s="155">
        <v>0</v>
      </c>
      <c r="L110" s="155">
        <v>0</v>
      </c>
      <c r="M110" s="155">
        <v>0</v>
      </c>
      <c r="N110" s="65"/>
    </row>
    <row r="111" spans="1:14" ht="13.9" customHeight="1" x14ac:dyDescent="0.2">
      <c r="A111" s="172">
        <v>200803</v>
      </c>
      <c r="B111" s="155">
        <v>7.9482928000000022E-2</v>
      </c>
      <c r="C111" s="155">
        <v>5.1924680000000004E-3</v>
      </c>
      <c r="D111" s="155">
        <v>9.5541749999999995E-2</v>
      </c>
      <c r="E111" s="155">
        <v>0.58624449000000001</v>
      </c>
      <c r="F111" s="155">
        <v>1.9306799999999999E-3</v>
      </c>
      <c r="G111" s="155">
        <v>0</v>
      </c>
      <c r="H111" s="155">
        <v>0</v>
      </c>
      <c r="I111" s="155">
        <v>0.16446840000000001</v>
      </c>
      <c r="J111" s="155">
        <v>6.5329848756000013</v>
      </c>
      <c r="K111" s="155">
        <v>0</v>
      </c>
      <c r="L111" s="155">
        <v>0</v>
      </c>
      <c r="M111" s="155">
        <v>0</v>
      </c>
      <c r="N111" s="65"/>
    </row>
    <row r="112" spans="1:14" ht="13.9" customHeight="1" x14ac:dyDescent="0.2">
      <c r="A112" s="172">
        <v>200804</v>
      </c>
      <c r="B112" s="155">
        <v>8.0062832E-2</v>
      </c>
      <c r="C112" s="155">
        <v>4.9664400000000008E-3</v>
      </c>
      <c r="D112" s="155">
        <v>9.4981499999999996E-2</v>
      </c>
      <c r="E112" s="155">
        <v>0.61357589999999995</v>
      </c>
      <c r="F112" s="155">
        <v>1.8756000000000001E-3</v>
      </c>
      <c r="G112" s="155">
        <v>0</v>
      </c>
      <c r="H112" s="155">
        <v>0</v>
      </c>
      <c r="I112" s="155">
        <v>0.17001920000000001</v>
      </c>
      <c r="J112" s="155">
        <v>6.4674028566000006</v>
      </c>
      <c r="K112" s="155">
        <v>0</v>
      </c>
      <c r="L112" s="155">
        <v>0</v>
      </c>
      <c r="M112" s="155">
        <v>0</v>
      </c>
      <c r="N112" s="65"/>
    </row>
    <row r="113" spans="1:14" ht="13.9" customHeight="1" x14ac:dyDescent="0.2">
      <c r="A113" s="172">
        <v>200805</v>
      </c>
      <c r="B113" s="155">
        <v>8.0464631999999967E-2</v>
      </c>
      <c r="C113" s="155">
        <v>4.4508000000000004E-3</v>
      </c>
      <c r="D113" s="155">
        <v>9.7974225000000012E-2</v>
      </c>
      <c r="E113" s="155">
        <v>0.60502470450000001</v>
      </c>
      <c r="F113" s="155">
        <v>1.9625319999999999E-3</v>
      </c>
      <c r="G113" s="155">
        <v>0</v>
      </c>
      <c r="H113" s="155">
        <v>0</v>
      </c>
      <c r="I113" s="155">
        <v>0.17331740000000001</v>
      </c>
      <c r="J113" s="155">
        <v>6.7142237220000007</v>
      </c>
      <c r="K113" s="155">
        <v>0</v>
      </c>
      <c r="L113" s="155">
        <v>0</v>
      </c>
      <c r="M113" s="155">
        <v>3.0014712E-3</v>
      </c>
      <c r="N113" s="65"/>
    </row>
    <row r="114" spans="1:14" ht="13.9" customHeight="1" x14ac:dyDescent="0.2">
      <c r="A114" s="172">
        <v>200806</v>
      </c>
      <c r="B114" s="155">
        <v>8.1664128000000002E-2</v>
      </c>
      <c r="C114" s="155">
        <v>4.7412520000000014E-3</v>
      </c>
      <c r="D114" s="155">
        <v>9.2350500000000002E-2</v>
      </c>
      <c r="E114" s="155">
        <v>0.56781819</v>
      </c>
      <c r="F114" s="155">
        <v>1.9412000000000001E-3</v>
      </c>
      <c r="G114" s="155">
        <v>0</v>
      </c>
      <c r="H114" s="155">
        <v>0</v>
      </c>
      <c r="I114" s="155">
        <v>0.1696232</v>
      </c>
      <c r="J114" s="155">
        <v>6.4479532923000002</v>
      </c>
      <c r="K114" s="155">
        <v>0</v>
      </c>
      <c r="L114" s="155">
        <v>0</v>
      </c>
      <c r="M114" s="155">
        <v>8.1661608000000007E-3</v>
      </c>
      <c r="N114" s="65"/>
    </row>
    <row r="115" spans="1:14" ht="13.9" customHeight="1" x14ac:dyDescent="0.2">
      <c r="A115" s="172">
        <v>200807</v>
      </c>
      <c r="B115" s="155">
        <v>8.1944075999999963E-2</v>
      </c>
      <c r="C115" s="155">
        <v>4.4495199999999993E-3</v>
      </c>
      <c r="D115" s="155">
        <v>9.5670000000000005E-2</v>
      </c>
      <c r="E115" s="155">
        <v>0.56741713110000003</v>
      </c>
      <c r="F115" s="155">
        <v>2.2485320000000006E-3</v>
      </c>
      <c r="G115" s="155">
        <v>0</v>
      </c>
      <c r="H115" s="155">
        <v>0</v>
      </c>
      <c r="I115" s="155">
        <v>0.16561020000000001</v>
      </c>
      <c r="J115" s="155">
        <v>6.5055195018000003</v>
      </c>
      <c r="K115" s="155">
        <v>0</v>
      </c>
      <c r="L115" s="155">
        <v>0</v>
      </c>
      <c r="M115" s="155">
        <v>5.197548384E-3</v>
      </c>
      <c r="N115" s="65"/>
    </row>
    <row r="116" spans="1:14" ht="13.9" customHeight="1" x14ac:dyDescent="0.2">
      <c r="A116" s="172">
        <v>200808</v>
      </c>
      <c r="B116" s="155">
        <v>8.1445188000000002E-2</v>
      </c>
      <c r="C116" s="155">
        <v>5.5373319999999998E-3</v>
      </c>
      <c r="D116" s="155">
        <v>9.3690750000000003E-2</v>
      </c>
      <c r="E116" s="155">
        <v>0.56210600129999999</v>
      </c>
      <c r="F116" s="155">
        <v>2.0792000000000002E-3</v>
      </c>
      <c r="G116" s="155">
        <v>0</v>
      </c>
      <c r="H116" s="155">
        <v>0</v>
      </c>
      <c r="I116" s="155">
        <v>0.16332440000000001</v>
      </c>
      <c r="J116" s="155">
        <v>6.3937193472000011</v>
      </c>
      <c r="K116" s="155">
        <v>0</v>
      </c>
      <c r="L116" s="155">
        <v>0</v>
      </c>
      <c r="M116" s="155">
        <v>1.369318608E-3</v>
      </c>
      <c r="N116" s="65"/>
    </row>
    <row r="117" spans="1:14" ht="13.9" customHeight="1" x14ac:dyDescent="0.2">
      <c r="A117" s="172">
        <v>200809</v>
      </c>
      <c r="B117" s="155">
        <v>8.3103227999999987E-2</v>
      </c>
      <c r="C117" s="155">
        <v>4.0826680000000011E-3</v>
      </c>
      <c r="D117" s="155">
        <v>9.8550247500000007E-2</v>
      </c>
      <c r="E117" s="155">
        <v>0.56651531339999994</v>
      </c>
      <c r="F117" s="155">
        <v>2.0053320000000003E-3</v>
      </c>
      <c r="G117" s="155">
        <v>0</v>
      </c>
      <c r="H117" s="155">
        <v>0</v>
      </c>
      <c r="I117" s="155">
        <v>0.164798</v>
      </c>
      <c r="J117" s="155">
        <v>6.0934160511000011</v>
      </c>
      <c r="K117" s="155">
        <v>0</v>
      </c>
      <c r="L117" s="155">
        <v>0</v>
      </c>
      <c r="M117" s="155">
        <v>0</v>
      </c>
      <c r="N117" s="65"/>
    </row>
    <row r="118" spans="1:14" ht="13.9" customHeight="1" x14ac:dyDescent="0.2">
      <c r="A118" s="172">
        <v>200810</v>
      </c>
      <c r="B118" s="155">
        <v>8.4700506000000023E-2</v>
      </c>
      <c r="C118" s="155">
        <v>4.5824880000000009E-3</v>
      </c>
      <c r="D118" s="155">
        <v>9.9008250000000006E-2</v>
      </c>
      <c r="E118" s="155">
        <v>0.57054191129999987</v>
      </c>
      <c r="F118" s="155">
        <v>2.1018680000000002E-3</v>
      </c>
      <c r="G118" s="155">
        <v>0</v>
      </c>
      <c r="H118" s="155">
        <v>0</v>
      </c>
      <c r="I118" s="155">
        <v>0.16667650000000001</v>
      </c>
      <c r="J118" s="155">
        <v>6.1961102874000007</v>
      </c>
      <c r="K118" s="155">
        <v>0</v>
      </c>
      <c r="L118" s="155">
        <v>0</v>
      </c>
      <c r="M118" s="155">
        <v>0</v>
      </c>
      <c r="N118" s="65"/>
    </row>
    <row r="119" spans="1:14" ht="13.9" customHeight="1" x14ac:dyDescent="0.2">
      <c r="A119" s="172">
        <v>200811</v>
      </c>
      <c r="B119" s="155">
        <v>8.3901415999999979E-2</v>
      </c>
      <c r="C119" s="155">
        <v>5.7264880000000009E-3</v>
      </c>
      <c r="D119" s="155">
        <v>0.10027124999999999</v>
      </c>
      <c r="E119" s="155">
        <v>0.59788843770000011</v>
      </c>
      <c r="F119" s="155">
        <v>2.0162680000000003E-3</v>
      </c>
      <c r="G119" s="155">
        <v>0</v>
      </c>
      <c r="H119" s="155">
        <v>0</v>
      </c>
      <c r="I119" s="155">
        <v>0.16984320000000003</v>
      </c>
      <c r="J119" s="155">
        <v>5.9725182366000009</v>
      </c>
      <c r="K119" s="155">
        <v>0</v>
      </c>
      <c r="L119" s="155">
        <v>0</v>
      </c>
      <c r="M119" s="155">
        <v>0</v>
      </c>
      <c r="N119" s="65"/>
    </row>
    <row r="120" spans="1:14" ht="13.9" customHeight="1" x14ac:dyDescent="0.2">
      <c r="A120" s="173">
        <v>200812</v>
      </c>
      <c r="B120" s="179">
        <v>8.5750351999999988E-2</v>
      </c>
      <c r="C120" s="179">
        <v>5.895433600000001E-2</v>
      </c>
      <c r="D120" s="179">
        <v>0.10736000250000001</v>
      </c>
      <c r="E120" s="179">
        <v>0.62146447290000006</v>
      </c>
      <c r="F120" s="179">
        <v>2.1870679999999999E-3</v>
      </c>
      <c r="G120" s="179">
        <v>0</v>
      </c>
      <c r="H120" s="179">
        <v>0</v>
      </c>
      <c r="I120" s="179">
        <v>0.17078399999999999</v>
      </c>
      <c r="J120" s="179">
        <v>6.1844483943000004</v>
      </c>
      <c r="K120" s="179">
        <v>0</v>
      </c>
      <c r="L120" s="179">
        <v>0</v>
      </c>
      <c r="M120" s="179">
        <v>0</v>
      </c>
      <c r="N120" s="65"/>
    </row>
    <row r="121" spans="1:14" ht="13.9" customHeight="1" x14ac:dyDescent="0.2">
      <c r="A121" s="172">
        <v>200901</v>
      </c>
      <c r="B121" s="155">
        <v>0.10619615819999999</v>
      </c>
      <c r="C121" s="155">
        <v>5.6774240000000004E-3</v>
      </c>
      <c r="D121" s="155">
        <v>8.7715252500000007E-2</v>
      </c>
      <c r="E121" s="155">
        <v>0.55032392009999997</v>
      </c>
      <c r="F121" s="155">
        <v>2.3213800000000001E-3</v>
      </c>
      <c r="G121" s="155">
        <v>0</v>
      </c>
      <c r="H121" s="155">
        <v>0</v>
      </c>
      <c r="I121" s="155">
        <v>0.164938</v>
      </c>
      <c r="J121" s="155">
        <v>6.3723528018</v>
      </c>
      <c r="K121" s="155">
        <v>0</v>
      </c>
      <c r="L121" s="155">
        <v>0</v>
      </c>
      <c r="M121" s="155">
        <v>0</v>
      </c>
    </row>
    <row r="122" spans="1:14" ht="13.9" customHeight="1" x14ac:dyDescent="0.2">
      <c r="A122" s="172">
        <v>200902</v>
      </c>
      <c r="B122" s="155">
        <v>0.10903531799999999</v>
      </c>
      <c r="C122" s="155">
        <v>5.80548E-3</v>
      </c>
      <c r="D122" s="155">
        <v>9.5461500000000005E-2</v>
      </c>
      <c r="E122" s="155">
        <v>0.58883079179999998</v>
      </c>
      <c r="F122" s="155">
        <v>2.3931560000000004E-3</v>
      </c>
      <c r="G122" s="155">
        <v>0</v>
      </c>
      <c r="H122" s="155">
        <v>0</v>
      </c>
      <c r="I122" s="155">
        <v>0.16814799999999999</v>
      </c>
      <c r="J122" s="155">
        <v>5.9807621843999996</v>
      </c>
      <c r="K122" s="155">
        <v>0</v>
      </c>
      <c r="L122" s="155">
        <v>0</v>
      </c>
      <c r="M122" s="155">
        <v>0</v>
      </c>
    </row>
    <row r="123" spans="1:14" ht="13.9" customHeight="1" x14ac:dyDescent="0.2">
      <c r="A123" s="172">
        <v>200903</v>
      </c>
      <c r="B123" s="155">
        <v>0.12208643799999999</v>
      </c>
      <c r="C123" s="155">
        <v>6.6828920000000002E-3</v>
      </c>
      <c r="D123" s="155">
        <v>0.10180024499999998</v>
      </c>
      <c r="E123" s="155">
        <v>0.61135926149999997</v>
      </c>
      <c r="F123" s="155">
        <v>2.314932E-3</v>
      </c>
      <c r="G123" s="155">
        <v>0</v>
      </c>
      <c r="H123" s="155">
        <v>0</v>
      </c>
      <c r="I123" s="155">
        <v>0.16953200000000002</v>
      </c>
      <c r="J123" s="155">
        <v>6.5098288381499998</v>
      </c>
      <c r="K123" s="155">
        <v>0</v>
      </c>
      <c r="L123" s="155">
        <v>0</v>
      </c>
      <c r="M123" s="155">
        <v>0</v>
      </c>
    </row>
    <row r="124" spans="1:14" ht="13.9" customHeight="1" x14ac:dyDescent="0.2">
      <c r="A124" s="172">
        <v>200904</v>
      </c>
      <c r="B124" s="155">
        <v>0.1190816054</v>
      </c>
      <c r="C124" s="155">
        <v>6.2300879999999999E-3</v>
      </c>
      <c r="D124" s="155">
        <v>9.7859752499999994E-2</v>
      </c>
      <c r="E124" s="155">
        <v>0.60171303990000002</v>
      </c>
      <c r="F124" s="155">
        <v>2.3303999999999998E-3</v>
      </c>
      <c r="G124" s="155">
        <v>0</v>
      </c>
      <c r="H124" s="155">
        <v>0</v>
      </c>
      <c r="I124" s="155">
        <v>0.1719039</v>
      </c>
      <c r="J124" s="155">
        <v>6.4291943367000002</v>
      </c>
      <c r="K124" s="155">
        <v>0</v>
      </c>
      <c r="L124" s="155">
        <v>0</v>
      </c>
      <c r="M124" s="155">
        <v>0</v>
      </c>
    </row>
    <row r="125" spans="1:14" ht="13.9" customHeight="1" x14ac:dyDescent="0.2">
      <c r="A125" s="172">
        <v>200905</v>
      </c>
      <c r="B125" s="155">
        <v>0.1226390032</v>
      </c>
      <c r="C125" s="155">
        <v>6.4205800000000004E-3</v>
      </c>
      <c r="D125" s="155">
        <v>9.0261007500000004E-2</v>
      </c>
      <c r="E125" s="155">
        <v>0.61073862210000007</v>
      </c>
      <c r="F125" s="155">
        <v>2.0767120000000001E-3</v>
      </c>
      <c r="G125" s="155">
        <v>0</v>
      </c>
      <c r="H125" s="155">
        <v>0</v>
      </c>
      <c r="I125" s="155">
        <v>0.174981</v>
      </c>
      <c r="J125" s="155">
        <v>6.8809298490000002</v>
      </c>
      <c r="K125" s="155">
        <v>0</v>
      </c>
      <c r="L125" s="155">
        <v>0</v>
      </c>
      <c r="M125" s="155">
        <v>3.2067705599999998E-3</v>
      </c>
    </row>
    <row r="126" spans="1:14" ht="13.9" customHeight="1" x14ac:dyDescent="0.2">
      <c r="A126" s="172">
        <v>200906</v>
      </c>
      <c r="B126" s="155">
        <v>0.12022621060000001</v>
      </c>
      <c r="C126" s="155">
        <v>6.4492439999999998E-3</v>
      </c>
      <c r="D126" s="155">
        <v>8.8352002499999999E-2</v>
      </c>
      <c r="E126" s="155">
        <v>0.6063107511000001</v>
      </c>
      <c r="F126" s="155">
        <v>2.3805760000000001E-3</v>
      </c>
      <c r="G126" s="155">
        <v>0</v>
      </c>
      <c r="H126" s="155">
        <v>0</v>
      </c>
      <c r="I126" s="155">
        <v>0.1734385</v>
      </c>
      <c r="J126" s="155">
        <v>6.6760492679999999</v>
      </c>
      <c r="K126" s="155">
        <v>0</v>
      </c>
      <c r="L126" s="155">
        <v>0</v>
      </c>
      <c r="M126" s="155">
        <v>1.009232784E-2</v>
      </c>
    </row>
    <row r="127" spans="1:14" ht="13.9" customHeight="1" x14ac:dyDescent="0.2">
      <c r="A127" s="172">
        <v>200907</v>
      </c>
      <c r="B127" s="155">
        <v>0.1247793098</v>
      </c>
      <c r="C127" s="155">
        <v>5.8114200000000003E-3</v>
      </c>
      <c r="D127" s="155">
        <v>9.7136002499999985E-2</v>
      </c>
      <c r="E127" s="155">
        <v>0.61845501899999999</v>
      </c>
      <c r="F127" s="155">
        <v>2.563732E-3</v>
      </c>
      <c r="G127" s="155">
        <v>0</v>
      </c>
      <c r="H127" s="155">
        <v>0</v>
      </c>
      <c r="I127" s="155">
        <v>0.16958979999999999</v>
      </c>
      <c r="J127" s="155">
        <v>6.8968871423999998</v>
      </c>
      <c r="K127" s="155">
        <v>0</v>
      </c>
      <c r="L127" s="155">
        <v>0</v>
      </c>
      <c r="M127" s="155">
        <v>5.3098325280000001E-3</v>
      </c>
    </row>
    <row r="128" spans="1:14" ht="13.9" customHeight="1" x14ac:dyDescent="0.2">
      <c r="A128" s="172">
        <v>200908</v>
      </c>
      <c r="B128" s="155">
        <v>0.12030951439999998</v>
      </c>
      <c r="C128" s="155">
        <v>5.6000000000000008E-3</v>
      </c>
      <c r="D128" s="155">
        <v>9.1398494999999996E-2</v>
      </c>
      <c r="E128" s="155">
        <v>0.56229417600000009</v>
      </c>
      <c r="F128" s="155">
        <v>2.3721760000000001E-3</v>
      </c>
      <c r="G128" s="155">
        <v>0</v>
      </c>
      <c r="H128" s="155">
        <v>0</v>
      </c>
      <c r="I128" s="155">
        <v>0.16741399999999998</v>
      </c>
      <c r="J128" s="155">
        <v>6.7449391891200001</v>
      </c>
      <c r="K128" s="155">
        <v>0</v>
      </c>
      <c r="L128" s="155">
        <v>0</v>
      </c>
      <c r="M128" s="155">
        <v>0</v>
      </c>
    </row>
    <row r="129" spans="1:14" ht="13.9" customHeight="1" x14ac:dyDescent="0.2">
      <c r="A129" s="172">
        <v>200909</v>
      </c>
      <c r="B129" s="155">
        <v>0.1219123766</v>
      </c>
      <c r="C129" s="155">
        <v>5.051336E-3</v>
      </c>
      <c r="D129" s="155">
        <v>8.2552507499999997E-2</v>
      </c>
      <c r="E129" s="155">
        <v>0.56577486480000005</v>
      </c>
      <c r="F129" s="155">
        <v>2.4960000000000004E-3</v>
      </c>
      <c r="G129" s="155">
        <v>0</v>
      </c>
      <c r="H129" s="155">
        <v>0</v>
      </c>
      <c r="I129" s="155">
        <v>0.1710343</v>
      </c>
      <c r="J129" s="155">
        <v>6.5537650746000002</v>
      </c>
      <c r="K129" s="155">
        <v>0</v>
      </c>
      <c r="L129" s="155">
        <v>0</v>
      </c>
      <c r="M129" s="155">
        <v>0</v>
      </c>
    </row>
    <row r="130" spans="1:14" ht="13.9" customHeight="1" x14ac:dyDescent="0.2">
      <c r="A130" s="172">
        <v>200910</v>
      </c>
      <c r="B130" s="155">
        <v>0.11978670699999998</v>
      </c>
      <c r="C130" s="155">
        <v>5.3062640000000006E-3</v>
      </c>
      <c r="D130" s="155">
        <v>9.044274749999999E-2</v>
      </c>
      <c r="E130" s="155">
        <v>0.59219013630000006</v>
      </c>
      <c r="F130" s="155">
        <v>2.336E-3</v>
      </c>
      <c r="G130" s="155">
        <v>0</v>
      </c>
      <c r="H130" s="155">
        <v>0</v>
      </c>
      <c r="I130" s="155">
        <v>0.1735447</v>
      </c>
      <c r="J130" s="155">
        <v>6.6091593248999994</v>
      </c>
      <c r="K130" s="155">
        <v>0</v>
      </c>
      <c r="L130" s="155">
        <v>0</v>
      </c>
      <c r="M130" s="155">
        <v>0</v>
      </c>
    </row>
    <row r="131" spans="1:14" ht="13.9" customHeight="1" x14ac:dyDescent="0.2">
      <c r="A131" s="172">
        <v>200911</v>
      </c>
      <c r="B131" s="155">
        <v>0.12457939379999998</v>
      </c>
      <c r="C131" s="155">
        <v>5.5794680000000006E-3</v>
      </c>
      <c r="D131" s="155">
        <v>9.5929500000000001E-2</v>
      </c>
      <c r="E131" s="155">
        <v>0.60890534549999997</v>
      </c>
      <c r="F131" s="155">
        <v>2.6112880000000002E-3</v>
      </c>
      <c r="G131" s="155">
        <v>0</v>
      </c>
      <c r="H131" s="155">
        <v>0</v>
      </c>
      <c r="I131" s="155">
        <v>0.17436879999999999</v>
      </c>
      <c r="J131" s="155">
        <v>6.2302959341999999</v>
      </c>
      <c r="K131" s="155">
        <v>0</v>
      </c>
      <c r="L131" s="155">
        <v>0</v>
      </c>
      <c r="M131" s="155">
        <v>0</v>
      </c>
    </row>
    <row r="132" spans="1:14" ht="13.9" customHeight="1" x14ac:dyDescent="0.2">
      <c r="A132" s="173">
        <v>200912</v>
      </c>
      <c r="B132" s="179">
        <v>0.1397603244</v>
      </c>
      <c r="C132" s="179">
        <v>7.2320040000000011E-3</v>
      </c>
      <c r="D132" s="179">
        <v>0.11013199499999998</v>
      </c>
      <c r="E132" s="179">
        <v>0.69298011029999995</v>
      </c>
      <c r="F132" s="179">
        <v>3.0289320000000002E-3</v>
      </c>
      <c r="G132" s="179">
        <v>0</v>
      </c>
      <c r="H132" s="179">
        <v>0</v>
      </c>
      <c r="I132" s="179">
        <v>0.17753569999999999</v>
      </c>
      <c r="J132" s="179">
        <v>6.4270223775000002</v>
      </c>
      <c r="K132" s="179">
        <v>0</v>
      </c>
      <c r="L132" s="179">
        <v>0</v>
      </c>
      <c r="M132" s="179">
        <v>0</v>
      </c>
      <c r="N132" s="67"/>
    </row>
    <row r="133" spans="1:14" ht="13.9" customHeight="1" x14ac:dyDescent="0.2">
      <c r="A133" s="172">
        <v>201001</v>
      </c>
      <c r="B133" s="155">
        <v>0.1221442398</v>
      </c>
      <c r="C133" s="155">
        <v>5.9728920000000005E-3</v>
      </c>
      <c r="D133" s="155">
        <v>9.666749999999999E-2</v>
      </c>
      <c r="E133" s="155">
        <v>0.63437023199999998</v>
      </c>
      <c r="F133" s="155">
        <v>2.3876000000000006E-3</v>
      </c>
      <c r="G133" s="155">
        <v>0</v>
      </c>
      <c r="H133" s="155">
        <v>0</v>
      </c>
      <c r="I133" s="155">
        <v>0.17898929999999999</v>
      </c>
      <c r="J133" s="155">
        <v>6.5772849978000005</v>
      </c>
      <c r="K133" s="155">
        <v>0</v>
      </c>
      <c r="L133" s="155">
        <v>0</v>
      </c>
      <c r="M133" s="155">
        <v>0</v>
      </c>
      <c r="N133" s="67"/>
    </row>
    <row r="134" spans="1:14" ht="13.9" customHeight="1" x14ac:dyDescent="0.2">
      <c r="A134" s="172">
        <v>201002</v>
      </c>
      <c r="B134" s="155">
        <v>0.1235661854</v>
      </c>
      <c r="C134" s="155">
        <v>6.7161320000000005E-3</v>
      </c>
      <c r="D134" s="155">
        <v>9.9291494999999994E-2</v>
      </c>
      <c r="E134" s="155">
        <v>0.64999923809999993</v>
      </c>
      <c r="F134" s="155">
        <v>2.9223999999999999E-3</v>
      </c>
      <c r="G134" s="155">
        <v>0</v>
      </c>
      <c r="H134" s="155">
        <v>0</v>
      </c>
      <c r="I134" s="155">
        <v>0.1764434</v>
      </c>
      <c r="J134" s="155">
        <v>6.2409967559999995</v>
      </c>
      <c r="K134" s="155">
        <v>0</v>
      </c>
      <c r="L134" s="155">
        <v>0</v>
      </c>
      <c r="M134" s="155">
        <v>0</v>
      </c>
      <c r="N134" s="67"/>
    </row>
    <row r="135" spans="1:14" ht="13.9" customHeight="1" x14ac:dyDescent="0.2">
      <c r="A135" s="172">
        <v>201003</v>
      </c>
      <c r="B135" s="155">
        <v>0.1303241252</v>
      </c>
      <c r="C135" s="155">
        <v>7.2128000000000001E-3</v>
      </c>
      <c r="D135" s="155">
        <v>0.10072199999999999</v>
      </c>
      <c r="E135" s="155">
        <v>0.67089836999999997</v>
      </c>
      <c r="F135" s="155">
        <v>3.4560000000000003E-3</v>
      </c>
      <c r="G135" s="155">
        <v>0</v>
      </c>
      <c r="H135" s="155">
        <v>0</v>
      </c>
      <c r="I135" s="155">
        <v>0.18088868</v>
      </c>
      <c r="J135" s="155">
        <v>6.6624941367000003</v>
      </c>
      <c r="K135" s="155">
        <v>0</v>
      </c>
      <c r="L135" s="155">
        <v>0</v>
      </c>
      <c r="M135" s="155">
        <v>0</v>
      </c>
      <c r="N135" s="67"/>
    </row>
    <row r="136" spans="1:14" ht="13.9" customHeight="1" x14ac:dyDescent="0.2">
      <c r="A136" s="172">
        <v>201004</v>
      </c>
      <c r="B136" s="155">
        <v>0.12856627479999999</v>
      </c>
      <c r="C136" s="155">
        <v>7.2177320000000001E-3</v>
      </c>
      <c r="D136" s="155">
        <v>0.10023350249999999</v>
      </c>
      <c r="E136" s="155">
        <v>0.67843668000000001</v>
      </c>
      <c r="F136" s="155">
        <v>3.6500000000000005E-3</v>
      </c>
      <c r="G136" s="155">
        <v>0</v>
      </c>
      <c r="H136" s="155">
        <v>0</v>
      </c>
      <c r="I136" s="155">
        <v>0.18230439999999998</v>
      </c>
      <c r="J136" s="155">
        <v>6.6018413502</v>
      </c>
      <c r="K136" s="155">
        <v>0</v>
      </c>
      <c r="L136" s="155">
        <v>0</v>
      </c>
      <c r="M136" s="155">
        <v>0</v>
      </c>
      <c r="N136" s="67"/>
    </row>
    <row r="137" spans="1:14" ht="13.9" customHeight="1" x14ac:dyDescent="0.2">
      <c r="A137" s="172">
        <v>201005</v>
      </c>
      <c r="B137" s="155">
        <v>0.12895319999999999</v>
      </c>
      <c r="C137" s="155">
        <v>6.3752000000000001E-3</v>
      </c>
      <c r="D137" s="155">
        <v>9.7710749999999999E-2</v>
      </c>
      <c r="E137" s="155">
        <v>0.65126540999999993</v>
      </c>
      <c r="F137" s="155">
        <v>2.9680000000000002E-3</v>
      </c>
      <c r="G137" s="155">
        <v>0</v>
      </c>
      <c r="H137" s="155">
        <v>0</v>
      </c>
      <c r="I137" s="155">
        <v>0.18290299999999998</v>
      </c>
      <c r="J137" s="155">
        <v>6.8526696041999999</v>
      </c>
      <c r="K137" s="155">
        <v>0</v>
      </c>
      <c r="L137" s="155">
        <v>0</v>
      </c>
      <c r="M137" s="155">
        <v>2.7347544E-3</v>
      </c>
      <c r="N137" s="67"/>
    </row>
    <row r="138" spans="1:14" ht="13.9" customHeight="1" x14ac:dyDescent="0.2">
      <c r="A138" s="172">
        <v>201006</v>
      </c>
      <c r="B138" s="155">
        <v>0.12602252</v>
      </c>
      <c r="C138" s="155">
        <v>6.0991999999999999E-3</v>
      </c>
      <c r="D138" s="155">
        <v>9.4921499999999992E-2</v>
      </c>
      <c r="E138" s="155">
        <v>0.66189483000000005</v>
      </c>
      <c r="F138" s="155">
        <v>3.2432000000000003E-3</v>
      </c>
      <c r="G138" s="155">
        <v>0</v>
      </c>
      <c r="H138" s="155">
        <v>0</v>
      </c>
      <c r="I138" s="155">
        <v>0.183059</v>
      </c>
      <c r="J138" s="155">
        <v>6.3773398430999997</v>
      </c>
      <c r="K138" s="155">
        <v>0</v>
      </c>
      <c r="L138" s="155">
        <v>0</v>
      </c>
      <c r="M138" s="155">
        <v>1.00408896E-2</v>
      </c>
      <c r="N138" s="67"/>
    </row>
    <row r="139" spans="1:14" ht="13.9" customHeight="1" x14ac:dyDescent="0.2">
      <c r="A139" s="172">
        <v>201007</v>
      </c>
      <c r="B139" s="155">
        <v>0.13842665999999998</v>
      </c>
      <c r="C139" s="155">
        <v>7.0632000000000012E-3</v>
      </c>
      <c r="D139" s="155">
        <v>0.10530525</v>
      </c>
      <c r="E139" s="155">
        <v>0.63982815000000004</v>
      </c>
      <c r="F139" s="155">
        <v>3.5095999999999999E-3</v>
      </c>
      <c r="G139" s="155">
        <v>0</v>
      </c>
      <c r="H139" s="155">
        <v>0</v>
      </c>
      <c r="I139" s="155">
        <v>0.18281500000000001</v>
      </c>
      <c r="J139" s="155">
        <v>6.4576858166999997</v>
      </c>
      <c r="K139" s="155">
        <v>0</v>
      </c>
      <c r="L139" s="155">
        <v>0</v>
      </c>
      <c r="M139" s="155">
        <v>5.4754056000000002E-3</v>
      </c>
      <c r="N139" s="67"/>
    </row>
    <row r="140" spans="1:14" ht="13.9" customHeight="1" x14ac:dyDescent="0.2">
      <c r="A140" s="172">
        <v>201008</v>
      </c>
      <c r="B140" s="155">
        <v>0.12788637999999999</v>
      </c>
      <c r="C140" s="155">
        <v>6.2323999999999999E-3</v>
      </c>
      <c r="D140" s="155">
        <v>9.7926000000000013E-2</v>
      </c>
      <c r="E140" s="155">
        <v>0.63114336000000004</v>
      </c>
      <c r="F140" s="155">
        <v>3.1896000000000003E-3</v>
      </c>
      <c r="G140" s="155">
        <v>0</v>
      </c>
      <c r="H140" s="155">
        <v>0</v>
      </c>
      <c r="I140" s="155">
        <v>0.18162</v>
      </c>
      <c r="J140" s="155">
        <v>6.2704854377999997</v>
      </c>
      <c r="K140" s="155">
        <v>0</v>
      </c>
      <c r="L140" s="155">
        <v>0</v>
      </c>
      <c r="M140" s="155">
        <v>0</v>
      </c>
    </row>
    <row r="141" spans="1:14" ht="13.9" customHeight="1" x14ac:dyDescent="0.2">
      <c r="A141" s="172">
        <v>201009</v>
      </c>
      <c r="B141" s="155">
        <v>0.13006757999999999</v>
      </c>
      <c r="C141" s="155">
        <v>6.6204000000000002E-3</v>
      </c>
      <c r="D141" s="155">
        <v>0.10335074999999999</v>
      </c>
      <c r="E141" s="155">
        <v>0.6659931899999999</v>
      </c>
      <c r="F141" s="155">
        <v>3.3195999999999998E-3</v>
      </c>
      <c r="G141" s="155">
        <v>0</v>
      </c>
      <c r="H141" s="155">
        <v>0</v>
      </c>
      <c r="I141" s="155">
        <v>0.18120900000000001</v>
      </c>
      <c r="J141" s="155">
        <v>5.8268121884999999</v>
      </c>
      <c r="K141" s="155">
        <v>0</v>
      </c>
      <c r="L141" s="155">
        <v>0</v>
      </c>
      <c r="M141" s="155">
        <v>0</v>
      </c>
    </row>
    <row r="142" spans="1:14" ht="13.9" customHeight="1" x14ac:dyDescent="0.2">
      <c r="A142" s="172">
        <v>201010</v>
      </c>
      <c r="B142" s="155">
        <v>0.12916968000000001</v>
      </c>
      <c r="C142" s="155">
        <v>6.6324000000000001E-3</v>
      </c>
      <c r="D142" s="155">
        <v>0.1017945</v>
      </c>
      <c r="E142" s="155">
        <v>0.67484220000000006</v>
      </c>
      <c r="F142" s="155">
        <v>3.3548000000000007E-3</v>
      </c>
      <c r="G142" s="155">
        <v>0</v>
      </c>
      <c r="H142" s="155">
        <v>0</v>
      </c>
      <c r="I142" s="155">
        <v>0.18018600000000001</v>
      </c>
      <c r="J142" s="155">
        <v>5.8889060657999996</v>
      </c>
      <c r="K142" s="155">
        <v>0</v>
      </c>
      <c r="L142" s="155">
        <v>0</v>
      </c>
      <c r="M142" s="155">
        <v>0</v>
      </c>
    </row>
    <row r="143" spans="1:14" ht="13.9" customHeight="1" x14ac:dyDescent="0.2">
      <c r="A143" s="172">
        <v>201011</v>
      </c>
      <c r="B143" s="155">
        <v>0.13256939999999998</v>
      </c>
      <c r="C143" s="155">
        <v>6.3744000000000006E-3</v>
      </c>
      <c r="D143" s="155">
        <v>0.10098825</v>
      </c>
      <c r="E143" s="155">
        <v>0.69615408000000001</v>
      </c>
      <c r="F143" s="155">
        <v>3.2124000000000007E-3</v>
      </c>
      <c r="G143" s="155">
        <v>0</v>
      </c>
      <c r="H143" s="155">
        <v>0</v>
      </c>
      <c r="I143" s="155">
        <v>0.17816499999999999</v>
      </c>
      <c r="J143" s="155">
        <v>5.5934081261999999</v>
      </c>
      <c r="K143" s="155">
        <v>0</v>
      </c>
      <c r="L143" s="155">
        <v>0</v>
      </c>
      <c r="M143" s="155">
        <v>0</v>
      </c>
    </row>
    <row r="144" spans="1:14" ht="13.9" customHeight="1" x14ac:dyDescent="0.2">
      <c r="A144" s="173">
        <v>201012</v>
      </c>
      <c r="B144" s="179">
        <v>0.15859619999999999</v>
      </c>
      <c r="C144" s="179">
        <v>7.7436000000000007E-3</v>
      </c>
      <c r="D144" s="179">
        <v>0.11118749999999999</v>
      </c>
      <c r="E144" s="179">
        <v>0.74112639000000002</v>
      </c>
      <c r="F144" s="179">
        <v>3.5060000000000004E-3</v>
      </c>
      <c r="G144" s="179">
        <v>0</v>
      </c>
      <c r="H144" s="179">
        <v>0</v>
      </c>
      <c r="I144" s="179">
        <v>0.17571500000000001</v>
      </c>
      <c r="J144" s="179">
        <v>5.7378155408999998</v>
      </c>
      <c r="K144" s="179">
        <v>0</v>
      </c>
      <c r="L144" s="179">
        <v>0</v>
      </c>
      <c r="M144" s="179">
        <v>0</v>
      </c>
    </row>
    <row r="145" spans="1:13" ht="13.9" customHeight="1" x14ac:dyDescent="0.2">
      <c r="A145" s="172">
        <v>201101</v>
      </c>
      <c r="B145" s="155">
        <v>0.98928084100000002</v>
      </c>
      <c r="C145" s="155">
        <v>0.1809848</v>
      </c>
      <c r="D145" s="155">
        <v>0.23490299999999997</v>
      </c>
      <c r="E145" s="155">
        <v>0.57574103999999993</v>
      </c>
      <c r="F145" s="155">
        <v>1.9612000000000002E-3</v>
      </c>
      <c r="G145" s="155">
        <v>1.438065E-2</v>
      </c>
      <c r="H145" s="155">
        <v>1.1695500000000001E-2</v>
      </c>
      <c r="I145" s="155">
        <v>7.7668700000000021E-2</v>
      </c>
      <c r="J145" s="155">
        <v>3.2722588656000005</v>
      </c>
      <c r="K145" s="155">
        <v>3.3466607999999998E-3</v>
      </c>
      <c r="L145" s="155">
        <v>1.1167632000000001E-3</v>
      </c>
      <c r="M145" s="155">
        <v>8.2493510400000011E-2</v>
      </c>
    </row>
    <row r="146" spans="1:13" ht="13.9" customHeight="1" x14ac:dyDescent="0.2">
      <c r="A146" s="172">
        <v>201102</v>
      </c>
      <c r="B146" s="155">
        <v>1.0968708</v>
      </c>
      <c r="C146" s="155">
        <v>0.17963480000000001</v>
      </c>
      <c r="D146" s="155">
        <v>0.23064675000000001</v>
      </c>
      <c r="E146" s="155">
        <v>0.58189266000000006</v>
      </c>
      <c r="F146" s="155">
        <v>1.8960000000000001E-3</v>
      </c>
      <c r="G146" s="155">
        <v>1.516005E-2</v>
      </c>
      <c r="H146" s="155">
        <v>1.2699449999999999E-2</v>
      </c>
      <c r="I146" s="155">
        <v>7.5181999999999999E-2</v>
      </c>
      <c r="J146" s="155">
        <v>3.198323475</v>
      </c>
      <c r="K146" s="155">
        <v>1.3549032E-3</v>
      </c>
      <c r="L146" s="155">
        <v>6.0864048000000004E-3</v>
      </c>
      <c r="M146" s="155">
        <v>0.389866932</v>
      </c>
    </row>
    <row r="147" spans="1:13" ht="13.9" customHeight="1" x14ac:dyDescent="0.2">
      <c r="A147" s="172">
        <v>201103</v>
      </c>
      <c r="B147" s="155">
        <v>1.0256010000000002</v>
      </c>
      <c r="C147" s="155">
        <v>0.17753560000000002</v>
      </c>
      <c r="D147" s="155">
        <v>0.23154225000000001</v>
      </c>
      <c r="E147" s="155">
        <v>0.59719571999999999</v>
      </c>
      <c r="F147" s="155">
        <v>1.9004E-3</v>
      </c>
      <c r="G147" s="155">
        <v>1.423665E-2</v>
      </c>
      <c r="H147" s="155">
        <v>1.1796300000000001E-2</v>
      </c>
      <c r="I147" s="155">
        <v>7.5900000000000009E-2</v>
      </c>
      <c r="J147" s="155">
        <v>3.4696480455000005</v>
      </c>
      <c r="K147" s="155">
        <v>9.4226328000000005E-3</v>
      </c>
      <c r="L147" s="155">
        <v>6.1077240000000001E-3</v>
      </c>
      <c r="M147" s="155">
        <v>0.40672724400000004</v>
      </c>
    </row>
    <row r="148" spans="1:13" ht="13.9" customHeight="1" x14ac:dyDescent="0.2">
      <c r="A148" s="172">
        <v>201104</v>
      </c>
      <c r="B148" s="155">
        <v>1.065855</v>
      </c>
      <c r="C148" s="155">
        <v>0.18317920000000001</v>
      </c>
      <c r="D148" s="155">
        <v>0.22404075000000001</v>
      </c>
      <c r="E148" s="155">
        <v>0.57506988000000003</v>
      </c>
      <c r="F148" s="155">
        <v>1.8424000000000001E-3</v>
      </c>
      <c r="G148" s="155">
        <v>1.437165E-2</v>
      </c>
      <c r="H148" s="155">
        <v>1.1571749999999999E-2</v>
      </c>
      <c r="I148" s="155">
        <v>7.5377E-2</v>
      </c>
      <c r="J148" s="155">
        <v>3.3802436394000002</v>
      </c>
      <c r="K148" s="155">
        <v>4.9573944000000005E-3</v>
      </c>
      <c r="L148" s="155">
        <v>1.2678120000000001E-3</v>
      </c>
      <c r="M148" s="155">
        <v>0.17128888560000002</v>
      </c>
    </row>
    <row r="149" spans="1:13" ht="13.9" customHeight="1" x14ac:dyDescent="0.2">
      <c r="A149" s="172">
        <v>201105</v>
      </c>
      <c r="B149" s="155">
        <v>1.067957</v>
      </c>
      <c r="C149" s="155">
        <v>0.18241240000000003</v>
      </c>
      <c r="D149" s="155">
        <v>0.2248455</v>
      </c>
      <c r="E149" s="155">
        <v>0.55002276000000017</v>
      </c>
      <c r="F149" s="155">
        <v>1.8228000000000003E-3</v>
      </c>
      <c r="G149" s="155">
        <v>1.5898950000000002E-2</v>
      </c>
      <c r="H149" s="155">
        <v>1.3074750000000001E-2</v>
      </c>
      <c r="I149" s="155">
        <v>7.5744000000000006E-2</v>
      </c>
      <c r="J149" s="155">
        <v>3.3567397168499999</v>
      </c>
      <c r="K149" s="155">
        <v>4.4226000000000004E-4</v>
      </c>
      <c r="L149" s="155">
        <v>6.3730799999999995E-4</v>
      </c>
      <c r="M149" s="155">
        <v>2.2416912000000001E-2</v>
      </c>
    </row>
    <row r="150" spans="1:13" ht="13.9" customHeight="1" x14ac:dyDescent="0.2">
      <c r="A150" s="172">
        <v>201106</v>
      </c>
      <c r="B150" s="155">
        <v>1.0664610000000001</v>
      </c>
      <c r="C150" s="155">
        <v>0.19393760000000002</v>
      </c>
      <c r="D150" s="155">
        <v>0.21332324999999999</v>
      </c>
      <c r="E150" s="155">
        <v>0.54271701000000006</v>
      </c>
      <c r="F150" s="155">
        <v>1.6940000000000002E-3</v>
      </c>
      <c r="G150" s="155">
        <v>1.7025749999999999E-2</v>
      </c>
      <c r="H150" s="155">
        <v>1.3972950000000001E-2</v>
      </c>
      <c r="I150" s="155">
        <v>7.4412000000000006E-2</v>
      </c>
      <c r="J150" s="155">
        <v>3.2104385478000004</v>
      </c>
      <c r="K150" s="155">
        <v>0</v>
      </c>
      <c r="L150" s="155">
        <v>1.5649200000000002E-4</v>
      </c>
      <c r="M150" s="155">
        <v>0</v>
      </c>
    </row>
    <row r="151" spans="1:13" ht="13.9" customHeight="1" x14ac:dyDescent="0.2">
      <c r="A151" s="172">
        <v>201107</v>
      </c>
      <c r="B151" s="155">
        <v>1.079132</v>
      </c>
      <c r="C151" s="155">
        <v>0.18953</v>
      </c>
      <c r="D151" s="155">
        <v>0.21362700000000001</v>
      </c>
      <c r="E151" s="155">
        <v>0.55387734000000011</v>
      </c>
      <c r="F151" s="155">
        <v>1.6404E-3</v>
      </c>
      <c r="G151" s="155">
        <v>1.7002350000000003E-2</v>
      </c>
      <c r="H151" s="155">
        <v>1.3134150000000001E-2</v>
      </c>
      <c r="I151" s="155">
        <v>7.6279E-2</v>
      </c>
      <c r="J151" s="155">
        <v>3.3017981301000003</v>
      </c>
      <c r="K151" s="155">
        <v>0</v>
      </c>
      <c r="L151" s="155">
        <v>0</v>
      </c>
      <c r="M151" s="155">
        <v>0</v>
      </c>
    </row>
    <row r="152" spans="1:13" ht="13.9" customHeight="1" x14ac:dyDescent="0.2">
      <c r="A152" s="172">
        <v>201108</v>
      </c>
      <c r="B152" s="155">
        <v>1.017795</v>
      </c>
      <c r="C152" s="155">
        <v>0.18608400000000003</v>
      </c>
      <c r="D152" s="155">
        <v>0.20842425000000001</v>
      </c>
      <c r="E152" s="155">
        <v>0.53584425000000002</v>
      </c>
      <c r="F152" s="155">
        <v>1.3439999999999999E-3</v>
      </c>
      <c r="G152" s="155">
        <v>1.5984450000000001E-2</v>
      </c>
      <c r="H152" s="155">
        <v>1.274175E-2</v>
      </c>
      <c r="I152" s="155">
        <v>7.6219999999999996E-2</v>
      </c>
      <c r="J152" s="155">
        <v>3.2546860227000001</v>
      </c>
      <c r="K152" s="155">
        <v>0</v>
      </c>
      <c r="L152" s="155">
        <v>0</v>
      </c>
      <c r="M152" s="155">
        <v>0</v>
      </c>
    </row>
    <row r="153" spans="1:13" ht="13.9" customHeight="1" x14ac:dyDescent="0.2">
      <c r="A153" s="172">
        <v>201109</v>
      </c>
      <c r="B153" s="155">
        <v>1.0115769999999999</v>
      </c>
      <c r="C153" s="155">
        <v>0.18491080000000001</v>
      </c>
      <c r="D153" s="155">
        <v>0.21324150000000003</v>
      </c>
      <c r="E153" s="155">
        <v>0.55328982000000004</v>
      </c>
      <c r="F153" s="155">
        <v>1.5652000000000003E-3</v>
      </c>
      <c r="G153" s="155">
        <v>1.6851600000000001E-2</v>
      </c>
      <c r="H153" s="155">
        <v>1.3058100000000001E-2</v>
      </c>
      <c r="I153" s="155">
        <v>8.0124000000000001E-2</v>
      </c>
      <c r="J153" s="155">
        <v>3.2602212153000005</v>
      </c>
      <c r="K153" s="155">
        <v>1.8508240799999999E-2</v>
      </c>
      <c r="L153" s="155">
        <v>2.4494400000000003E-4</v>
      </c>
      <c r="M153" s="155">
        <v>3.6469440000000001E-3</v>
      </c>
    </row>
    <row r="154" spans="1:13" ht="13.9" customHeight="1" x14ac:dyDescent="0.2">
      <c r="A154" s="172">
        <v>201110</v>
      </c>
      <c r="B154" s="155">
        <v>1.0156769999999999</v>
      </c>
      <c r="C154" s="155">
        <v>0.18665680000000001</v>
      </c>
      <c r="D154" s="155">
        <v>0.21646650000000001</v>
      </c>
      <c r="E154" s="155">
        <v>0.55479585000000009</v>
      </c>
      <c r="F154" s="155">
        <v>1.4512000000000001E-3</v>
      </c>
      <c r="G154" s="155">
        <v>1.71234E-2</v>
      </c>
      <c r="H154" s="155">
        <v>1.3663350000000001E-2</v>
      </c>
      <c r="I154" s="155">
        <v>7.8476000000000004E-2</v>
      </c>
      <c r="J154" s="155">
        <v>3.1920109605000002</v>
      </c>
      <c r="K154" s="155">
        <v>4.8067992000000004E-2</v>
      </c>
      <c r="L154" s="155">
        <v>1.5486811200000001E-2</v>
      </c>
      <c r="M154" s="155">
        <v>1.9214496000000001E-2</v>
      </c>
    </row>
    <row r="155" spans="1:13" ht="13.9" customHeight="1" x14ac:dyDescent="0.2">
      <c r="A155" s="172">
        <v>201111</v>
      </c>
      <c r="B155" s="155">
        <v>1.023865</v>
      </c>
      <c r="C155" s="155">
        <v>0.18692720000000002</v>
      </c>
      <c r="D155" s="155">
        <v>0.21598125000000001</v>
      </c>
      <c r="E155" s="155">
        <v>0.55809402000000008</v>
      </c>
      <c r="F155" s="155">
        <v>1.4608000000000002E-3</v>
      </c>
      <c r="G155" s="155">
        <v>1.7692650000000001E-2</v>
      </c>
      <c r="H155" s="155">
        <v>1.4292000000000003E-2</v>
      </c>
      <c r="I155" s="155">
        <v>8.2099000000000005E-2</v>
      </c>
      <c r="J155" s="155">
        <v>3.2075718506999999</v>
      </c>
      <c r="K155" s="155">
        <v>2.7960357600000003E-2</v>
      </c>
      <c r="L155" s="155">
        <v>1.28931264E-2</v>
      </c>
      <c r="M155" s="155">
        <v>0</v>
      </c>
    </row>
    <row r="156" spans="1:13" ht="13.9" customHeight="1" x14ac:dyDescent="0.2">
      <c r="A156" s="90">
        <v>201112</v>
      </c>
      <c r="B156" s="179">
        <v>1.087791</v>
      </c>
      <c r="C156" s="179">
        <v>0.19247160000000002</v>
      </c>
      <c r="D156" s="179">
        <v>0.25261275000000005</v>
      </c>
      <c r="E156" s="179">
        <v>0.61709081999999993</v>
      </c>
      <c r="F156" s="179">
        <v>1.9296000000000001E-3</v>
      </c>
      <c r="G156" s="179">
        <v>2.0714400000000001E-2</v>
      </c>
      <c r="H156" s="179">
        <v>1.557045E-2</v>
      </c>
      <c r="I156" s="179">
        <v>8.4412000000000001E-2</v>
      </c>
      <c r="J156" s="179">
        <v>3.3499425375000005</v>
      </c>
      <c r="K156" s="179">
        <v>1.7831016000000002E-3</v>
      </c>
      <c r="L156" s="179">
        <v>1.0133423999999999E-3</v>
      </c>
      <c r="M156" s="179">
        <v>0</v>
      </c>
    </row>
    <row r="157" spans="1:13" ht="13.9" customHeight="1" x14ac:dyDescent="0.2">
      <c r="A157" s="172">
        <v>201201</v>
      </c>
      <c r="B157" s="155">
        <v>1.4145984</v>
      </c>
      <c r="C157" s="180">
        <v>0.17905920000000003</v>
      </c>
      <c r="D157" s="155">
        <v>0.24756524999999996</v>
      </c>
      <c r="E157" s="155">
        <v>1.1798729999999999</v>
      </c>
      <c r="F157" s="155">
        <v>2.4448000000000004E-3</v>
      </c>
      <c r="G157" s="155">
        <v>1.8206550000000002E-2</v>
      </c>
      <c r="H157" s="155">
        <v>1.390185E-2</v>
      </c>
      <c r="I157" s="213">
        <v>8.6968000000000004E-2</v>
      </c>
      <c r="J157" s="155">
        <v>3.4062596640000002</v>
      </c>
      <c r="K157" s="155">
        <v>3.2813424000000002E-3</v>
      </c>
      <c r="L157" s="155">
        <v>1.3508208000000002E-3</v>
      </c>
      <c r="M157" s="155">
        <v>9.4107938400000007E-2</v>
      </c>
    </row>
    <row r="158" spans="1:13" ht="13.9" customHeight="1" x14ac:dyDescent="0.2">
      <c r="A158" s="172">
        <v>201202</v>
      </c>
      <c r="B158" s="155">
        <v>1.3980745799999998</v>
      </c>
      <c r="C158" s="180">
        <v>0.18289840000000002</v>
      </c>
      <c r="D158" s="155">
        <v>0.247332</v>
      </c>
      <c r="E158" s="155">
        <v>0.61167819000000001</v>
      </c>
      <c r="F158" s="155">
        <v>2.3820000000000004E-3</v>
      </c>
      <c r="G158" s="155">
        <v>1.7405550000000002E-2</v>
      </c>
      <c r="H158" s="155">
        <v>1.47645E-2</v>
      </c>
      <c r="I158" s="213">
        <v>8.2220000000000001E-2</v>
      </c>
      <c r="J158" s="155">
        <v>3.3285883797000002</v>
      </c>
      <c r="K158" s="155">
        <v>6.9582240000000007E-3</v>
      </c>
      <c r="L158" s="155">
        <v>6.8607000000000008E-3</v>
      </c>
      <c r="M158" s="155">
        <v>0.36217737360000002</v>
      </c>
    </row>
    <row r="159" spans="1:13" ht="13.9" customHeight="1" x14ac:dyDescent="0.2">
      <c r="A159" s="172">
        <v>201203</v>
      </c>
      <c r="B159" s="155">
        <v>1.46359094</v>
      </c>
      <c r="C159" s="180">
        <v>0.18498160000000002</v>
      </c>
      <c r="D159" s="155">
        <v>0.26573325000000003</v>
      </c>
      <c r="E159" s="155">
        <v>0.62967660000000003</v>
      </c>
      <c r="F159" s="155">
        <v>2.3844000000000001E-3</v>
      </c>
      <c r="G159" s="155">
        <v>1.8724049999999999E-2</v>
      </c>
      <c r="H159" s="155">
        <v>1.52181E-2</v>
      </c>
      <c r="I159" s="213">
        <v>8.3742999999999998E-2</v>
      </c>
      <c r="J159" s="155">
        <v>3.5154377766000002</v>
      </c>
      <c r="K159" s="155">
        <v>9.2670480000000017E-3</v>
      </c>
      <c r="L159" s="155">
        <v>9.6707519999999995E-3</v>
      </c>
      <c r="M159" s="155">
        <v>0.39711591359999998</v>
      </c>
    </row>
    <row r="160" spans="1:13" ht="13.9" customHeight="1" x14ac:dyDescent="0.2">
      <c r="A160" s="172">
        <v>201204</v>
      </c>
      <c r="B160" s="155">
        <v>1.4806986</v>
      </c>
      <c r="C160" s="180">
        <v>0.18524080000000001</v>
      </c>
      <c r="D160" s="155">
        <v>0.25814999999999999</v>
      </c>
      <c r="E160" s="155">
        <v>0.63021669000000002</v>
      </c>
      <c r="F160" s="155">
        <v>2.3940000000000003E-3</v>
      </c>
      <c r="G160" s="155">
        <v>1.8639450000000002E-2</v>
      </c>
      <c r="H160" s="155">
        <v>1.4704200000000002E-2</v>
      </c>
      <c r="I160" s="213">
        <v>8.5308000000000009E-2</v>
      </c>
      <c r="J160" s="155">
        <v>3.4667225073000005</v>
      </c>
      <c r="K160" s="155">
        <v>2.8304640000000004E-4</v>
      </c>
      <c r="L160" s="155">
        <v>1.0523519999999999E-3</v>
      </c>
      <c r="M160" s="155">
        <v>0.20917900080000001</v>
      </c>
    </row>
    <row r="161" spans="1:13" ht="13.9" customHeight="1" x14ac:dyDescent="0.2">
      <c r="A161" s="172">
        <v>201205</v>
      </c>
      <c r="B161" s="155">
        <v>1.5087655599999998</v>
      </c>
      <c r="C161" s="180">
        <v>0.18690760000000001</v>
      </c>
      <c r="D161" s="155">
        <v>0.25469174999999999</v>
      </c>
      <c r="E161" s="155">
        <v>0.60176328000000001</v>
      </c>
      <c r="F161" s="155">
        <v>2.0908000000000003E-3</v>
      </c>
      <c r="G161" s="155">
        <v>1.9102500000000001E-2</v>
      </c>
      <c r="H161" s="155">
        <v>1.4567399999999999E-2</v>
      </c>
      <c r="I161" s="213">
        <v>8.5258E-2</v>
      </c>
      <c r="J161" s="155">
        <v>3.5687725884000003</v>
      </c>
      <c r="K161" s="155">
        <v>0</v>
      </c>
      <c r="L161" s="155">
        <v>0</v>
      </c>
      <c r="M161" s="155">
        <v>1.0206000000000002E-2</v>
      </c>
    </row>
    <row r="162" spans="1:13" ht="13.9" customHeight="1" x14ac:dyDescent="0.2">
      <c r="A162" s="172">
        <v>201206</v>
      </c>
      <c r="B162" s="155">
        <v>1.5086630599999999</v>
      </c>
      <c r="C162" s="180">
        <v>0.19053040000000002</v>
      </c>
      <c r="D162" s="155">
        <v>0.24719250000000004</v>
      </c>
      <c r="E162" s="155">
        <v>0.60819080999999997</v>
      </c>
      <c r="F162" s="155">
        <v>2.0132000000000001E-3</v>
      </c>
      <c r="G162" s="155">
        <v>1.9912949999999999E-2</v>
      </c>
      <c r="H162" s="155">
        <v>1.52757E-2</v>
      </c>
      <c r="I162" s="213">
        <v>8.5500000000000007E-2</v>
      </c>
      <c r="J162" s="155">
        <v>3.5520586191000003</v>
      </c>
      <c r="K162" s="155">
        <v>0</v>
      </c>
      <c r="L162" s="155">
        <v>0</v>
      </c>
      <c r="M162" s="155">
        <v>0</v>
      </c>
    </row>
    <row r="163" spans="1:13" ht="13.9" customHeight="1" x14ac:dyDescent="0.2">
      <c r="A163" s="172">
        <v>201207</v>
      </c>
      <c r="B163" s="155">
        <v>1.5161775399999999</v>
      </c>
      <c r="C163" s="180">
        <v>0.20751080000000002</v>
      </c>
      <c r="D163" s="155">
        <v>0.25635825000000001</v>
      </c>
      <c r="E163" s="155">
        <v>0.61874220000000002</v>
      </c>
      <c r="F163" s="155">
        <v>1.9804000000000002E-3</v>
      </c>
      <c r="G163" s="155">
        <v>1.9418849999999998E-2</v>
      </c>
      <c r="H163" s="155">
        <v>1.5010649999999999E-2</v>
      </c>
      <c r="I163" s="213">
        <v>8.6570000000000008E-2</v>
      </c>
      <c r="J163" s="155">
        <v>3.6047977938000004</v>
      </c>
      <c r="K163" s="155">
        <v>0</v>
      </c>
      <c r="L163" s="155">
        <v>0</v>
      </c>
      <c r="M163" s="155">
        <v>0</v>
      </c>
    </row>
    <row r="164" spans="1:13" ht="13.9" customHeight="1" x14ac:dyDescent="0.2">
      <c r="A164" s="172">
        <v>201208</v>
      </c>
      <c r="B164" s="155">
        <v>1.41803748</v>
      </c>
      <c r="C164" s="180">
        <v>0.19981320000000002</v>
      </c>
      <c r="D164" s="155">
        <v>0.24941774999999999</v>
      </c>
      <c r="E164" s="155">
        <v>0.60456522000000001</v>
      </c>
      <c r="F164" s="155">
        <v>1.9356000000000002E-3</v>
      </c>
      <c r="G164" s="155">
        <v>1.9002600000000001E-2</v>
      </c>
      <c r="H164" s="155">
        <v>1.400175E-2</v>
      </c>
      <c r="I164" s="213">
        <v>8.597500000000001E-2</v>
      </c>
      <c r="J164" s="155">
        <v>3.5424024849000002</v>
      </c>
      <c r="K164" s="155">
        <v>0</v>
      </c>
      <c r="L164" s="155">
        <v>0</v>
      </c>
      <c r="M164" s="155">
        <v>0</v>
      </c>
    </row>
    <row r="165" spans="1:13" ht="13.9" customHeight="1" x14ac:dyDescent="0.2">
      <c r="A165" s="172">
        <v>201209</v>
      </c>
      <c r="B165" s="155">
        <v>1.4042401599999998</v>
      </c>
      <c r="C165" s="180">
        <v>0.20977679999999999</v>
      </c>
      <c r="D165" s="155">
        <v>0.24108374999999999</v>
      </c>
      <c r="E165" s="155">
        <v>0.63674826000000007</v>
      </c>
      <c r="F165" s="155">
        <v>2.0544000000000001E-3</v>
      </c>
      <c r="G165" s="155">
        <v>1.8762300000000003E-2</v>
      </c>
      <c r="H165" s="155">
        <v>1.3846499999999999E-2</v>
      </c>
      <c r="I165" s="213">
        <v>8.6483000000000004E-2</v>
      </c>
      <c r="J165" s="155">
        <v>3.3464389113000004</v>
      </c>
      <c r="K165" s="155">
        <v>1.82442456E-2</v>
      </c>
      <c r="L165" s="155">
        <v>2.1772800000000001E-4</v>
      </c>
      <c r="M165" s="155">
        <v>0</v>
      </c>
    </row>
    <row r="166" spans="1:13" ht="13.9" customHeight="1" x14ac:dyDescent="0.2">
      <c r="A166" s="172">
        <v>201210</v>
      </c>
      <c r="B166" s="155">
        <v>1.4060712199999998</v>
      </c>
      <c r="C166" s="180">
        <v>0.18029800000000001</v>
      </c>
      <c r="D166" s="155">
        <v>0.24112500000000001</v>
      </c>
      <c r="E166" s="155">
        <v>0.61415220000000004</v>
      </c>
      <c r="F166" s="155">
        <v>2.1036000000000002E-3</v>
      </c>
      <c r="G166" s="155">
        <v>1.8598049999999998E-2</v>
      </c>
      <c r="H166" s="155">
        <v>1.4949E-2</v>
      </c>
      <c r="I166" s="213">
        <v>8.775100000000001E-2</v>
      </c>
      <c r="J166" s="155">
        <v>3.5475092730000002</v>
      </c>
      <c r="K166" s="155">
        <v>4.8072528000000003E-2</v>
      </c>
      <c r="L166" s="155">
        <v>1.82442456E-2</v>
      </c>
      <c r="M166" s="155">
        <v>2.6741988000000001E-2</v>
      </c>
    </row>
    <row r="167" spans="1:13" ht="13.9" customHeight="1" x14ac:dyDescent="0.2">
      <c r="A167" s="172">
        <v>201211</v>
      </c>
      <c r="B167" s="155">
        <v>1.4038974</v>
      </c>
      <c r="C167" s="180">
        <v>0.20253600000000002</v>
      </c>
      <c r="D167" s="155">
        <v>0.23959649999999999</v>
      </c>
      <c r="E167" s="155">
        <v>0.61452807000000009</v>
      </c>
      <c r="F167" s="155">
        <v>2.2244000000000001E-3</v>
      </c>
      <c r="G167" s="155">
        <v>1.8983700000000003E-2</v>
      </c>
      <c r="H167" s="155">
        <v>1.46403E-2</v>
      </c>
      <c r="I167" s="213">
        <v>8.8332100000000011E-2</v>
      </c>
      <c r="J167" s="155">
        <v>3.5787033144000002</v>
      </c>
      <c r="K167" s="155">
        <v>3.8654431200000006E-2</v>
      </c>
      <c r="L167" s="155">
        <v>1.95383664E-2</v>
      </c>
      <c r="M167" s="155">
        <v>0</v>
      </c>
    </row>
    <row r="168" spans="1:13" ht="14.25" customHeight="1" x14ac:dyDescent="0.2">
      <c r="A168" s="90">
        <v>201212</v>
      </c>
      <c r="B168" s="179">
        <v>1.56</v>
      </c>
      <c r="C168" s="190">
        <v>0.21</v>
      </c>
      <c r="D168" s="179">
        <v>0.28000000000000003</v>
      </c>
      <c r="E168" s="179">
        <v>0.64</v>
      </c>
      <c r="F168" s="179">
        <v>2.4448000000000004E-3</v>
      </c>
      <c r="G168" s="179">
        <v>0.02</v>
      </c>
      <c r="H168" s="179">
        <v>0.01</v>
      </c>
      <c r="I168" s="214">
        <v>8.9212E-2</v>
      </c>
      <c r="J168" s="179">
        <v>3.7719674235</v>
      </c>
      <c r="K168" s="179">
        <v>1.9101096000000001E-3</v>
      </c>
      <c r="L168" s="179">
        <v>1.0328472E-3</v>
      </c>
      <c r="M168" s="179">
        <v>0</v>
      </c>
    </row>
    <row r="169" spans="1:13" ht="14.25" customHeight="1" x14ac:dyDescent="0.2">
      <c r="A169" s="174">
        <v>201301</v>
      </c>
      <c r="B169" s="194">
        <v>1.4210042399999998</v>
      </c>
      <c r="C169" s="194">
        <v>0.21675120000000003</v>
      </c>
      <c r="D169" s="194">
        <v>0.28640399999999999</v>
      </c>
      <c r="E169" s="194">
        <v>0.66954891000000005</v>
      </c>
      <c r="F169" s="194">
        <v>2.4583999999999999E-3</v>
      </c>
      <c r="G169" s="194">
        <v>1.9621799999999998E-2</v>
      </c>
      <c r="H169" s="194">
        <v>1.5039E-2</v>
      </c>
      <c r="I169" s="213">
        <v>9.1888000000000011E-2</v>
      </c>
      <c r="J169" s="195">
        <v>3.7515805308000005</v>
      </c>
      <c r="K169" s="194">
        <v>0</v>
      </c>
      <c r="L169" s="194">
        <v>0</v>
      </c>
      <c r="M169" s="194">
        <v>9.6748797600000006E-2</v>
      </c>
    </row>
    <row r="170" spans="1:13" ht="14.25" customHeight="1" x14ac:dyDescent="0.2">
      <c r="A170" s="174">
        <v>201302</v>
      </c>
      <c r="B170" s="194">
        <v>1.3900238199999999</v>
      </c>
      <c r="C170" s="194">
        <v>0.20803119999999997</v>
      </c>
      <c r="D170" s="194">
        <v>0.29248725000000003</v>
      </c>
      <c r="E170" s="194">
        <v>0.66388230000000004</v>
      </c>
      <c r="F170" s="194">
        <v>2.2060000000000001E-3</v>
      </c>
      <c r="G170" s="194">
        <v>2.1253049999999999E-2</v>
      </c>
      <c r="H170" s="194">
        <v>1.5453450000000002E-2</v>
      </c>
      <c r="I170" s="213">
        <v>9.2282000000000003E-2</v>
      </c>
      <c r="J170" s="195">
        <v>3.6658242729000001</v>
      </c>
      <c r="K170" s="194">
        <v>0</v>
      </c>
      <c r="L170" s="194">
        <v>0</v>
      </c>
      <c r="M170" s="194">
        <v>0.35676774</v>
      </c>
    </row>
    <row r="171" spans="1:13" ht="14.25" customHeight="1" x14ac:dyDescent="0.2">
      <c r="A171" s="174">
        <v>201303</v>
      </c>
      <c r="B171" s="194">
        <v>1.4976094600000001</v>
      </c>
      <c r="C171" s="194">
        <v>0.20489080000000001</v>
      </c>
      <c r="D171" s="194">
        <v>0.29440500000000003</v>
      </c>
      <c r="E171" s="194">
        <v>0.66922454999999992</v>
      </c>
      <c r="F171" s="194">
        <v>2.0728000000000001E-3</v>
      </c>
      <c r="G171" s="194">
        <v>2.0533949999999999E-2</v>
      </c>
      <c r="H171" s="194">
        <v>1.46961E-2</v>
      </c>
      <c r="I171" s="213">
        <v>9.3340000000000006E-2</v>
      </c>
      <c r="J171" s="195">
        <v>4.4388342558000007</v>
      </c>
      <c r="K171" s="194">
        <v>0</v>
      </c>
      <c r="L171" s="194">
        <v>0</v>
      </c>
      <c r="M171" s="194">
        <v>0.43119896400000007</v>
      </c>
    </row>
    <row r="172" spans="1:13" ht="14.25" customHeight="1" x14ac:dyDescent="0.2">
      <c r="A172" s="174">
        <v>201304</v>
      </c>
      <c r="B172" s="194">
        <v>1.4872561399999999</v>
      </c>
      <c r="C172" s="194">
        <v>0.21079840000000002</v>
      </c>
      <c r="D172" s="194">
        <v>0.27100800000000003</v>
      </c>
      <c r="E172" s="194">
        <v>0.63298803000000003</v>
      </c>
      <c r="F172" s="194">
        <v>2.1080000000000001E-3</v>
      </c>
      <c r="G172" s="194">
        <v>1.95876E-2</v>
      </c>
      <c r="H172" s="194">
        <v>1.450035E-2</v>
      </c>
      <c r="I172" s="213">
        <v>9.2582999999999999E-2</v>
      </c>
      <c r="J172" s="194">
        <v>3.8957412258000006</v>
      </c>
      <c r="K172" s="194">
        <v>0</v>
      </c>
      <c r="L172" s="194">
        <v>0</v>
      </c>
      <c r="M172" s="194">
        <v>0.18208411199999999</v>
      </c>
    </row>
    <row r="173" spans="1:13" ht="14.25" customHeight="1" x14ac:dyDescent="0.2">
      <c r="A173" s="174">
        <v>201305</v>
      </c>
      <c r="B173" s="194">
        <v>1.39352276</v>
      </c>
      <c r="C173" s="194">
        <v>0.20585999999999999</v>
      </c>
      <c r="D173" s="194">
        <v>0.27051150000000002</v>
      </c>
      <c r="E173" s="194">
        <v>0.65969009999999995</v>
      </c>
      <c r="F173" s="194">
        <v>2.3448000000000002E-3</v>
      </c>
      <c r="G173" s="194">
        <v>1.9924650000000002E-2</v>
      </c>
      <c r="H173" s="194">
        <v>1.4313150000000002E-2</v>
      </c>
      <c r="I173" s="213">
        <v>9.1594999999999996E-2</v>
      </c>
      <c r="J173" s="194">
        <v>3.9939387633000005</v>
      </c>
      <c r="K173" s="194">
        <v>0</v>
      </c>
      <c r="L173" s="194">
        <v>0</v>
      </c>
      <c r="M173" s="194">
        <v>3.9236399999999999E-3</v>
      </c>
    </row>
    <row r="174" spans="1:13" ht="14.25" customHeight="1" x14ac:dyDescent="0.2">
      <c r="A174" s="174">
        <v>201306</v>
      </c>
      <c r="B174" s="194">
        <v>1.3145083799999999</v>
      </c>
      <c r="C174" s="194">
        <v>0.2132908</v>
      </c>
      <c r="D174" s="194">
        <v>0.28280850000000002</v>
      </c>
      <c r="E174" s="194">
        <v>0.66251855999999998</v>
      </c>
      <c r="F174" s="194">
        <v>2.366E-3</v>
      </c>
      <c r="G174" s="194">
        <v>2.0045700000000003E-2</v>
      </c>
      <c r="H174" s="194">
        <v>1.54827E-2</v>
      </c>
      <c r="I174" s="213">
        <v>9.091500000000001E-2</v>
      </c>
      <c r="J174" s="194">
        <v>3.9496809654000002</v>
      </c>
      <c r="K174" s="194">
        <v>0</v>
      </c>
      <c r="L174" s="194">
        <v>0</v>
      </c>
      <c r="M174" s="194">
        <v>0</v>
      </c>
    </row>
    <row r="175" spans="1:13" ht="14.25" customHeight="1" x14ac:dyDescent="0.2">
      <c r="A175" s="174">
        <v>201307</v>
      </c>
      <c r="B175" s="194">
        <v>1.4837973799999999</v>
      </c>
      <c r="C175" s="194">
        <v>0.21837280000000001</v>
      </c>
      <c r="D175" s="194">
        <v>0.29062199999999999</v>
      </c>
      <c r="E175" s="194">
        <v>0.65329470000000001</v>
      </c>
      <c r="F175" s="194">
        <v>2.5868000000000002E-3</v>
      </c>
      <c r="G175" s="194">
        <v>2.0830499999999998E-2</v>
      </c>
      <c r="H175" s="194">
        <v>1.5940350000000002E-2</v>
      </c>
      <c r="I175" s="213">
        <v>9.1589000000000004E-2</v>
      </c>
      <c r="J175" s="194">
        <v>3.8726249319000003</v>
      </c>
      <c r="K175" s="194">
        <v>0</v>
      </c>
      <c r="L175" s="194">
        <v>0</v>
      </c>
      <c r="M175" s="194">
        <v>0</v>
      </c>
    </row>
    <row r="176" spans="1:13" ht="14.25" customHeight="1" x14ac:dyDescent="0.2">
      <c r="A176" s="174">
        <v>201308</v>
      </c>
      <c r="B176" s="194">
        <v>1.3474584399999998</v>
      </c>
      <c r="C176" s="194">
        <v>0.20832519999999999</v>
      </c>
      <c r="D176" s="194">
        <v>0.28213725000000001</v>
      </c>
      <c r="E176" s="194">
        <v>0.61912011</v>
      </c>
      <c r="F176" s="194">
        <v>2.1824000000000006E-3</v>
      </c>
      <c r="G176" s="194">
        <v>1.9796400000000002E-2</v>
      </c>
      <c r="H176" s="194">
        <v>1.5157799999999999E-2</v>
      </c>
      <c r="I176" s="213">
        <v>9.0264999999999998E-2</v>
      </c>
      <c r="J176" s="194">
        <v>3.7608041313000005</v>
      </c>
      <c r="K176" s="194">
        <v>0</v>
      </c>
      <c r="L176" s="194">
        <v>0</v>
      </c>
      <c r="M176" s="194">
        <v>0</v>
      </c>
    </row>
    <row r="177" spans="1:13" ht="14.25" customHeight="1" x14ac:dyDescent="0.2">
      <c r="A177" s="174">
        <v>201309</v>
      </c>
      <c r="B177" s="194">
        <v>1.3660732599999998</v>
      </c>
      <c r="C177" s="194">
        <v>0.20434760000000002</v>
      </c>
      <c r="D177" s="194">
        <v>0.28497149999999999</v>
      </c>
      <c r="E177" s="194">
        <v>0.61297665000000001</v>
      </c>
      <c r="F177" s="194">
        <v>2.3588000000000003E-3</v>
      </c>
      <c r="G177" s="194">
        <v>1.9750500000000001E-2</v>
      </c>
      <c r="H177" s="194">
        <v>1.5440399999999998E-2</v>
      </c>
      <c r="I177" s="213">
        <v>9.2296000000000003E-2</v>
      </c>
      <c r="J177" s="194">
        <v>3.6415755459000003</v>
      </c>
      <c r="K177" s="194">
        <v>0</v>
      </c>
      <c r="L177" s="194">
        <v>0</v>
      </c>
      <c r="M177" s="194">
        <v>0</v>
      </c>
    </row>
    <row r="178" spans="1:13" ht="14.25" customHeight="1" x14ac:dyDescent="0.2">
      <c r="A178" s="174">
        <v>201310</v>
      </c>
      <c r="B178" s="194">
        <v>1.4051019799999998</v>
      </c>
      <c r="C178" s="194">
        <v>0.20624560000000003</v>
      </c>
      <c r="D178" s="194">
        <v>0.29674050000000002</v>
      </c>
      <c r="E178" s="194">
        <v>0.61380692999999997</v>
      </c>
      <c r="F178" s="194">
        <v>2.2728000000000002E-3</v>
      </c>
      <c r="G178" s="194">
        <v>1.987245E-2</v>
      </c>
      <c r="H178" s="194">
        <v>1.5147450000000002E-2</v>
      </c>
      <c r="I178" s="213">
        <v>9.4052000000000011E-2</v>
      </c>
      <c r="J178" s="194">
        <v>3.7286025651000005</v>
      </c>
      <c r="K178" s="194">
        <v>5.2055136000000002E-2</v>
      </c>
      <c r="L178" s="194">
        <v>2.2779338400000002E-2</v>
      </c>
      <c r="M178" s="194">
        <v>0</v>
      </c>
    </row>
    <row r="179" spans="1:13" ht="14.25" customHeight="1" x14ac:dyDescent="0.2">
      <c r="A179" s="174">
        <v>201311</v>
      </c>
      <c r="B179" s="194">
        <v>1.3858885599999999</v>
      </c>
      <c r="C179" s="194">
        <v>0.21753800000000001</v>
      </c>
      <c r="D179" s="194">
        <v>0.28618425000000003</v>
      </c>
      <c r="E179" s="194">
        <v>0.61208006999999998</v>
      </c>
      <c r="F179" s="194">
        <v>2.4582000000000002E-3</v>
      </c>
      <c r="G179" s="194">
        <v>1.9514700000000003E-2</v>
      </c>
      <c r="H179" s="194">
        <v>1.5011100000000003E-2</v>
      </c>
      <c r="I179" s="213">
        <v>9.3682000000000001E-2</v>
      </c>
      <c r="J179" s="194">
        <v>3.6944200152000004</v>
      </c>
      <c r="K179" s="194">
        <v>3.8943828000000007E-2</v>
      </c>
      <c r="L179" s="194">
        <v>1.9876298399999999E-2</v>
      </c>
      <c r="M179" s="194">
        <v>0</v>
      </c>
    </row>
    <row r="180" spans="1:13" ht="14.25" customHeight="1" x14ac:dyDescent="0.2">
      <c r="A180" s="175">
        <v>201312</v>
      </c>
      <c r="B180" s="212">
        <v>1.4534598399999998</v>
      </c>
      <c r="C180" s="212">
        <v>0.21030680000000004</v>
      </c>
      <c r="D180" s="212">
        <v>0.30178125</v>
      </c>
      <c r="E180" s="212">
        <v>0.63590574</v>
      </c>
      <c r="F180" s="212">
        <v>2.2000000000000001E-3</v>
      </c>
      <c r="G180" s="212">
        <v>2.0998350000000002E-2</v>
      </c>
      <c r="H180" s="212">
        <v>1.56933E-2</v>
      </c>
      <c r="I180" s="214">
        <v>9.3511999999999998E-2</v>
      </c>
      <c r="J180" s="212">
        <v>3.8240614107000006</v>
      </c>
      <c r="K180" s="212">
        <v>1.03779144E-2</v>
      </c>
      <c r="L180" s="212">
        <v>2.6413128000000001E-3</v>
      </c>
      <c r="M180" s="212">
        <v>0</v>
      </c>
    </row>
    <row r="181" spans="1:13" ht="14.25" customHeight="1" x14ac:dyDescent="0.2">
      <c r="A181" s="174">
        <v>201401</v>
      </c>
      <c r="B181" s="194">
        <v>1.3042657599999998</v>
      </c>
      <c r="C181" s="194">
        <v>0.21566496000000002</v>
      </c>
      <c r="D181" s="194">
        <v>0.26840324999999998</v>
      </c>
      <c r="E181" s="194">
        <v>0.62355660000000002</v>
      </c>
      <c r="F181" s="194">
        <v>2.3568000000000005E-3</v>
      </c>
      <c r="G181" s="194">
        <v>2.0530349999999999E-2</v>
      </c>
      <c r="H181" s="194">
        <v>1.49058E-2</v>
      </c>
      <c r="I181" s="213">
        <v>9.6412000000000012E-2</v>
      </c>
      <c r="J181" s="194">
        <v>3.8156120352000005</v>
      </c>
      <c r="K181" s="194">
        <v>0</v>
      </c>
      <c r="L181" s="194">
        <v>0</v>
      </c>
      <c r="M181" s="194">
        <v>0.1068550056</v>
      </c>
    </row>
    <row r="182" spans="1:13" ht="14.25" customHeight="1" x14ac:dyDescent="0.2">
      <c r="A182" s="174">
        <v>201402</v>
      </c>
      <c r="B182" s="194">
        <v>1.29664468</v>
      </c>
      <c r="C182" s="194">
        <v>0.2091208</v>
      </c>
      <c r="D182" s="194">
        <v>0.25412249999999997</v>
      </c>
      <c r="E182" s="194">
        <v>0.62322306000000005</v>
      </c>
      <c r="F182" s="194">
        <v>2.562E-3</v>
      </c>
      <c r="G182" s="194">
        <v>2.0954249999999997E-2</v>
      </c>
      <c r="H182" s="194">
        <v>1.558845E-2</v>
      </c>
      <c r="I182" s="213">
        <v>9.7338000000000008E-2</v>
      </c>
      <c r="J182" s="194">
        <v>3.7326904731000004</v>
      </c>
      <c r="K182" s="194">
        <v>0</v>
      </c>
      <c r="L182" s="194">
        <v>0</v>
      </c>
      <c r="M182" s="194">
        <v>0.35733428639999998</v>
      </c>
    </row>
    <row r="183" spans="1:13" ht="14.25" customHeight="1" x14ac:dyDescent="0.2">
      <c r="A183" s="174">
        <v>201403</v>
      </c>
      <c r="B183" s="194">
        <v>1.3423769000000001</v>
      </c>
      <c r="C183" s="194">
        <v>0.21120960000000003</v>
      </c>
      <c r="D183" s="194">
        <v>0.26988825</v>
      </c>
      <c r="E183" s="194">
        <v>0.64565081999999996</v>
      </c>
      <c r="F183" s="194">
        <v>2.5788000000000004E-3</v>
      </c>
      <c r="G183" s="194">
        <v>2.1450150000000001E-2</v>
      </c>
      <c r="H183" s="194">
        <v>1.5197850000000002E-2</v>
      </c>
      <c r="I183" s="213">
        <v>9.5705999999999999E-2</v>
      </c>
      <c r="J183" s="194">
        <v>4.0933719639000001</v>
      </c>
      <c r="K183" s="194">
        <v>0</v>
      </c>
      <c r="L183" s="194">
        <v>0</v>
      </c>
      <c r="M183" s="194">
        <v>0.54181159200000006</v>
      </c>
    </row>
    <row r="184" spans="1:13" ht="14.25" customHeight="1" x14ac:dyDescent="0.2">
      <c r="A184" s="174">
        <v>201404</v>
      </c>
      <c r="B184" s="194">
        <v>1.2802233599999999</v>
      </c>
      <c r="C184" s="194">
        <v>0.22101640000000003</v>
      </c>
      <c r="D184" s="194">
        <v>0.27159974999999997</v>
      </c>
      <c r="E184" s="194">
        <v>0.64777496999999995</v>
      </c>
      <c r="F184" s="194">
        <v>2.5744000000000001E-3</v>
      </c>
      <c r="G184" s="194">
        <v>2.0803950000000002E-2</v>
      </c>
      <c r="H184" s="194">
        <v>1.7097299999999999E-2</v>
      </c>
      <c r="I184" s="213">
        <v>9.4666E-2</v>
      </c>
      <c r="J184" s="194">
        <v>3.9324983319000002</v>
      </c>
      <c r="K184" s="194">
        <v>0</v>
      </c>
      <c r="L184" s="194">
        <v>0</v>
      </c>
      <c r="M184" s="194">
        <v>0.14688974160000001</v>
      </c>
    </row>
    <row r="185" spans="1:13" ht="14.25" customHeight="1" x14ac:dyDescent="0.2">
      <c r="A185" s="174">
        <v>201405</v>
      </c>
      <c r="B185" s="194">
        <v>1.27757476</v>
      </c>
      <c r="C185" s="194">
        <v>0.21527600000000002</v>
      </c>
      <c r="D185" s="194">
        <v>0.28037325000000002</v>
      </c>
      <c r="E185" s="194">
        <v>0.66785214000000004</v>
      </c>
      <c r="F185" s="194">
        <v>2.5524000000000002E-3</v>
      </c>
      <c r="G185" s="194">
        <v>2.1648600000000004E-2</v>
      </c>
      <c r="H185" s="194">
        <v>1.5895349999999999E-2</v>
      </c>
      <c r="I185" s="213">
        <v>9.7581000000000001E-2</v>
      </c>
      <c r="J185" s="194">
        <v>4.0533042717000001</v>
      </c>
      <c r="K185" s="194">
        <v>0</v>
      </c>
      <c r="L185" s="194">
        <v>0</v>
      </c>
      <c r="M185" s="194">
        <v>1.134E-3</v>
      </c>
    </row>
    <row r="186" spans="1:13" ht="14.25" customHeight="1" x14ac:dyDescent="0.2">
      <c r="A186" s="174">
        <v>201406</v>
      </c>
      <c r="B186" s="194">
        <v>1.4657581999999998</v>
      </c>
      <c r="C186" s="194">
        <v>0.22113760000000002</v>
      </c>
      <c r="D186" s="194">
        <v>0.28756650000000006</v>
      </c>
      <c r="E186" s="194">
        <v>0.67964996999999994</v>
      </c>
      <c r="F186" s="194">
        <v>2.7152000000000005E-3</v>
      </c>
      <c r="G186" s="194">
        <v>2.1928950000000003E-2</v>
      </c>
      <c r="H186" s="194">
        <v>1.6501500000000002E-2</v>
      </c>
      <c r="I186" s="213">
        <v>9.6647000000000011E-2</v>
      </c>
      <c r="J186" s="194">
        <v>3.9863689074000002</v>
      </c>
      <c r="K186" s="194">
        <v>0</v>
      </c>
      <c r="L186" s="194">
        <v>0</v>
      </c>
      <c r="M186" s="194">
        <v>0</v>
      </c>
    </row>
    <row r="187" spans="1:13" ht="14.25" customHeight="1" x14ac:dyDescent="0.2">
      <c r="A187" s="174">
        <v>201407</v>
      </c>
      <c r="B187" s="194">
        <v>1.47735054</v>
      </c>
      <c r="C187" s="194">
        <v>0.22254800000000002</v>
      </c>
      <c r="D187" s="194">
        <v>0.30011700000000002</v>
      </c>
      <c r="E187" s="194">
        <v>0.71188758000000008</v>
      </c>
      <c r="F187" s="194">
        <v>2.7476000000000002E-3</v>
      </c>
      <c r="G187" s="194">
        <v>2.2991850000000005E-2</v>
      </c>
      <c r="H187" s="194">
        <v>1.7343450000000003E-2</v>
      </c>
      <c r="I187" s="213">
        <v>0.100065</v>
      </c>
      <c r="J187" s="194">
        <v>3.9561410988000003</v>
      </c>
      <c r="K187" s="194">
        <v>0</v>
      </c>
      <c r="L187" s="194">
        <v>0</v>
      </c>
      <c r="M187" s="194">
        <v>0</v>
      </c>
    </row>
    <row r="188" spans="1:13" ht="14.25" customHeight="1" x14ac:dyDescent="0.2">
      <c r="A188" s="174">
        <v>201408</v>
      </c>
      <c r="B188" s="194">
        <v>1.40832212</v>
      </c>
      <c r="C188" s="194">
        <v>0.2174692</v>
      </c>
      <c r="D188" s="194">
        <v>0.29165925000000004</v>
      </c>
      <c r="E188" s="194">
        <v>0.68240193000000005</v>
      </c>
      <c r="F188" s="194">
        <v>2.9460000000000003E-3</v>
      </c>
      <c r="G188" s="194">
        <v>2.2357800000000001E-2</v>
      </c>
      <c r="H188" s="194">
        <v>1.7537400000000002E-2</v>
      </c>
      <c r="I188" s="213">
        <v>0.100582</v>
      </c>
      <c r="J188" s="194">
        <v>3.8583575136000006</v>
      </c>
      <c r="K188" s="194">
        <v>0</v>
      </c>
      <c r="L188" s="194">
        <v>0</v>
      </c>
      <c r="M188" s="194">
        <v>0</v>
      </c>
    </row>
    <row r="189" spans="1:13" ht="14.25" customHeight="1" x14ac:dyDescent="0.2">
      <c r="A189" s="174">
        <v>201409</v>
      </c>
      <c r="B189" s="194">
        <v>1.3828028999999999</v>
      </c>
      <c r="C189" s="194">
        <v>0.21654800000000002</v>
      </c>
      <c r="D189" s="194">
        <v>0.29988075000000003</v>
      </c>
      <c r="E189" s="194">
        <v>0.68248812000000003</v>
      </c>
      <c r="F189" s="194">
        <v>2.9836000000000003E-3</v>
      </c>
      <c r="G189" s="194">
        <v>2.1783150000000005E-2</v>
      </c>
      <c r="H189" s="194">
        <v>1.7539650000000004E-2</v>
      </c>
      <c r="I189" s="213">
        <v>9.9342E-2</v>
      </c>
      <c r="J189" s="194">
        <v>3.7667605023000004</v>
      </c>
      <c r="K189" s="194">
        <v>7.901712E-3</v>
      </c>
      <c r="L189" s="194">
        <v>2.6626320000000005E-4</v>
      </c>
      <c r="M189" s="194">
        <v>0</v>
      </c>
    </row>
    <row r="190" spans="1:13" ht="14.25" customHeight="1" x14ac:dyDescent="0.2">
      <c r="A190" s="174">
        <v>201410</v>
      </c>
      <c r="B190" s="194">
        <v>1.3961073999999998</v>
      </c>
      <c r="C190" s="194">
        <v>0.21608760000000002</v>
      </c>
      <c r="D190" s="194">
        <v>0.30320924999999999</v>
      </c>
      <c r="E190" s="194">
        <v>0.72482526000000003</v>
      </c>
      <c r="F190" s="194">
        <v>3.104E-3</v>
      </c>
      <c r="G190" s="194">
        <v>2.1893850000000003E-2</v>
      </c>
      <c r="H190" s="194">
        <v>1.6586550000000002E-2</v>
      </c>
      <c r="I190" s="213">
        <v>9.6825000000000008E-2</v>
      </c>
      <c r="J190" s="194">
        <v>3.8355715557000005</v>
      </c>
      <c r="K190" s="194">
        <v>6.5971584000000014E-2</v>
      </c>
      <c r="L190" s="194">
        <v>2.5274138400000003E-2</v>
      </c>
      <c r="M190" s="194">
        <v>0</v>
      </c>
    </row>
    <row r="191" spans="1:13" ht="14.25" customHeight="1" x14ac:dyDescent="0.2">
      <c r="A191" s="174">
        <v>201411</v>
      </c>
      <c r="B191" s="194">
        <v>1.32983992</v>
      </c>
      <c r="C191" s="194">
        <v>0.21748319999999999</v>
      </c>
      <c r="D191" s="194">
        <v>0.30891150000000001</v>
      </c>
      <c r="E191" s="194">
        <v>0.69088833000000005</v>
      </c>
      <c r="F191" s="194">
        <v>3.0032000000000001E-3</v>
      </c>
      <c r="G191" s="194">
        <v>2.281275E-2</v>
      </c>
      <c r="H191" s="194">
        <v>1.7187300000000003E-2</v>
      </c>
      <c r="I191" s="213">
        <v>9.9737999999999993E-2</v>
      </c>
      <c r="J191" s="194">
        <v>3.7899490572000003</v>
      </c>
      <c r="K191" s="194">
        <v>5.7255206400000008E-2</v>
      </c>
      <c r="L191" s="194">
        <v>2.2757111999999999E-2</v>
      </c>
      <c r="M191" s="194">
        <v>0</v>
      </c>
    </row>
    <row r="192" spans="1:13" ht="14.25" customHeight="1" x14ac:dyDescent="0.2">
      <c r="A192" s="175">
        <v>201412</v>
      </c>
      <c r="B192" s="212">
        <v>1.4658795600000001</v>
      </c>
      <c r="C192" s="212">
        <v>0.22099639999999998</v>
      </c>
      <c r="D192" s="212">
        <v>0.34550250000000005</v>
      </c>
      <c r="E192" s="212">
        <v>0.7226674500000001</v>
      </c>
      <c r="F192" s="212">
        <v>3.2632000000000004E-3</v>
      </c>
      <c r="G192" s="212">
        <v>2.5459200000000001E-2</v>
      </c>
      <c r="H192" s="212">
        <v>1.8574199999999999E-2</v>
      </c>
      <c r="I192" s="214">
        <v>0.11058899999999999</v>
      </c>
      <c r="J192" s="212">
        <v>3.9034225701000005</v>
      </c>
      <c r="K192" s="212">
        <v>8.0042255999999996E-3</v>
      </c>
      <c r="L192" s="212">
        <v>3.8909808000000003E-3</v>
      </c>
      <c r="M192" s="212">
        <v>0</v>
      </c>
    </row>
    <row r="193" spans="1:13" ht="13.15" customHeight="1" x14ac:dyDescent="0.2">
      <c r="A193" s="174">
        <v>201501</v>
      </c>
      <c r="B193" s="194">
        <v>1.3713147000000001</v>
      </c>
      <c r="C193" s="194">
        <v>0.27128760000000002</v>
      </c>
      <c r="D193" s="194">
        <v>0.29540250000000001</v>
      </c>
      <c r="E193" s="194">
        <v>0.72482526000000003</v>
      </c>
      <c r="F193" s="194">
        <v>3.0060000000000004E-3</v>
      </c>
      <c r="G193" s="194">
        <v>2.003535E-2</v>
      </c>
      <c r="H193" s="194">
        <v>1.49058E-2</v>
      </c>
      <c r="I193" s="194">
        <v>0.104229</v>
      </c>
      <c r="J193" s="194">
        <v>3.9638193462000002</v>
      </c>
      <c r="K193" s="194">
        <v>0</v>
      </c>
      <c r="L193" s="194">
        <v>0</v>
      </c>
      <c r="M193" s="194">
        <v>6.4429344E-2</v>
      </c>
    </row>
    <row r="194" spans="1:13" ht="13.15" customHeight="1" x14ac:dyDescent="0.2">
      <c r="A194" s="174">
        <v>201502</v>
      </c>
      <c r="B194" s="194">
        <v>1.2736387599999999</v>
      </c>
      <c r="C194" s="194">
        <v>0.23910520000000002</v>
      </c>
      <c r="D194" s="194">
        <v>0.28412025000000002</v>
      </c>
      <c r="E194" s="194">
        <v>0.72959987999999998</v>
      </c>
      <c r="F194" s="194">
        <v>3.0884000000000003E-3</v>
      </c>
      <c r="G194" s="194">
        <v>2.0529450000000001E-2</v>
      </c>
      <c r="H194" s="194">
        <v>1.558845E-2</v>
      </c>
      <c r="I194" s="194">
        <v>0.10036200000000001</v>
      </c>
      <c r="J194" s="194">
        <v>3.7278128556000003</v>
      </c>
      <c r="K194" s="194">
        <v>0</v>
      </c>
      <c r="L194" s="194">
        <v>0</v>
      </c>
      <c r="M194" s="194">
        <v>0.40185558000000005</v>
      </c>
    </row>
    <row r="195" spans="1:13" ht="13.15" customHeight="1" x14ac:dyDescent="0.2">
      <c r="A195" s="174">
        <v>201503</v>
      </c>
      <c r="B195" s="194">
        <v>1.3456486999999999</v>
      </c>
      <c r="C195" s="194">
        <v>0.22955199999999998</v>
      </c>
      <c r="D195" s="194">
        <v>0.28860449999999999</v>
      </c>
      <c r="E195" s="194">
        <v>0.73746560999999999</v>
      </c>
      <c r="F195" s="194">
        <v>3.1776E-3</v>
      </c>
      <c r="G195" s="194">
        <v>2.0275649999999999E-2</v>
      </c>
      <c r="H195" s="194">
        <v>1.5197850000000002E-2</v>
      </c>
      <c r="I195" s="194">
        <v>0.10414799999999999</v>
      </c>
      <c r="J195" s="194">
        <v>4.0840967484000004</v>
      </c>
      <c r="K195" s="194">
        <v>0</v>
      </c>
      <c r="L195" s="194">
        <v>0</v>
      </c>
      <c r="M195" s="194">
        <v>0.53525026799999997</v>
      </c>
    </row>
    <row r="196" spans="1:13" ht="13.15" customHeight="1" x14ac:dyDescent="0.2">
      <c r="A196" s="174">
        <v>201504</v>
      </c>
      <c r="B196" s="194">
        <v>1.31799994</v>
      </c>
      <c r="C196" s="194">
        <v>0.2312292</v>
      </c>
      <c r="D196" s="194">
        <v>0.29063249999999996</v>
      </c>
      <c r="E196" s="194">
        <v>0.73700558999999999</v>
      </c>
      <c r="F196" s="194">
        <v>3.1803999999999999E-3</v>
      </c>
      <c r="G196" s="194">
        <v>2.0519550000000001E-2</v>
      </c>
      <c r="H196" s="194">
        <v>1.7097299999999999E-2</v>
      </c>
      <c r="I196" s="194">
        <v>0.10247400000000001</v>
      </c>
      <c r="J196" s="194">
        <v>3.8481263883000008</v>
      </c>
      <c r="K196" s="194">
        <v>0</v>
      </c>
      <c r="L196" s="194">
        <v>0</v>
      </c>
      <c r="M196" s="194">
        <v>0.16259881680000002</v>
      </c>
    </row>
    <row r="197" spans="1:13" ht="13.15" customHeight="1" x14ac:dyDescent="0.2">
      <c r="A197" s="174">
        <v>201505</v>
      </c>
      <c r="B197" s="194">
        <v>1.3175669799999998</v>
      </c>
      <c r="C197" s="194">
        <v>0.23805200000000004</v>
      </c>
      <c r="D197" s="194">
        <v>0.30324975000000004</v>
      </c>
      <c r="E197" s="194">
        <v>0.74271810000000005</v>
      </c>
      <c r="F197" s="194">
        <v>3.3347999999999997E-3</v>
      </c>
      <c r="G197" s="194">
        <v>2.1530700000000003E-2</v>
      </c>
      <c r="H197" s="194">
        <v>1.5895349999999999E-2</v>
      </c>
      <c r="I197" s="194">
        <v>0.104467</v>
      </c>
      <c r="J197" s="194">
        <v>4.0526105661000003</v>
      </c>
      <c r="K197" s="194">
        <v>0</v>
      </c>
      <c r="L197" s="194">
        <v>0</v>
      </c>
      <c r="M197" s="194">
        <v>1.4989212E-2</v>
      </c>
    </row>
    <row r="198" spans="1:13" ht="13.15" customHeight="1" x14ac:dyDescent="0.2">
      <c r="A198" s="174">
        <v>201506</v>
      </c>
      <c r="B198" s="194">
        <v>1.32874358</v>
      </c>
      <c r="C198" s="194">
        <v>0.24667240000000001</v>
      </c>
      <c r="D198" s="194">
        <v>0.30599175000000001</v>
      </c>
      <c r="E198" s="194">
        <v>0.75513762000000006</v>
      </c>
      <c r="F198" s="194">
        <v>3.4664000000000001E-3</v>
      </c>
      <c r="G198" s="194">
        <v>2.1958650000000003E-2</v>
      </c>
      <c r="H198" s="194">
        <v>1.6501500000000002E-2</v>
      </c>
      <c r="I198" s="194">
        <v>0.101968</v>
      </c>
      <c r="J198" s="194">
        <v>4.1430947580000002</v>
      </c>
      <c r="K198" s="194">
        <v>0</v>
      </c>
      <c r="L198" s="194">
        <v>0</v>
      </c>
      <c r="M198" s="194">
        <v>0</v>
      </c>
    </row>
    <row r="199" spans="1:13" ht="13.15" customHeight="1" x14ac:dyDescent="0.2">
      <c r="A199" s="174">
        <v>201507</v>
      </c>
      <c r="B199" s="194">
        <v>1.39052402</v>
      </c>
      <c r="C199" s="194">
        <v>0.25489719999999999</v>
      </c>
      <c r="D199" s="194">
        <v>0.3214785</v>
      </c>
      <c r="E199" s="194">
        <v>0.77302892999999995</v>
      </c>
      <c r="F199" s="194">
        <v>3.4160000000000006E-3</v>
      </c>
      <c r="G199" s="194">
        <v>2.2267800000000001E-2</v>
      </c>
      <c r="H199" s="194">
        <v>1.7343450000000003E-2</v>
      </c>
      <c r="I199" s="194">
        <v>0.10407999999999999</v>
      </c>
      <c r="J199" s="194">
        <v>4.148318196</v>
      </c>
      <c r="K199" s="194">
        <v>0</v>
      </c>
      <c r="L199" s="194">
        <v>0</v>
      </c>
      <c r="M199" s="194">
        <v>0</v>
      </c>
    </row>
    <row r="200" spans="1:13" ht="13.15" customHeight="1" x14ac:dyDescent="0.2">
      <c r="A200" s="174">
        <v>201508</v>
      </c>
      <c r="B200" s="194">
        <v>1.4040367999999999</v>
      </c>
      <c r="C200" s="194">
        <v>0.25533600000000001</v>
      </c>
      <c r="D200" s="194">
        <v>0.31515375000000001</v>
      </c>
      <c r="E200" s="194">
        <v>0.75679767000000009</v>
      </c>
      <c r="F200" s="194">
        <v>3.7255999999999999E-3</v>
      </c>
      <c r="G200" s="194">
        <v>2.2740299999999998E-2</v>
      </c>
      <c r="H200" s="194">
        <v>1.7537400000000002E-2</v>
      </c>
      <c r="I200" s="194">
        <v>0.104506</v>
      </c>
      <c r="J200" s="194">
        <v>4.0577266449000007</v>
      </c>
      <c r="K200" s="194">
        <v>0</v>
      </c>
      <c r="L200" s="194">
        <v>0</v>
      </c>
      <c r="M200" s="194">
        <v>0</v>
      </c>
    </row>
    <row r="201" spans="1:13" ht="13.15" customHeight="1" x14ac:dyDescent="0.2">
      <c r="A201" s="174">
        <v>201509</v>
      </c>
      <c r="B201" s="194">
        <v>1.4154602199999999</v>
      </c>
      <c r="C201" s="194">
        <v>0.25040680000000004</v>
      </c>
      <c r="D201" s="194">
        <v>0.31091774999999999</v>
      </c>
      <c r="E201" s="194">
        <v>0.74095554000000008</v>
      </c>
      <c r="F201" s="194">
        <v>3.8024000000000005E-3</v>
      </c>
      <c r="G201" s="194">
        <v>2.2789800000000002E-2</v>
      </c>
      <c r="H201" s="194">
        <v>1.7539650000000004E-2</v>
      </c>
      <c r="I201" s="194">
        <v>0.10403</v>
      </c>
      <c r="J201" s="194">
        <v>3.8745522360000004</v>
      </c>
      <c r="K201" s="194">
        <v>8.3489616000000013E-3</v>
      </c>
      <c r="L201" s="194">
        <v>2.6626320000000005E-4</v>
      </c>
      <c r="M201" s="194">
        <v>0</v>
      </c>
    </row>
    <row r="202" spans="1:13" ht="13.15" customHeight="1" x14ac:dyDescent="0.2">
      <c r="A202" s="174">
        <v>201510</v>
      </c>
      <c r="B202" s="194">
        <v>1.3851423600000001</v>
      </c>
      <c r="C202" s="194">
        <v>0.24479320000000004</v>
      </c>
      <c r="D202" s="194">
        <v>0.31367174999999997</v>
      </c>
      <c r="E202" s="194">
        <v>0.74165678999999995</v>
      </c>
      <c r="F202" s="194">
        <v>3.8212000000000003E-3</v>
      </c>
      <c r="G202" s="194">
        <v>2.3143950000000003E-2</v>
      </c>
      <c r="H202" s="194">
        <v>1.767285E-2</v>
      </c>
      <c r="I202" s="194">
        <v>0.106618</v>
      </c>
      <c r="J202" s="194">
        <v>3.9801245247000003</v>
      </c>
      <c r="K202" s="194">
        <v>6.3584740800000011E-2</v>
      </c>
      <c r="L202" s="194">
        <v>2.6744256000000001E-2</v>
      </c>
      <c r="M202" s="194">
        <v>0</v>
      </c>
    </row>
    <row r="203" spans="1:13" ht="13.15" customHeight="1" x14ac:dyDescent="0.2">
      <c r="A203" s="174">
        <v>201511</v>
      </c>
      <c r="B203" s="194">
        <v>1.3653729799999998</v>
      </c>
      <c r="C203" s="194">
        <v>0.24408680000000002</v>
      </c>
      <c r="D203" s="194">
        <v>0.31945950000000001</v>
      </c>
      <c r="E203" s="194">
        <v>0.73722488999999991</v>
      </c>
      <c r="F203" s="194">
        <v>3.9488000000000006E-3</v>
      </c>
      <c r="G203" s="194">
        <v>2.3704200000000002E-2</v>
      </c>
      <c r="H203" s="194">
        <v>1.8023399999999998E-2</v>
      </c>
      <c r="I203" s="194">
        <v>0.104931</v>
      </c>
      <c r="J203" s="194">
        <v>3.9429792738000007</v>
      </c>
      <c r="K203" s="194">
        <v>4.4765330400000004E-2</v>
      </c>
      <c r="L203" s="194">
        <v>2.1242541600000001E-2</v>
      </c>
      <c r="M203" s="194">
        <v>0</v>
      </c>
    </row>
    <row r="204" spans="1:13" ht="13.15" customHeight="1" x14ac:dyDescent="0.2">
      <c r="A204" s="175">
        <v>201512</v>
      </c>
      <c r="B204" s="212">
        <v>1.4665224400000001</v>
      </c>
      <c r="C204" s="212">
        <v>0.245586</v>
      </c>
      <c r="D204" s="212">
        <v>0.34824450000000001</v>
      </c>
      <c r="E204" s="212">
        <v>0.76254179999999994</v>
      </c>
      <c r="F204" s="212">
        <v>3.8880000000000008E-3</v>
      </c>
      <c r="G204" s="212">
        <v>2.5319250000000001E-2</v>
      </c>
      <c r="H204" s="212">
        <v>1.91016E-2</v>
      </c>
      <c r="I204" s="212">
        <v>0.105887</v>
      </c>
      <c r="J204" s="212">
        <v>4.0380757821</v>
      </c>
      <c r="K204" s="212">
        <v>3.0490992000000001E-3</v>
      </c>
      <c r="L204" s="212">
        <v>1.968624E-3</v>
      </c>
      <c r="M204" s="212">
        <v>0</v>
      </c>
    </row>
    <row r="205" spans="1:13" ht="14.45" customHeight="1" x14ac:dyDescent="0.2">
      <c r="A205" s="174">
        <v>201601</v>
      </c>
      <c r="B205" s="194">
        <v>1.42998816</v>
      </c>
      <c r="C205" s="194">
        <v>0.23222040000000002</v>
      </c>
      <c r="D205" s="194">
        <v>0.3113745</v>
      </c>
      <c r="E205" s="194">
        <v>0.70406111999999998</v>
      </c>
      <c r="F205" s="194">
        <v>3.0868000000000007E-3</v>
      </c>
      <c r="G205" s="194">
        <v>2.1677850000000002E-2</v>
      </c>
      <c r="H205" s="194">
        <v>1.6845299999999997E-2</v>
      </c>
      <c r="I205" s="194">
        <v>0.11100499999999999</v>
      </c>
      <c r="J205" s="194">
        <v>4.2096677850000006</v>
      </c>
      <c r="K205" s="194">
        <v>0</v>
      </c>
      <c r="L205" s="194">
        <v>0</v>
      </c>
      <c r="M205" s="194">
        <v>6.9606280800000003E-2</v>
      </c>
    </row>
    <row r="206" spans="1:13" ht="14.45" customHeight="1" x14ac:dyDescent="0.2">
      <c r="A206" s="174">
        <v>201602</v>
      </c>
      <c r="B206" s="194">
        <v>1.3550869000000001</v>
      </c>
      <c r="C206" s="194">
        <v>0.23593760000000003</v>
      </c>
      <c r="D206" s="194">
        <v>0.32109300000000002</v>
      </c>
      <c r="E206" s="194">
        <v>0.71385567000000005</v>
      </c>
      <c r="F206" s="194">
        <v>3.2428000000000001E-3</v>
      </c>
      <c r="G206" s="194">
        <v>2.2442400000000001E-2</v>
      </c>
      <c r="H206" s="194">
        <v>1.8028800000000001E-2</v>
      </c>
      <c r="I206" s="194">
        <v>0.10551300000000001</v>
      </c>
      <c r="J206" s="194">
        <v>4.0169363427000002</v>
      </c>
      <c r="K206" s="194">
        <v>0</v>
      </c>
      <c r="L206" s="194">
        <v>0</v>
      </c>
      <c r="M206" s="194">
        <v>0.44289821520000006</v>
      </c>
    </row>
    <row r="207" spans="1:13" ht="14.45" customHeight="1" x14ac:dyDescent="0.2">
      <c r="A207" s="174">
        <v>201603</v>
      </c>
      <c r="B207" s="194">
        <v>1.3768078800000001</v>
      </c>
      <c r="C207" s="194">
        <v>0.23716240000000002</v>
      </c>
      <c r="D207" s="194">
        <v>0.34869149999999999</v>
      </c>
      <c r="E207" s="194">
        <v>0.73529708999999999</v>
      </c>
      <c r="F207" s="194">
        <v>3.3048000000000001E-3</v>
      </c>
      <c r="G207" s="194">
        <v>2.1842549999999999E-2</v>
      </c>
      <c r="H207" s="194">
        <v>1.70469E-2</v>
      </c>
      <c r="I207" s="194">
        <v>0.110042</v>
      </c>
      <c r="J207" s="194">
        <v>4.4020957311000002</v>
      </c>
      <c r="K207" s="194">
        <v>0</v>
      </c>
      <c r="L207" s="194">
        <v>0</v>
      </c>
      <c r="M207" s="194">
        <v>0.512529444</v>
      </c>
    </row>
    <row r="208" spans="1:13" ht="14.45" customHeight="1" x14ac:dyDescent="0.2">
      <c r="A208" s="174">
        <v>201604</v>
      </c>
      <c r="B208" s="194">
        <v>1.3901492799999999</v>
      </c>
      <c r="C208" s="194">
        <v>0.23973679999999997</v>
      </c>
      <c r="D208" s="194">
        <v>0.327183</v>
      </c>
      <c r="E208" s="194">
        <v>0.72928061999999994</v>
      </c>
      <c r="F208" s="194">
        <v>3.1692000000000001E-3</v>
      </c>
      <c r="G208" s="194">
        <v>2.2208850000000002E-2</v>
      </c>
      <c r="H208" s="194">
        <v>1.732005E-2</v>
      </c>
      <c r="I208" s="194">
        <v>0.107668</v>
      </c>
      <c r="J208" s="194">
        <v>4.2570328059000007</v>
      </c>
      <c r="K208" s="194">
        <v>0</v>
      </c>
      <c r="L208" s="194">
        <v>0</v>
      </c>
      <c r="M208" s="194">
        <v>0.17684094960000002</v>
      </c>
    </row>
    <row r="209" spans="1:13" ht="14.45" customHeight="1" x14ac:dyDescent="0.2">
      <c r="A209" s="174">
        <v>201605</v>
      </c>
      <c r="B209" s="194">
        <v>1.40567598</v>
      </c>
      <c r="C209" s="194">
        <v>0.24440200000000001</v>
      </c>
      <c r="D209" s="194">
        <v>0.33274799999999999</v>
      </c>
      <c r="E209" s="194">
        <v>0.76549571999999999</v>
      </c>
      <c r="F209" s="194">
        <v>3.4932000000000006E-3</v>
      </c>
      <c r="G209" s="194">
        <v>2.3234850000000001E-2</v>
      </c>
      <c r="H209" s="194">
        <v>1.810575E-2</v>
      </c>
      <c r="I209" s="194">
        <v>0.109738</v>
      </c>
      <c r="J209" s="194">
        <v>4.4069217335999999</v>
      </c>
      <c r="K209" s="194">
        <v>0</v>
      </c>
      <c r="L209" s="194">
        <v>0</v>
      </c>
      <c r="M209" s="194">
        <v>5.7648024000000004E-3</v>
      </c>
    </row>
    <row r="210" spans="1:13" ht="14.45" customHeight="1" x14ac:dyDescent="0.2">
      <c r="A210" s="174">
        <v>201606</v>
      </c>
      <c r="B210" s="194">
        <v>1.3538569</v>
      </c>
      <c r="C210" s="194">
        <v>0.24917960000000006</v>
      </c>
      <c r="D210" s="194">
        <v>0.34137899999999999</v>
      </c>
      <c r="E210" s="194">
        <v>0.75890244000000007</v>
      </c>
      <c r="F210" s="194">
        <v>3.5548000000000003E-3</v>
      </c>
      <c r="G210" s="194">
        <v>2.3580450000000003E-2</v>
      </c>
      <c r="H210" s="194">
        <v>1.9008900000000002E-2</v>
      </c>
      <c r="I210" s="194">
        <v>0.107864</v>
      </c>
      <c r="J210" s="194">
        <v>4.2508431351000011</v>
      </c>
      <c r="K210" s="194">
        <v>0</v>
      </c>
      <c r="L210" s="194">
        <v>0</v>
      </c>
      <c r="M210" s="194">
        <v>0</v>
      </c>
    </row>
    <row r="211" spans="1:13" ht="14.45" customHeight="1" x14ac:dyDescent="0.2">
      <c r="A211" s="174">
        <v>201607</v>
      </c>
      <c r="B211" s="194">
        <v>1.3693409599999999</v>
      </c>
      <c r="C211" s="194">
        <v>0.26955400000000002</v>
      </c>
      <c r="D211" s="194">
        <v>0.35201025000000002</v>
      </c>
      <c r="E211" s="194">
        <v>0.77263163999999995</v>
      </c>
      <c r="F211" s="194">
        <v>3.6436000000000003E-3</v>
      </c>
      <c r="G211" s="194">
        <v>2.824875E-2</v>
      </c>
      <c r="H211" s="194">
        <v>2.0790000000000003E-2</v>
      </c>
      <c r="I211" s="194">
        <v>0.11014199999999999</v>
      </c>
      <c r="J211" s="194">
        <v>4.3271713971000008</v>
      </c>
      <c r="K211" s="194">
        <v>0</v>
      </c>
      <c r="L211" s="194">
        <v>0</v>
      </c>
      <c r="M211" s="194">
        <v>0</v>
      </c>
    </row>
    <row r="212" spans="1:13" ht="14.45" customHeight="1" x14ac:dyDescent="0.2">
      <c r="A212" s="174">
        <v>201608</v>
      </c>
      <c r="B212" s="194">
        <v>1.3560307199999999</v>
      </c>
      <c r="C212" s="194">
        <v>0.24974360000000001</v>
      </c>
      <c r="D212" s="194">
        <v>0.34333200000000003</v>
      </c>
      <c r="E212" s="194">
        <v>0.73923276000000016</v>
      </c>
      <c r="F212" s="194">
        <v>3.392E-3</v>
      </c>
      <c r="G212" s="194">
        <v>2.4812549999999999E-2</v>
      </c>
      <c r="H212" s="194">
        <v>2.0591999999999999E-2</v>
      </c>
      <c r="I212" s="194">
        <v>0.109176</v>
      </c>
      <c r="J212" s="194">
        <v>4.2168484637999999</v>
      </c>
      <c r="K212" s="194">
        <v>0</v>
      </c>
      <c r="L212" s="194">
        <v>0</v>
      </c>
      <c r="M212" s="194">
        <v>0</v>
      </c>
    </row>
    <row r="213" spans="1:13" ht="14.45" customHeight="1" x14ac:dyDescent="0.2">
      <c r="A213" s="174">
        <v>201609</v>
      </c>
      <c r="B213" s="194">
        <v>1.3653811799999998</v>
      </c>
      <c r="C213" s="194">
        <v>0.24770880000000003</v>
      </c>
      <c r="D213" s="194">
        <v>0.34090199999999998</v>
      </c>
      <c r="E213" s="194">
        <v>0.75785898000000007</v>
      </c>
      <c r="F213" s="194">
        <v>3.5256000000000003E-3</v>
      </c>
      <c r="G213" s="194">
        <v>2.5013250000000001E-2</v>
      </c>
      <c r="H213" s="194">
        <v>2.0859750000000003E-2</v>
      </c>
      <c r="I213" s="194">
        <v>0.108151</v>
      </c>
      <c r="J213" s="194">
        <v>4.1083836705000003</v>
      </c>
      <c r="K213" s="194">
        <v>1.0634198400000001E-2</v>
      </c>
      <c r="L213" s="194">
        <v>2.5333560000000001E-3</v>
      </c>
      <c r="M213" s="194">
        <v>0</v>
      </c>
    </row>
    <row r="214" spans="1:13" ht="14.45" customHeight="1" x14ac:dyDescent="0.2">
      <c r="A214" s="174">
        <v>201610</v>
      </c>
      <c r="B214" s="194">
        <v>1.3578748999999999</v>
      </c>
      <c r="C214" s="194">
        <v>0.24533280000000002</v>
      </c>
      <c r="D214" s="194">
        <v>0.340449</v>
      </c>
      <c r="E214" s="194">
        <v>0.74269616999999999</v>
      </c>
      <c r="F214" s="194">
        <v>3.6344000000000003E-3</v>
      </c>
      <c r="G214" s="194">
        <v>2.4614100000000003E-2</v>
      </c>
      <c r="H214" s="194">
        <v>2.0946599999999999E-2</v>
      </c>
      <c r="I214" s="194">
        <v>0.11062999999999999</v>
      </c>
      <c r="J214" s="194">
        <v>4.2249778263000008</v>
      </c>
      <c r="K214" s="194">
        <v>6.395124960000001E-2</v>
      </c>
      <c r="L214" s="194">
        <v>2.6780090400000001E-2</v>
      </c>
      <c r="M214" s="194">
        <v>0</v>
      </c>
    </row>
    <row r="215" spans="1:13" ht="14.45" customHeight="1" x14ac:dyDescent="0.2">
      <c r="A215" s="174">
        <v>201611</v>
      </c>
      <c r="B215" s="194">
        <v>1.33763812</v>
      </c>
      <c r="C215" s="194">
        <v>0.24954760000000001</v>
      </c>
      <c r="D215" s="194">
        <v>0.34645049999999999</v>
      </c>
      <c r="E215" s="194">
        <v>0.74989176000000002</v>
      </c>
      <c r="F215" s="194">
        <v>3.6704000000000003E-3</v>
      </c>
      <c r="G215" s="194">
        <v>2.5655850000000001E-2</v>
      </c>
      <c r="H215" s="194">
        <v>2.1156750000000002E-2</v>
      </c>
      <c r="I215" s="194">
        <v>0.109713</v>
      </c>
      <c r="J215" s="194">
        <v>4.2587330040000007</v>
      </c>
      <c r="K215" s="194">
        <v>4.6215489600000006E-2</v>
      </c>
      <c r="L215" s="194">
        <v>2.3565427200000003E-2</v>
      </c>
      <c r="M215" s="194">
        <v>0</v>
      </c>
    </row>
    <row r="216" spans="1:13" ht="14.45" customHeight="1" x14ac:dyDescent="0.2">
      <c r="A216" s="175">
        <v>201612</v>
      </c>
      <c r="B216" s="212">
        <v>1.45581816</v>
      </c>
      <c r="C216" s="212">
        <v>0.25052559999999996</v>
      </c>
      <c r="D216" s="212">
        <v>0.37508775000000005</v>
      </c>
      <c r="E216" s="212">
        <v>0.76801869</v>
      </c>
      <c r="F216" s="212">
        <v>3.7788000000000006E-3</v>
      </c>
      <c r="G216" s="212">
        <v>2.6712900000000001E-2</v>
      </c>
      <c r="H216" s="212">
        <v>2.2096350000000001E-2</v>
      </c>
      <c r="I216" s="212">
        <v>0.111634</v>
      </c>
      <c r="J216" s="212">
        <v>4.3774206642000006</v>
      </c>
      <c r="K216" s="212">
        <v>4.4593416000000006E-3</v>
      </c>
      <c r="L216" s="212">
        <v>3.8787336000000003E-3</v>
      </c>
      <c r="M216" s="212">
        <v>0</v>
      </c>
    </row>
    <row r="217" spans="1:13" ht="14.45" customHeight="1" x14ac:dyDescent="0.2">
      <c r="A217" s="174">
        <v>201701</v>
      </c>
      <c r="B217" s="194">
        <v>23.6623055558</v>
      </c>
      <c r="C217" s="194">
        <v>0.187645544</v>
      </c>
      <c r="D217" s="194">
        <v>1.4524679400000002</v>
      </c>
      <c r="E217" s="194">
        <v>0.62423284980000004</v>
      </c>
      <c r="F217" s="194">
        <v>4.5631836000000009E-2</v>
      </c>
      <c r="G217" s="194">
        <v>6.6809250000000008E-4</v>
      </c>
      <c r="H217" s="194"/>
      <c r="I217" s="194">
        <v>5.9744995900000006</v>
      </c>
      <c r="J217" s="194">
        <v>10.19845714</v>
      </c>
      <c r="K217" s="194">
        <v>0</v>
      </c>
      <c r="L217" s="194"/>
      <c r="M217" s="194">
        <v>2.3044500000000004E-3</v>
      </c>
    </row>
    <row r="218" spans="1:13" ht="14.45" customHeight="1" x14ac:dyDescent="0.2">
      <c r="A218" s="174">
        <v>201702</v>
      </c>
      <c r="B218" s="194">
        <v>25.509104004399997</v>
      </c>
      <c r="C218" s="194">
        <v>0.19436609199999999</v>
      </c>
      <c r="D218" s="194">
        <v>1.3656514875000001</v>
      </c>
      <c r="E218" s="194">
        <v>0.62117897490000018</v>
      </c>
      <c r="F218" s="194">
        <v>4.8770524000000003E-2</v>
      </c>
      <c r="G218" s="194">
        <v>0</v>
      </c>
      <c r="H218" s="194"/>
      <c r="I218" s="194">
        <v>5.9387554999999992</v>
      </c>
      <c r="J218" s="194">
        <v>10.10008354</v>
      </c>
      <c r="K218" s="194">
        <v>0</v>
      </c>
      <c r="L218" s="194"/>
      <c r="M218" s="194">
        <v>0</v>
      </c>
    </row>
    <row r="219" spans="1:13" ht="14.45" customHeight="1" x14ac:dyDescent="0.2">
      <c r="A219" s="174">
        <v>201703</v>
      </c>
      <c r="B219" s="194">
        <v>24.915197725400002</v>
      </c>
      <c r="C219" s="194">
        <v>0.19272491600000002</v>
      </c>
      <c r="D219" s="194">
        <v>1.3578168749999999</v>
      </c>
      <c r="E219" s="194">
        <v>0.61786846289999997</v>
      </c>
      <c r="F219" s="194">
        <v>5.3092444000000009E-2</v>
      </c>
      <c r="G219" s="194">
        <v>0</v>
      </c>
      <c r="H219" s="194"/>
      <c r="I219" s="194">
        <v>5.9843509200000016</v>
      </c>
      <c r="J219" s="194">
        <v>10.102389539999999</v>
      </c>
      <c r="K219" s="194">
        <v>0</v>
      </c>
      <c r="L219" s="194"/>
      <c r="M219" s="194">
        <v>0</v>
      </c>
    </row>
    <row r="220" spans="1:13" ht="14.45" customHeight="1" x14ac:dyDescent="0.2">
      <c r="A220" s="174">
        <v>201704</v>
      </c>
      <c r="B220" s="194">
        <v>24.176664717200001</v>
      </c>
      <c r="C220" s="194">
        <v>0.20178543200000001</v>
      </c>
      <c r="D220" s="194">
        <v>1.3222965824999999</v>
      </c>
      <c r="E220" s="194">
        <v>0.62393690700000004</v>
      </c>
      <c r="F220" s="194">
        <v>4.9721488000000008E-2</v>
      </c>
      <c r="G220" s="194">
        <v>2.0106989999999999E-3</v>
      </c>
      <c r="H220" s="194"/>
      <c r="I220" s="194">
        <v>5.9577090000000013</v>
      </c>
      <c r="J220" s="194">
        <v>10.720953079999997</v>
      </c>
      <c r="K220" s="194">
        <v>2.31E-4</v>
      </c>
      <c r="L220" s="194"/>
      <c r="M220" s="194">
        <v>8.4002000000000002E-4</v>
      </c>
    </row>
    <row r="221" spans="1:13" ht="14.45" customHeight="1" x14ac:dyDescent="0.2">
      <c r="A221" s="174">
        <v>201705</v>
      </c>
      <c r="B221" s="194">
        <v>22.581271782399998</v>
      </c>
      <c r="C221" s="194">
        <v>0.20814185600000004</v>
      </c>
      <c r="D221" s="194">
        <v>1.3877978325</v>
      </c>
      <c r="E221" s="194">
        <v>0.61242554399999993</v>
      </c>
      <c r="F221" s="194">
        <v>4.8288539999999998E-2</v>
      </c>
      <c r="G221" s="194">
        <v>6.9989625000000007E-3</v>
      </c>
      <c r="H221" s="194"/>
      <c r="I221" s="194">
        <v>5.8516080099999996</v>
      </c>
      <c r="J221" s="194">
        <v>10.68570169</v>
      </c>
      <c r="K221" s="194">
        <v>4.1179700000000003E-3</v>
      </c>
      <c r="L221" s="194"/>
      <c r="M221" s="194">
        <v>0.33316063000000001</v>
      </c>
    </row>
    <row r="222" spans="1:13" ht="14.45" customHeight="1" x14ac:dyDescent="0.2">
      <c r="A222" s="174">
        <v>201706</v>
      </c>
      <c r="B222" s="194">
        <v>21.760862143199994</v>
      </c>
      <c r="C222" s="194">
        <v>0.21457517199999998</v>
      </c>
      <c r="D222" s="194">
        <v>1.4106871875000002</v>
      </c>
      <c r="E222" s="194">
        <v>0.62393984459999996</v>
      </c>
      <c r="F222" s="194">
        <v>5.1871452000000005E-2</v>
      </c>
      <c r="G222" s="194">
        <v>4.6633364999999994E-3</v>
      </c>
      <c r="H222" s="194"/>
      <c r="I222" s="194">
        <v>5.8360963899999989</v>
      </c>
      <c r="J222" s="194">
        <v>11.196316649999998</v>
      </c>
      <c r="K222" s="194">
        <v>4.2266190000000009E-3</v>
      </c>
      <c r="L222" s="194"/>
      <c r="M222" s="194">
        <v>0.15173765</v>
      </c>
    </row>
    <row r="223" spans="1:13" ht="14.45" customHeight="1" x14ac:dyDescent="0.2">
      <c r="A223" s="174">
        <v>201707</v>
      </c>
      <c r="B223" s="194">
        <v>25.464230504799996</v>
      </c>
      <c r="C223" s="194">
        <v>0.20393382800000001</v>
      </c>
      <c r="D223" s="194">
        <v>1.5524540775000002</v>
      </c>
      <c r="E223" s="194">
        <v>0.68136506940000008</v>
      </c>
      <c r="F223" s="194">
        <v>4.9142223999999991E-2</v>
      </c>
      <c r="G223" s="194">
        <v>7.8975495E-3</v>
      </c>
      <c r="H223" s="194"/>
      <c r="I223" s="194">
        <v>5.8159325299999995</v>
      </c>
      <c r="J223" s="194">
        <v>11.6445177</v>
      </c>
      <c r="K223" s="194">
        <v>6.2220000000000005E-4</v>
      </c>
      <c r="L223" s="194"/>
      <c r="M223" s="194">
        <v>9.6205880000000008E-2</v>
      </c>
    </row>
    <row r="224" spans="1:13" ht="14.45" customHeight="1" x14ac:dyDescent="0.2">
      <c r="A224" s="174">
        <v>201708</v>
      </c>
      <c r="B224" s="194">
        <v>26.1456408534</v>
      </c>
      <c r="C224" s="194">
        <v>0.20171831599999998</v>
      </c>
      <c r="D224" s="194">
        <v>1.5217748325</v>
      </c>
      <c r="E224" s="194">
        <v>0.70080632040000013</v>
      </c>
      <c r="F224" s="194">
        <v>5.1788828000000009E-2</v>
      </c>
      <c r="G224" s="194">
        <v>5.6996820000000002E-3</v>
      </c>
      <c r="H224" s="194"/>
      <c r="I224" s="194">
        <v>5.4245676500000002</v>
      </c>
      <c r="J224" s="194">
        <v>11.773172669999997</v>
      </c>
      <c r="K224" s="194">
        <v>5.1E-5</v>
      </c>
      <c r="L224" s="194"/>
      <c r="M224" s="194">
        <v>7.6758699999999999E-2</v>
      </c>
    </row>
    <row r="225" spans="1:13" ht="14.45" customHeight="1" x14ac:dyDescent="0.2">
      <c r="A225" s="174">
        <v>201709</v>
      </c>
      <c r="B225" s="194">
        <v>27.450756756599997</v>
      </c>
      <c r="C225" s="194">
        <v>0.196951972</v>
      </c>
      <c r="D225" s="194">
        <v>1.4029859550000001</v>
      </c>
      <c r="E225" s="194">
        <v>0.65926679999999993</v>
      </c>
      <c r="F225" s="194">
        <v>4.9897412000000002E-2</v>
      </c>
      <c r="G225" s="194">
        <v>2.7419714999999999E-3</v>
      </c>
      <c r="H225" s="194"/>
      <c r="I225" s="194">
        <v>5.4834298000000006</v>
      </c>
      <c r="J225" s="194">
        <v>11.8520147</v>
      </c>
      <c r="K225" s="194">
        <v>0</v>
      </c>
      <c r="L225" s="194"/>
      <c r="M225" s="194">
        <v>1.6143099999999997E-2</v>
      </c>
    </row>
    <row r="226" spans="1:13" ht="14.45" customHeight="1" x14ac:dyDescent="0.2">
      <c r="A226" s="174">
        <v>201710</v>
      </c>
      <c r="B226" s="194">
        <v>27.108034214199993</v>
      </c>
      <c r="C226" s="194">
        <v>0.20419572</v>
      </c>
      <c r="D226" s="194">
        <v>1.405262325</v>
      </c>
      <c r="E226" s="194">
        <v>0.67631938949999992</v>
      </c>
      <c r="F226" s="194">
        <v>4.7331751999999998E-2</v>
      </c>
      <c r="G226" s="194">
        <v>1.0416015E-3</v>
      </c>
      <c r="H226" s="194"/>
      <c r="I226" s="194">
        <v>5.5106035000000011</v>
      </c>
      <c r="J226" s="194">
        <v>11.43885734</v>
      </c>
      <c r="K226" s="194">
        <v>6.6359999999999987E-4</v>
      </c>
      <c r="L226" s="194"/>
      <c r="M226" s="194">
        <v>1.0881700000000001E-2</v>
      </c>
    </row>
    <row r="227" spans="1:13" ht="14.45" customHeight="1" x14ac:dyDescent="0.2">
      <c r="A227" s="174">
        <v>201711</v>
      </c>
      <c r="B227" s="194">
        <v>27.773615135199996</v>
      </c>
      <c r="C227" s="194">
        <v>0.20120950800000004</v>
      </c>
      <c r="D227" s="194">
        <v>1.3096004625000002</v>
      </c>
      <c r="E227" s="194">
        <v>0.63789173610000005</v>
      </c>
      <c r="F227" s="194">
        <v>5.1246084000000004E-2</v>
      </c>
      <c r="G227" s="194">
        <v>1.0951379999999998E-3</v>
      </c>
      <c r="H227" s="194"/>
      <c r="I227" s="194">
        <v>5.5900802900000004</v>
      </c>
      <c r="J227" s="194">
        <v>11.394161739999998</v>
      </c>
      <c r="K227" s="194">
        <v>4.0188999999999997E-3</v>
      </c>
      <c r="L227" s="194"/>
      <c r="M227" s="194">
        <v>1.2762799999999999E-2</v>
      </c>
    </row>
    <row r="228" spans="1:13" ht="14.45" customHeight="1" x14ac:dyDescent="0.2">
      <c r="A228" s="197">
        <v>201712</v>
      </c>
      <c r="B228" s="194">
        <v>28.899810047799996</v>
      </c>
      <c r="C228" s="194">
        <v>0.21518402400000003</v>
      </c>
      <c r="D228" s="194">
        <v>1.3902721874999999</v>
      </c>
      <c r="E228" s="194">
        <v>0.63850315469999996</v>
      </c>
      <c r="F228" s="194">
        <v>4.9365544000000011E-2</v>
      </c>
      <c r="G228" s="194">
        <v>2.2633240000000002E-3</v>
      </c>
      <c r="H228" s="194"/>
      <c r="I228" s="194">
        <v>5.4594788400000001</v>
      </c>
      <c r="J228" s="194">
        <v>11.367963209999999</v>
      </c>
      <c r="K228" s="194">
        <v>3.8321499999999994E-3</v>
      </c>
      <c r="L228" s="194"/>
      <c r="M228" s="194">
        <v>5.6587999999999994E-3</v>
      </c>
    </row>
    <row r="229" spans="1:13" ht="12" customHeight="1" x14ac:dyDescent="0.2">
      <c r="A229" s="174">
        <v>201801</v>
      </c>
      <c r="B229" s="221">
        <v>25.383629621599997</v>
      </c>
      <c r="C229" s="221">
        <v>0.19278303599999999</v>
      </c>
      <c r="D229" s="221">
        <v>1.5144213825000001</v>
      </c>
      <c r="E229" s="221">
        <v>0.63019076670000007</v>
      </c>
      <c r="F229" s="221">
        <v>3.4427315999999999E-2</v>
      </c>
      <c r="G229" s="221">
        <v>6.6809250000000008E-4</v>
      </c>
      <c r="H229" s="221"/>
      <c r="I229" s="221">
        <v>5.2099215199999982</v>
      </c>
      <c r="J229" s="221">
        <v>10.529585800000001</v>
      </c>
      <c r="K229" s="221">
        <v>0</v>
      </c>
      <c r="L229" s="221"/>
      <c r="M229" s="221">
        <v>2.2170100000000002E-3</v>
      </c>
    </row>
    <row r="230" spans="1:13" ht="12" customHeight="1" x14ac:dyDescent="0.2">
      <c r="A230" s="174">
        <v>201802</v>
      </c>
      <c r="B230" s="221">
        <v>26.3072815576</v>
      </c>
      <c r="C230" s="221">
        <v>0.19857462000000003</v>
      </c>
      <c r="D230" s="221">
        <v>1.413337665</v>
      </c>
      <c r="E230" s="221">
        <v>0.62698387139999989</v>
      </c>
      <c r="F230" s="221">
        <v>3.8590056000000005E-2</v>
      </c>
      <c r="G230" s="221">
        <v>0</v>
      </c>
      <c r="H230" s="221"/>
      <c r="I230" s="221">
        <v>5.4297407800000022</v>
      </c>
      <c r="J230" s="221">
        <v>10.46106026</v>
      </c>
      <c r="K230" s="221">
        <v>0</v>
      </c>
      <c r="L230" s="221"/>
      <c r="M230" s="221">
        <v>0</v>
      </c>
    </row>
    <row r="231" spans="1:13" ht="12" customHeight="1" x14ac:dyDescent="0.2">
      <c r="A231" s="174">
        <v>201803</v>
      </c>
      <c r="B231" s="221">
        <v>26.691350484400001</v>
      </c>
      <c r="C231" s="221">
        <v>0.19721331200000003</v>
      </c>
      <c r="D231" s="221">
        <v>1.4089322475000001</v>
      </c>
      <c r="E231" s="221">
        <v>0.62398832009999994</v>
      </c>
      <c r="F231" s="221">
        <v>3.9825600000000003E-2</v>
      </c>
      <c r="G231" s="221">
        <v>0</v>
      </c>
      <c r="H231" s="221"/>
      <c r="I231" s="221">
        <v>5.6081083700000001</v>
      </c>
      <c r="J231" s="221">
        <v>10.470067649999999</v>
      </c>
      <c r="K231" s="221">
        <v>0</v>
      </c>
      <c r="L231" s="221"/>
      <c r="M231" s="221">
        <v>0</v>
      </c>
    </row>
    <row r="232" spans="1:13" ht="12" customHeight="1" x14ac:dyDescent="0.2">
      <c r="A232" s="174">
        <v>201804</v>
      </c>
      <c r="B232" s="221">
        <v>28.173204767799994</v>
      </c>
      <c r="C232" s="221">
        <v>0.20649796800000003</v>
      </c>
      <c r="D232" s="221">
        <v>1.3704668325</v>
      </c>
      <c r="E232" s="221">
        <v>0.62980659389999993</v>
      </c>
      <c r="F232" s="221">
        <v>3.7373376000000007E-2</v>
      </c>
      <c r="G232" s="221">
        <v>2.2418010000000003E-3</v>
      </c>
      <c r="H232" s="221"/>
      <c r="I232" s="221">
        <v>5.7160736000000005</v>
      </c>
      <c r="J232" s="221">
        <v>11.174672509999997</v>
      </c>
      <c r="K232" s="221">
        <v>2.5280000000000002E-4</v>
      </c>
      <c r="L232" s="221"/>
      <c r="M232" s="221">
        <v>8.3878000000000002E-4</v>
      </c>
    </row>
    <row r="233" spans="1:13" ht="12" customHeight="1" x14ac:dyDescent="0.2">
      <c r="A233" s="174">
        <v>201805</v>
      </c>
      <c r="B233" s="221">
        <v>28.443132687599999</v>
      </c>
      <c r="C233" s="221">
        <v>0.21237349200000005</v>
      </c>
      <c r="D233" s="221">
        <v>1.4387803650000002</v>
      </c>
      <c r="E233" s="221">
        <v>0.61602960689999997</v>
      </c>
      <c r="F233" s="221">
        <v>3.6890491999999997E-2</v>
      </c>
      <c r="G233" s="221">
        <v>7.7457195000000005E-3</v>
      </c>
      <c r="H233" s="221"/>
      <c r="I233" s="221">
        <v>5.8625696199999995</v>
      </c>
      <c r="J233" s="221">
        <v>10.942395389999998</v>
      </c>
      <c r="K233" s="221">
        <v>4.1390699999999999E-3</v>
      </c>
      <c r="L233" s="221"/>
      <c r="M233" s="221">
        <v>0.34209661000000002</v>
      </c>
    </row>
    <row r="234" spans="1:13" ht="12" customHeight="1" x14ac:dyDescent="0.2">
      <c r="A234" s="174">
        <v>201806</v>
      </c>
      <c r="B234" s="221">
        <v>27.567299855199998</v>
      </c>
      <c r="C234" s="221">
        <v>0.21899426400000002</v>
      </c>
      <c r="D234" s="221">
        <v>1.4596084125</v>
      </c>
      <c r="E234" s="221">
        <v>0.62748252389999992</v>
      </c>
      <c r="F234" s="221">
        <v>3.8736244000000003E-2</v>
      </c>
      <c r="G234" s="221">
        <v>5.241204000000001E-3</v>
      </c>
      <c r="H234" s="221"/>
      <c r="I234" s="221">
        <v>6.1905813100000007</v>
      </c>
      <c r="J234" s="221">
        <v>11.43907742</v>
      </c>
      <c r="K234" s="221">
        <v>4.3629080000000004E-3</v>
      </c>
      <c r="L234" s="221"/>
      <c r="M234" s="221">
        <v>0.15513516999999999</v>
      </c>
    </row>
    <row r="235" spans="1:13" ht="12" customHeight="1" x14ac:dyDescent="0.2">
      <c r="A235" s="174">
        <v>201807</v>
      </c>
      <c r="B235" s="221">
        <v>28.8009725778</v>
      </c>
      <c r="C235" s="221">
        <v>0.20746412</v>
      </c>
      <c r="D235" s="221">
        <v>1.6139093625000003</v>
      </c>
      <c r="E235" s="221">
        <v>0.68443674330000004</v>
      </c>
      <c r="F235" s="221">
        <v>3.7212459999999996E-2</v>
      </c>
      <c r="G235" s="221">
        <v>8.5945139999999993E-3</v>
      </c>
      <c r="H235" s="221"/>
      <c r="I235" s="221">
        <v>6.4193285700000011</v>
      </c>
      <c r="J235" s="221">
        <v>11.830867819999998</v>
      </c>
      <c r="K235" s="221">
        <v>6.4899499999999998E-4</v>
      </c>
      <c r="L235" s="221"/>
      <c r="M235" s="221">
        <v>9.8843300000000009E-2</v>
      </c>
    </row>
    <row r="236" spans="1:13" ht="12" customHeight="1" x14ac:dyDescent="0.2">
      <c r="A236" s="174">
        <v>201808</v>
      </c>
      <c r="B236" s="221">
        <v>27.875357348599998</v>
      </c>
      <c r="C236" s="221">
        <v>0.20593710800000001</v>
      </c>
      <c r="D236" s="221">
        <v>1.5809018850000003</v>
      </c>
      <c r="E236" s="221">
        <v>0.70394719620000001</v>
      </c>
      <c r="F236" s="221">
        <v>3.8523443999999997E-2</v>
      </c>
      <c r="G236" s="221">
        <v>6.3794160000000015E-3</v>
      </c>
      <c r="H236" s="221"/>
      <c r="I236" s="221">
        <v>6.624610500000002</v>
      </c>
      <c r="J236" s="221">
        <v>11.95523012</v>
      </c>
      <c r="K236" s="221">
        <v>5.13E-5</v>
      </c>
      <c r="L236" s="221"/>
      <c r="M236" s="221">
        <v>7.8539770000000009E-2</v>
      </c>
    </row>
    <row r="237" spans="1:13" ht="12" customHeight="1" x14ac:dyDescent="0.2">
      <c r="A237" s="174">
        <v>201809</v>
      </c>
      <c r="B237" s="221">
        <v>30.667727366400001</v>
      </c>
      <c r="C237" s="221">
        <v>0.20212506</v>
      </c>
      <c r="D237" s="221">
        <v>1.4508943425</v>
      </c>
      <c r="E237" s="221">
        <v>0.66292349490000002</v>
      </c>
      <c r="F237" s="221">
        <v>3.7465463999999997E-2</v>
      </c>
      <c r="G237" s="221">
        <v>3.0059685000000005E-3</v>
      </c>
      <c r="H237" s="221"/>
      <c r="I237" s="221">
        <v>6.6087099799999995</v>
      </c>
      <c r="J237" s="221">
        <v>11.995112219999999</v>
      </c>
      <c r="K237" s="221">
        <v>0</v>
      </c>
      <c r="L237" s="221"/>
      <c r="M237" s="221">
        <v>1.6373199999999997E-2</v>
      </c>
    </row>
    <row r="238" spans="1:13" ht="12" customHeight="1" x14ac:dyDescent="0.2">
      <c r="A238" s="174">
        <v>201810</v>
      </c>
      <c r="B238" s="221">
        <v>30.619148016199993</v>
      </c>
      <c r="C238" s="221">
        <v>0.20451628399999999</v>
      </c>
      <c r="D238" s="221">
        <v>1.4474675550000002</v>
      </c>
      <c r="E238" s="221">
        <v>0.68594862810000012</v>
      </c>
      <c r="F238" s="221">
        <v>3.5506472000000004E-2</v>
      </c>
      <c r="G238" s="221">
        <v>1.07712E-3</v>
      </c>
      <c r="H238" s="221"/>
      <c r="I238" s="221">
        <v>7.0293982999999995</v>
      </c>
      <c r="J238" s="221">
        <v>11.688463949999999</v>
      </c>
      <c r="K238" s="221">
        <v>6.9533500000000005E-4</v>
      </c>
      <c r="L238" s="221"/>
      <c r="M238" s="221">
        <v>1.1064249999999999E-2</v>
      </c>
    </row>
    <row r="239" spans="1:13" ht="12" customHeight="1" x14ac:dyDescent="0.2">
      <c r="A239" s="174">
        <v>201811</v>
      </c>
      <c r="B239" s="221">
        <v>31.651294619599998</v>
      </c>
      <c r="C239" s="221">
        <v>0.19860682800000001</v>
      </c>
      <c r="D239" s="221">
        <v>1.3443474675</v>
      </c>
      <c r="E239" s="221">
        <v>0.65269595999999996</v>
      </c>
      <c r="F239" s="221">
        <v>3.8725168000000011E-2</v>
      </c>
      <c r="G239" s="221">
        <v>1.0961594999999999E-3</v>
      </c>
      <c r="H239" s="221"/>
      <c r="I239" s="221">
        <v>7.1696475200000007</v>
      </c>
      <c r="J239" s="221">
        <v>11.81652186</v>
      </c>
      <c r="K239" s="221">
        <v>4.0801748000000001E-3</v>
      </c>
      <c r="L239" s="221"/>
      <c r="M239" s="221">
        <v>1.3025999999999999E-2</v>
      </c>
    </row>
    <row r="240" spans="1:13" ht="12" customHeight="1" x14ac:dyDescent="0.2">
      <c r="A240" s="197">
        <v>201812</v>
      </c>
      <c r="B240" s="221">
        <v>32.049788970000002</v>
      </c>
      <c r="C240" s="221">
        <v>0.20792593999999998</v>
      </c>
      <c r="D240" s="221">
        <v>1.4237929949999999</v>
      </c>
      <c r="E240" s="221">
        <v>0.65367278849999999</v>
      </c>
      <c r="F240" s="221">
        <v>3.7232696000000003E-2</v>
      </c>
      <c r="G240" s="221">
        <v>2.5497040000000003E-3</v>
      </c>
      <c r="H240" s="221"/>
      <c r="I240" s="221">
        <v>7.5214063100000015</v>
      </c>
      <c r="J240" s="221">
        <v>11.660987539999999</v>
      </c>
      <c r="K240" s="221">
        <v>3.8709E-3</v>
      </c>
      <c r="L240" s="221"/>
      <c r="M240" s="221">
        <v>5.8604E-3</v>
      </c>
    </row>
    <row r="241" spans="1:13" ht="12" customHeight="1" x14ac:dyDescent="0.2">
      <c r="A241" s="174">
        <v>201901</v>
      </c>
      <c r="B241" s="221">
        <v>29.453994083599994</v>
      </c>
      <c r="C241" s="221">
        <v>0.19725348400000001</v>
      </c>
      <c r="D241" s="221">
        <v>1.5192142425000001</v>
      </c>
      <c r="E241" s="221">
        <v>0.66369555329999996</v>
      </c>
      <c r="F241" s="221">
        <v>3.2886748000000007E-2</v>
      </c>
      <c r="G241" s="221">
        <v>7.1046450000000001E-4</v>
      </c>
      <c r="H241" s="221"/>
      <c r="I241" s="221">
        <v>7.8499061900000004</v>
      </c>
      <c r="J241" s="221">
        <v>11.615461510000001</v>
      </c>
      <c r="K241" s="221">
        <v>0</v>
      </c>
      <c r="L241" s="221"/>
      <c r="M241" s="221">
        <v>2.29116E-3</v>
      </c>
    </row>
    <row r="242" spans="1:13" ht="12" customHeight="1" x14ac:dyDescent="0.2">
      <c r="A242" s="174">
        <v>201902</v>
      </c>
      <c r="B242" s="221">
        <v>30.137742580199998</v>
      </c>
      <c r="C242" s="221">
        <v>0.20305009600000001</v>
      </c>
      <c r="D242" s="221">
        <v>1.4326857075000001</v>
      </c>
      <c r="E242" s="221">
        <v>0.6604952624999999</v>
      </c>
      <c r="F242" s="221">
        <v>3.7006268000000002E-2</v>
      </c>
      <c r="G242" s="221">
        <v>0</v>
      </c>
      <c r="H242" s="221"/>
      <c r="I242" s="221">
        <v>7.8307462000000001</v>
      </c>
      <c r="J242" s="221">
        <v>11.53903</v>
      </c>
      <c r="K242" s="221">
        <v>0</v>
      </c>
      <c r="L242" s="221"/>
      <c r="M242" s="221">
        <v>0</v>
      </c>
    </row>
    <row r="243" spans="1:13" ht="12" customHeight="1" x14ac:dyDescent="0.2">
      <c r="A243" s="174">
        <v>201903</v>
      </c>
      <c r="B243" s="221">
        <v>28.252214629600001</v>
      </c>
      <c r="C243" s="221">
        <v>0.20173157999999999</v>
      </c>
      <c r="D243" s="221">
        <v>1.4214857700000001</v>
      </c>
      <c r="E243" s="221">
        <v>0.65769160380000002</v>
      </c>
      <c r="F243" s="221">
        <v>3.8430360000000011E-2</v>
      </c>
      <c r="G243" s="221">
        <v>0</v>
      </c>
      <c r="H243" s="221"/>
      <c r="I243" s="221">
        <v>8.2194698599999967</v>
      </c>
      <c r="J243" s="221">
        <v>11.575693719999999</v>
      </c>
      <c r="K243" s="221">
        <v>0</v>
      </c>
      <c r="L243" s="221"/>
      <c r="M243" s="221">
        <v>0</v>
      </c>
    </row>
    <row r="244" spans="1:13" x14ac:dyDescent="0.2">
      <c r="A244" s="174">
        <v>201904</v>
      </c>
      <c r="B244" s="221">
        <v>28.7352920292</v>
      </c>
      <c r="C244" s="221">
        <v>0.21105026800000004</v>
      </c>
      <c r="D244" s="221">
        <v>1.3915570049999999</v>
      </c>
      <c r="E244" s="221">
        <v>0.66297769260000006</v>
      </c>
      <c r="F244" s="221">
        <v>3.5987364000000001E-2</v>
      </c>
      <c r="G244" s="221">
        <v>2.6311815E-3</v>
      </c>
      <c r="H244" s="221"/>
      <c r="I244" s="221">
        <v>8.2848619199999991</v>
      </c>
      <c r="J244" s="221">
        <v>12.406094319999998</v>
      </c>
      <c r="K244" s="221">
        <v>2.475E-4</v>
      </c>
      <c r="L244" s="221"/>
      <c r="M244" s="221">
        <v>8.2562E-4</v>
      </c>
    </row>
    <row r="245" spans="1:13" x14ac:dyDescent="0.2">
      <c r="A245" s="174">
        <v>201905</v>
      </c>
      <c r="B245" s="221">
        <v>27.748531113800002</v>
      </c>
      <c r="C245" s="221">
        <v>0.21661677200000001</v>
      </c>
      <c r="D245" s="221">
        <v>1.442692605</v>
      </c>
      <c r="E245" s="221">
        <v>0.64866888780000009</v>
      </c>
      <c r="F245" s="221">
        <v>3.5758856000000006E-2</v>
      </c>
      <c r="G245" s="221">
        <v>8.4673305000000001E-3</v>
      </c>
      <c r="H245" s="221"/>
      <c r="I245" s="221">
        <v>8.4959924699999991</v>
      </c>
      <c r="J245" s="221">
        <v>12.113803809999999</v>
      </c>
      <c r="K245" s="221">
        <v>4.2136439999999999E-3</v>
      </c>
      <c r="L245" s="221"/>
      <c r="M245" s="221">
        <v>0.34717857000000008</v>
      </c>
    </row>
    <row r="246" spans="1:13" x14ac:dyDescent="0.2">
      <c r="A246" s="174">
        <v>201906</v>
      </c>
      <c r="B246" s="221">
        <v>30.500103843800002</v>
      </c>
      <c r="C246" s="221">
        <v>0.22327973199999998</v>
      </c>
      <c r="D246" s="221">
        <v>1.4781642374999999</v>
      </c>
      <c r="E246" s="221">
        <v>0.6629606535</v>
      </c>
      <c r="F246" s="221">
        <v>3.7662500000000002E-2</v>
      </c>
      <c r="G246" s="221">
        <v>5.7259260000000001E-3</v>
      </c>
      <c r="H246" s="221"/>
      <c r="I246" s="221">
        <v>8.3658690099999991</v>
      </c>
      <c r="J246" s="221">
        <v>12.696084709999997</v>
      </c>
      <c r="K246" s="221">
        <v>4.345509E-3</v>
      </c>
      <c r="L246" s="221"/>
      <c r="M246" s="221">
        <v>0.15840929999999998</v>
      </c>
    </row>
    <row r="247" spans="1:13" x14ac:dyDescent="0.2">
      <c r="A247" s="174">
        <v>201907</v>
      </c>
      <c r="B247" s="221">
        <v>31.830513442399997</v>
      </c>
      <c r="C247" s="221">
        <v>0.21176616400000001</v>
      </c>
      <c r="D247" s="221">
        <v>1.6240392375000003</v>
      </c>
      <c r="E247" s="221">
        <v>0.7210489242</v>
      </c>
      <c r="F247" s="221">
        <v>3.6203496000000002E-2</v>
      </c>
      <c r="G247" s="221">
        <v>9.5551560000000004E-3</v>
      </c>
      <c r="H247" s="221"/>
      <c r="I247" s="221">
        <v>8.2185402300000021</v>
      </c>
      <c r="J247" s="221">
        <v>13.12437476</v>
      </c>
      <c r="K247" s="221">
        <v>6.613045000000001E-4</v>
      </c>
      <c r="L247" s="221"/>
      <c r="M247" s="221">
        <v>9.9592309999999989E-2</v>
      </c>
    </row>
    <row r="248" spans="1:13" x14ac:dyDescent="0.2">
      <c r="A248" s="174">
        <v>201908</v>
      </c>
      <c r="B248" s="221">
        <v>30.438914968199999</v>
      </c>
      <c r="C248" s="221">
        <v>0.21009692399999999</v>
      </c>
      <c r="D248" s="221">
        <v>1.6155095474999999</v>
      </c>
      <c r="E248" s="221">
        <v>0.74847019110000002</v>
      </c>
      <c r="F248" s="221">
        <v>3.7669412000000006E-2</v>
      </c>
      <c r="G248" s="221">
        <v>7.0659810000000007E-3</v>
      </c>
      <c r="H248" s="221"/>
      <c r="I248" s="221">
        <v>7.8136124599999999</v>
      </c>
      <c r="J248" s="221">
        <v>13.286124670000001</v>
      </c>
      <c r="K248" s="221">
        <v>5.1974999999999996E-5</v>
      </c>
      <c r="L248" s="221"/>
      <c r="M248" s="221">
        <v>7.8396499999999994E-2</v>
      </c>
    </row>
    <row r="249" spans="1:13" x14ac:dyDescent="0.2">
      <c r="A249" s="174">
        <v>201909</v>
      </c>
      <c r="B249" s="221">
        <v>31.133356617399997</v>
      </c>
      <c r="C249" s="221">
        <v>0.20629524800000001</v>
      </c>
      <c r="D249" s="221">
        <v>1.4455496699999999</v>
      </c>
      <c r="E249" s="221">
        <v>0.69961291019999994</v>
      </c>
      <c r="F249" s="221">
        <v>3.6755456000000006E-2</v>
      </c>
      <c r="G249" s="221">
        <v>3.2725980000000003E-3</v>
      </c>
      <c r="H249" s="221"/>
      <c r="I249" s="221">
        <v>7.5846806700000018</v>
      </c>
      <c r="J249" s="221">
        <v>13.352268680000002</v>
      </c>
      <c r="K249" s="221">
        <v>0</v>
      </c>
      <c r="L249" s="221"/>
      <c r="M249" s="221">
        <v>1.682678E-2</v>
      </c>
    </row>
    <row r="250" spans="1:13" x14ac:dyDescent="0.2">
      <c r="A250" s="174">
        <v>201910</v>
      </c>
      <c r="B250" s="223">
        <v>31.267582154999996</v>
      </c>
      <c r="C250" s="223">
        <v>0.20859420000000004</v>
      </c>
      <c r="D250" s="223">
        <v>1.4382070275000001</v>
      </c>
      <c r="E250" s="223">
        <v>0.72210738330000013</v>
      </c>
      <c r="F250" s="223">
        <v>3.4742167999999997E-2</v>
      </c>
      <c r="G250" s="223">
        <v>1.086912E-3</v>
      </c>
      <c r="H250" s="223"/>
      <c r="I250" s="223">
        <v>7.3198182999999997</v>
      </c>
      <c r="J250" s="223">
        <v>13.12012255</v>
      </c>
      <c r="K250" s="223">
        <v>7.1059249999999997E-4</v>
      </c>
      <c r="L250" s="223"/>
      <c r="M250" s="223">
        <v>1.120225E-2</v>
      </c>
    </row>
    <row r="251" spans="1:13" x14ac:dyDescent="0.2">
      <c r="A251" s="174">
        <v>201911</v>
      </c>
      <c r="B251" s="221">
        <v>34.211686432399993</v>
      </c>
      <c r="C251" s="221">
        <v>0.202093144</v>
      </c>
      <c r="D251" s="221">
        <v>1.7405994975000005</v>
      </c>
      <c r="E251" s="221">
        <v>0.68883269850000006</v>
      </c>
      <c r="F251" s="221">
        <v>3.7766135999999999E-2</v>
      </c>
      <c r="G251" s="221">
        <v>1.1194155000000001E-3</v>
      </c>
      <c r="H251" s="221"/>
      <c r="I251" s="221">
        <v>6.6442782400000002</v>
      </c>
      <c r="J251" s="221">
        <v>13.25369557</v>
      </c>
      <c r="K251" s="221">
        <v>4.20156E-3</v>
      </c>
      <c r="L251" s="221"/>
      <c r="M251" s="221">
        <v>1.3148750000000001E-2</v>
      </c>
    </row>
    <row r="252" spans="1:13" x14ac:dyDescent="0.2">
      <c r="A252" s="197">
        <v>201912</v>
      </c>
      <c r="B252" s="221">
        <v>33.200463809999995</v>
      </c>
      <c r="C252" s="221">
        <v>0.21189967199999998</v>
      </c>
      <c r="D252" s="221">
        <v>1.4042684924999997</v>
      </c>
      <c r="E252" s="221">
        <v>0.68997959670000009</v>
      </c>
      <c r="F252" s="221">
        <v>3.6362624000000003E-2</v>
      </c>
      <c r="G252" s="221">
        <v>2.8935560000000007E-3</v>
      </c>
      <c r="H252" s="221"/>
      <c r="I252" s="221">
        <v>6.2419185099999988</v>
      </c>
      <c r="J252" s="221">
        <v>13.088600780000002</v>
      </c>
      <c r="K252" s="221">
        <v>3.8877600000000001E-3</v>
      </c>
      <c r="L252" s="221"/>
      <c r="M252" s="221">
        <v>6.0899999999999999E-3</v>
      </c>
    </row>
    <row r="253" spans="1:13" x14ac:dyDescent="0.2">
      <c r="A253" s="174">
        <v>202001</v>
      </c>
      <c r="B253" s="221">
        <v>31.646059698599995</v>
      </c>
      <c r="C253" s="221">
        <v>0.200632272</v>
      </c>
      <c r="D253" s="221">
        <v>1.6402976324999998</v>
      </c>
      <c r="E253" s="221">
        <v>0.69668023170000004</v>
      </c>
      <c r="F253" s="221">
        <v>3.4543612000000001E-2</v>
      </c>
      <c r="G253" s="221">
        <v>7.9942050000000018E-4</v>
      </c>
      <c r="H253" s="221"/>
      <c r="I253" s="221">
        <v>5.7440767200000007</v>
      </c>
      <c r="J253" s="221">
        <v>12.18036118</v>
      </c>
      <c r="K253" s="221">
        <v>0</v>
      </c>
      <c r="L253" s="221"/>
      <c r="M253" s="221">
        <v>2.3469899999999998E-3</v>
      </c>
    </row>
    <row r="254" spans="1:13" x14ac:dyDescent="0.2">
      <c r="A254" s="174">
        <v>202002</v>
      </c>
      <c r="B254" s="221">
        <v>31.3409216266</v>
      </c>
      <c r="C254" s="221">
        <v>0.20720346400000003</v>
      </c>
      <c r="D254" s="221">
        <v>1.5428464949999996</v>
      </c>
      <c r="E254" s="221">
        <v>0.69566239919999995</v>
      </c>
      <c r="F254" s="221">
        <v>3.8641060000000005E-2</v>
      </c>
      <c r="G254" s="221">
        <v>0</v>
      </c>
      <c r="H254" s="221"/>
      <c r="I254" s="221">
        <v>5.5600623199999983</v>
      </c>
      <c r="J254" s="221">
        <v>12.073348110000001</v>
      </c>
      <c r="K254" s="221">
        <v>0</v>
      </c>
      <c r="L254" s="221"/>
      <c r="M254" s="221">
        <v>0</v>
      </c>
    </row>
    <row r="255" spans="1:13" x14ac:dyDescent="0.2">
      <c r="A255" s="174">
        <v>202003</v>
      </c>
      <c r="B255" s="221">
        <v>31.288875808399997</v>
      </c>
      <c r="C255" s="221">
        <v>0.20501868399999998</v>
      </c>
      <c r="D255" s="221">
        <v>1.5302378999999999</v>
      </c>
      <c r="E255" s="221">
        <v>0.68584933619999988</v>
      </c>
      <c r="F255" s="221">
        <v>3.9946796E-2</v>
      </c>
      <c r="G255" s="221">
        <v>0</v>
      </c>
      <c r="H255" s="221"/>
      <c r="I255" s="221">
        <v>5.2937476200000004</v>
      </c>
      <c r="J255" s="221">
        <v>12.080081150000002</v>
      </c>
      <c r="K255" s="221">
        <v>0</v>
      </c>
      <c r="L255" s="221"/>
      <c r="M255" s="221">
        <v>0</v>
      </c>
    </row>
    <row r="256" spans="1:13" x14ac:dyDescent="0.2">
      <c r="A256" s="174">
        <v>202004</v>
      </c>
      <c r="B256" s="221">
        <v>37.142164810799997</v>
      </c>
      <c r="C256" s="221">
        <v>0.21452988400000006</v>
      </c>
      <c r="D256" s="221">
        <v>1.4969159775000001</v>
      </c>
      <c r="E256" s="221">
        <v>0.69074999250000002</v>
      </c>
      <c r="F256" s="221">
        <v>3.739949599999999E-2</v>
      </c>
      <c r="G256" s="221">
        <v>2.6919854999999998E-3</v>
      </c>
      <c r="H256" s="221"/>
      <c r="I256" s="221">
        <v>4.7673467399999998</v>
      </c>
      <c r="J256" s="221">
        <v>12.71828455</v>
      </c>
      <c r="K256" s="221">
        <v>2.6103000000000004E-4</v>
      </c>
      <c r="L256" s="221"/>
      <c r="M256" s="221">
        <v>8.4554999999999993E-4</v>
      </c>
    </row>
    <row r="257" spans="1:13" x14ac:dyDescent="0.2">
      <c r="A257" s="174">
        <v>202005</v>
      </c>
      <c r="B257" s="221">
        <v>35.193884105199999</v>
      </c>
      <c r="C257" s="221">
        <v>0.22028947200000004</v>
      </c>
      <c r="D257" s="221">
        <v>1.5600467175000001</v>
      </c>
      <c r="E257" s="221">
        <v>0.67579365599999985</v>
      </c>
      <c r="F257" s="221">
        <v>3.7317784E-2</v>
      </c>
      <c r="G257" s="221">
        <v>8.5358250000000004E-3</v>
      </c>
      <c r="H257" s="221"/>
      <c r="I257" s="221">
        <v>4.2910363199999999</v>
      </c>
      <c r="J257" s="221">
        <v>12.48454742</v>
      </c>
      <c r="K257" s="221">
        <v>4.2719899999999998E-3</v>
      </c>
      <c r="L257" s="221"/>
      <c r="M257" s="221">
        <v>0.35138744</v>
      </c>
    </row>
    <row r="258" spans="1:13" ht="12" x14ac:dyDescent="0.2">
      <c r="A258" s="174">
        <v>202006</v>
      </c>
    </row>
    <row r="259" spans="1:13" ht="12" x14ac:dyDescent="0.2">
      <c r="A259" s="174">
        <v>202007</v>
      </c>
    </row>
    <row r="260" spans="1:13" ht="12" x14ac:dyDescent="0.2">
      <c r="A260" s="174">
        <v>202008</v>
      </c>
    </row>
    <row r="261" spans="1:13" ht="12" x14ac:dyDescent="0.2">
      <c r="A261" s="174">
        <v>202009</v>
      </c>
    </row>
    <row r="262" spans="1:13" ht="12" x14ac:dyDescent="0.2">
      <c r="A262" s="174">
        <v>202010</v>
      </c>
    </row>
    <row r="263" spans="1:13" ht="12" x14ac:dyDescent="0.2">
      <c r="A263" s="174">
        <v>202011</v>
      </c>
    </row>
    <row r="264" spans="1:13" ht="12" x14ac:dyDescent="0.2">
      <c r="A264" s="197">
        <v>202012</v>
      </c>
    </row>
    <row r="265" spans="1:13" ht="12" x14ac:dyDescent="0.2">
      <c r="A265" s="174">
        <v>202101</v>
      </c>
    </row>
  </sheetData>
  <sheetProtection sheet="1" objects="1" scenarios="1"/>
  <protectedRanges>
    <protectedRange sqref="B85:M298" name="Rango1_1"/>
    <protectedRange sqref="B13:M84 B229:M229" name="Rango1"/>
  </protectedRanges>
  <mergeCells count="2">
    <mergeCell ref="A5:M5"/>
    <mergeCell ref="A6:M6"/>
  </mergeCells>
  <phoneticPr fontId="5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43" transitionEvaluation="1" transitionEntry="1" codeName="Hoja2">
    <tabColor indexed="22"/>
  </sheetPr>
  <dimension ref="A1:O276"/>
  <sheetViews>
    <sheetView showGridLines="0" showRowColHeaders="0" topLeftCell="A243" zoomScaleNormal="95" workbookViewId="0">
      <selection activeCell="A257" sqref="A257"/>
    </sheetView>
  </sheetViews>
  <sheetFormatPr baseColWidth="10" defaultColWidth="9.7109375" defaultRowHeight="9" x14ac:dyDescent="0.15"/>
  <cols>
    <col min="1" max="1" width="9.28515625" style="62" customWidth="1"/>
    <col min="2" max="2" width="8.140625" style="62" customWidth="1"/>
    <col min="3" max="4" width="9.85546875" style="62" customWidth="1"/>
    <col min="5" max="5" width="9.7109375" style="62" customWidth="1"/>
    <col min="6" max="6" width="9.85546875" style="62" customWidth="1"/>
    <col min="7" max="7" width="7" style="62" customWidth="1"/>
    <col min="8" max="8" width="6.28515625" style="62" customWidth="1"/>
    <col min="9" max="9" width="6.85546875" style="62" bestFit="1" customWidth="1"/>
    <col min="10" max="10" width="7.85546875" style="62" bestFit="1" customWidth="1"/>
    <col min="11" max="14" width="6.28515625" style="62" customWidth="1"/>
    <col min="15" max="15" width="2.7109375" style="62" customWidth="1"/>
    <col min="16" max="16384" width="9.7109375" style="62"/>
  </cols>
  <sheetData>
    <row r="1" spans="1:15" ht="12" customHeight="1" x14ac:dyDescent="0.2">
      <c r="N1" s="185" t="e">
        <f ca="1">OFFSET('2.Vol.PESO VIVO mil t'!$A$12,0,0,COUNTA('2.Vol.PESO VIVO mil t'!$A:$A)+3,COUNTA('2.Vol.PESO VIVO mil t'!$12:$12)+1)</f>
        <v>#VALUE!</v>
      </c>
    </row>
    <row r="2" spans="1:15" ht="12" customHeight="1" x14ac:dyDescent="0.15"/>
    <row r="3" spans="1:15" ht="12" customHeight="1" x14ac:dyDescent="0.15"/>
    <row r="4" spans="1:15" ht="12" customHeight="1" x14ac:dyDescent="0.15"/>
    <row r="5" spans="1:15" ht="12" customHeight="1" x14ac:dyDescent="0.15"/>
    <row r="6" spans="1:15" ht="15.75" customHeight="1" x14ac:dyDescent="0.25">
      <c r="A6" s="227" t="s">
        <v>120</v>
      </c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108"/>
    </row>
    <row r="7" spans="1:15" ht="13.5" customHeight="1" x14ac:dyDescent="0.2">
      <c r="A7" s="228" t="s">
        <v>107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109"/>
    </row>
    <row r="8" spans="1:15" ht="10.15" customHeight="1" x14ac:dyDescent="0.15">
      <c r="A8" s="63"/>
      <c r="B8" s="199">
        <v>0.82</v>
      </c>
      <c r="C8" s="199">
        <v>0.4</v>
      </c>
      <c r="D8" s="199">
        <v>0.75</v>
      </c>
      <c r="E8" s="199">
        <v>0.51</v>
      </c>
      <c r="F8" s="199">
        <v>0.4</v>
      </c>
      <c r="G8" s="199">
        <v>0.45</v>
      </c>
      <c r="H8" s="199">
        <v>0.45</v>
      </c>
      <c r="I8" s="110"/>
      <c r="J8" s="110"/>
      <c r="K8" s="159"/>
      <c r="L8" s="159"/>
      <c r="M8" s="110"/>
      <c r="N8" s="110"/>
    </row>
    <row r="9" spans="1:15" ht="10.15" customHeight="1" x14ac:dyDescent="0.15">
      <c r="A9" s="146"/>
      <c r="B9" s="123"/>
      <c r="C9" s="123"/>
      <c r="D9" s="123"/>
      <c r="E9" s="123"/>
      <c r="F9" s="123"/>
      <c r="G9" s="123"/>
      <c r="H9" s="123"/>
      <c r="I9" s="124"/>
      <c r="J9" s="124"/>
      <c r="K9" s="123"/>
      <c r="L9" s="123"/>
      <c r="M9" s="124"/>
      <c r="N9" s="110"/>
    </row>
    <row r="10" spans="1:15" ht="10.15" customHeight="1" x14ac:dyDescent="0.15">
      <c r="A10" s="111" t="s">
        <v>1</v>
      </c>
      <c r="B10" s="120" t="s">
        <v>2</v>
      </c>
      <c r="C10" s="120" t="s">
        <v>3</v>
      </c>
      <c r="D10" s="120" t="s">
        <v>4</v>
      </c>
      <c r="E10" s="120" t="s">
        <v>5</v>
      </c>
      <c r="F10" s="120" t="s">
        <v>60</v>
      </c>
      <c r="G10" s="120" t="s">
        <v>7</v>
      </c>
      <c r="H10" s="120" t="s">
        <v>8</v>
      </c>
      <c r="I10" s="209" t="s">
        <v>124</v>
      </c>
      <c r="J10" s="209" t="s">
        <v>108</v>
      </c>
      <c r="K10" s="208" t="s">
        <v>123</v>
      </c>
      <c r="L10" s="208"/>
      <c r="M10" s="209" t="s">
        <v>12</v>
      </c>
      <c r="N10" s="64"/>
    </row>
    <row r="11" spans="1:15" ht="10.15" customHeight="1" thickBot="1" x14ac:dyDescent="0.2">
      <c r="B11" s="125"/>
      <c r="C11" s="126"/>
      <c r="D11" s="126"/>
      <c r="E11" s="126"/>
      <c r="F11" s="126"/>
      <c r="G11" s="126"/>
      <c r="H11" s="126"/>
      <c r="I11" s="210"/>
      <c r="J11" s="211" t="s">
        <v>121</v>
      </c>
      <c r="K11" s="209" t="s">
        <v>7</v>
      </c>
      <c r="L11" s="209" t="s">
        <v>8</v>
      </c>
      <c r="M11" s="210"/>
      <c r="N11" s="65"/>
    </row>
    <row r="12" spans="1:15" ht="3" customHeight="1" x14ac:dyDescent="0.15">
      <c r="A12" s="148"/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63"/>
    </row>
    <row r="13" spans="1:15" ht="15.6" customHeight="1" thickBot="1" x14ac:dyDescent="0.25">
      <c r="A13" s="191" t="s">
        <v>109</v>
      </c>
      <c r="B13" s="206">
        <v>3.7621118034078669</v>
      </c>
      <c r="C13" s="206">
        <v>3.4880023640661899</v>
      </c>
      <c r="D13" s="206">
        <v>3.4174227170204299</v>
      </c>
      <c r="E13" s="206">
        <v>3.5050004217787798</v>
      </c>
      <c r="F13" s="206">
        <v>3.1750134625740398</v>
      </c>
      <c r="G13" s="206">
        <v>2.4979342813220602</v>
      </c>
      <c r="H13" s="206">
        <v>2.3060473082473099</v>
      </c>
      <c r="I13" s="207">
        <v>3.089</v>
      </c>
      <c r="J13" s="207">
        <v>0.83099999999999996</v>
      </c>
      <c r="K13" s="207">
        <v>18.33521</v>
      </c>
      <c r="L13" s="207">
        <v>6.1291700000000002</v>
      </c>
      <c r="M13" s="207">
        <v>4.3280000000000003</v>
      </c>
    </row>
    <row r="14" spans="1:15" ht="0.6" customHeight="1" x14ac:dyDescent="0.2">
      <c r="A14" s="68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</row>
    <row r="15" spans="1:15" ht="12" hidden="1" customHeight="1" x14ac:dyDescent="0.2">
      <c r="A15" s="169">
        <v>200001</v>
      </c>
      <c r="B15" s="112">
        <f>'1.CARNE-Prod mil t'!B13/$B$8</f>
        <v>4.0276219512195122E-2</v>
      </c>
      <c r="C15" s="112">
        <f>'1.CARNE-Prod mil t'!C13/$C$8</f>
        <v>1.4215000000000002E-2</v>
      </c>
      <c r="D15" s="112">
        <f>'1.CARNE-Prod mil t'!D13/$D$8</f>
        <v>8.8902666666666644E-2</v>
      </c>
      <c r="E15" s="112">
        <f>'1.CARNE-Prod mil t'!E13/$E$8</f>
        <v>0.92268627450980389</v>
      </c>
      <c r="F15" s="112">
        <f>'1.CARNE-Prod mil t'!F13/$F$8</f>
        <v>4.7499999999999999E-3</v>
      </c>
      <c r="G15" s="112">
        <f>'1.CARNE-Prod mil t'!G13/$G$8</f>
        <v>0</v>
      </c>
      <c r="H15" s="112">
        <f>'1.CARNE-Prod mil t'!H13/$H$8</f>
        <v>0</v>
      </c>
      <c r="I15" s="113">
        <f>'1.CARNE-Prod mil t'!I13</f>
        <v>6.4464850000000004E-2</v>
      </c>
      <c r="J15" s="113">
        <f>'1.CARNE-Prod mil t'!J13</f>
        <v>3.1726294999999998</v>
      </c>
      <c r="K15" s="113">
        <f>'1.CARNE-Prod mil t'!K13</f>
        <v>0</v>
      </c>
      <c r="L15" s="113">
        <f>'1.CARNE-Prod mil t'!L13</f>
        <v>0</v>
      </c>
      <c r="M15" s="113">
        <f>'1.CARNE-Prod mil t'!M13</f>
        <v>0</v>
      </c>
      <c r="N15" s="66"/>
      <c r="O15" s="118"/>
    </row>
    <row r="16" spans="1:15" ht="12" hidden="1" customHeight="1" x14ac:dyDescent="0.2">
      <c r="A16" s="169">
        <v>200002</v>
      </c>
      <c r="B16" s="112">
        <f>'1.CARNE-Prod mil t'!B14/$B$8</f>
        <v>4.6691463414634142E-2</v>
      </c>
      <c r="C16" s="112">
        <f>'1.CARNE-Prod mil t'!C14/$C$8</f>
        <v>1.3184999999999999E-2</v>
      </c>
      <c r="D16" s="112">
        <f>'1.CARNE-Prod mil t'!D14/$D$8</f>
        <v>7.629466666666665E-2</v>
      </c>
      <c r="E16" s="112">
        <f>'1.CARNE-Prod mil t'!E14/$E$8</f>
        <v>0.98731176470588233</v>
      </c>
      <c r="F16" s="112">
        <f>'1.CARNE-Prod mil t'!F14/$F$8</f>
        <v>4.9150000000000001E-3</v>
      </c>
      <c r="G16" s="112">
        <f>'1.CARNE-Prod mil t'!G14/$G$8</f>
        <v>0</v>
      </c>
      <c r="H16" s="112">
        <f>'1.CARNE-Prod mil t'!H14/$H$8</f>
        <v>0</v>
      </c>
      <c r="I16" s="113">
        <f>'1.CARNE-Prod mil t'!I14</f>
        <v>6.6874500000000003E-2</v>
      </c>
      <c r="J16" s="113">
        <f>'1.CARNE-Prod mil t'!J14</f>
        <v>2.9039779999999999</v>
      </c>
      <c r="K16" s="113">
        <f>'1.CARNE-Prod mil t'!K14</f>
        <v>0</v>
      </c>
      <c r="L16" s="113">
        <f>'1.CARNE-Prod mil t'!L14</f>
        <v>0</v>
      </c>
      <c r="M16" s="113">
        <f>'1.CARNE-Prod mil t'!M14</f>
        <v>0</v>
      </c>
      <c r="N16" s="66"/>
      <c r="O16" s="118"/>
    </row>
    <row r="17" spans="1:15" ht="12" hidden="1" customHeight="1" x14ac:dyDescent="0.2">
      <c r="A17" s="169">
        <v>200003</v>
      </c>
      <c r="B17" s="112">
        <f>'1.CARNE-Prod mil t'!B15/$B$8</f>
        <v>4.7844878048780494E-2</v>
      </c>
      <c r="C17" s="112">
        <f>'1.CARNE-Prod mil t'!C15/$C$8</f>
        <v>1.4682500000000001E-2</v>
      </c>
      <c r="D17" s="112">
        <f>'1.CARNE-Prod mil t'!D15/$D$8</f>
        <v>7.8970666666666675E-2</v>
      </c>
      <c r="E17" s="112">
        <f>'1.CARNE-Prod mil t'!E15/$E$8</f>
        <v>1.0008333333333332</v>
      </c>
      <c r="F17" s="112">
        <f>'1.CARNE-Prod mil t'!F15/$F$8</f>
        <v>5.3749999999999996E-3</v>
      </c>
      <c r="G17" s="112">
        <f>'1.CARNE-Prod mil t'!G15/$G$8</f>
        <v>0</v>
      </c>
      <c r="H17" s="112">
        <f>'1.CARNE-Prod mil t'!H15/$H$8</f>
        <v>0</v>
      </c>
      <c r="I17" s="113">
        <f>'1.CARNE-Prod mil t'!I15</f>
        <v>6.5786499999999998E-2</v>
      </c>
      <c r="J17" s="113">
        <f>'1.CARNE-Prod mil t'!J15</f>
        <v>3.1576454999999997</v>
      </c>
      <c r="K17" s="113">
        <f>'1.CARNE-Prod mil t'!K15</f>
        <v>0</v>
      </c>
      <c r="L17" s="113">
        <f>'1.CARNE-Prod mil t'!L15</f>
        <v>0</v>
      </c>
      <c r="M17" s="113">
        <f>'1.CARNE-Prod mil t'!M15</f>
        <v>0</v>
      </c>
      <c r="N17" s="66"/>
      <c r="O17" s="118"/>
    </row>
    <row r="18" spans="1:15" ht="12" hidden="1" customHeight="1" x14ac:dyDescent="0.2">
      <c r="A18" s="169">
        <v>200004</v>
      </c>
      <c r="B18" s="112">
        <f>'1.CARNE-Prod mil t'!B16/$B$8</f>
        <v>5.1015243902439028E-2</v>
      </c>
      <c r="C18" s="112">
        <f>'1.CARNE-Prod mil t'!C16/$C$8</f>
        <v>1.8392499999999999E-2</v>
      </c>
      <c r="D18" s="112">
        <f>'1.CARNE-Prod mil t'!D16/$D$8</f>
        <v>9.6586666666666696E-2</v>
      </c>
      <c r="E18" s="112">
        <f>'1.CARNE-Prod mil t'!E16/$E$8</f>
        <v>1.1513058823529414</v>
      </c>
      <c r="F18" s="112">
        <f>'1.CARNE-Prod mil t'!F16/$F$8</f>
        <v>5.4224999999999994E-3</v>
      </c>
      <c r="G18" s="112">
        <f>'1.CARNE-Prod mil t'!G16/$G$8</f>
        <v>0</v>
      </c>
      <c r="H18" s="112">
        <f>'1.CARNE-Prod mil t'!H16/$H$8</f>
        <v>0</v>
      </c>
      <c r="I18" s="113">
        <f>'1.CARNE-Prod mil t'!I16</f>
        <v>6.6179749999999996E-2</v>
      </c>
      <c r="J18" s="113">
        <f>'1.CARNE-Prod mil t'!J16</f>
        <v>3.0500379999999998</v>
      </c>
      <c r="K18" s="113">
        <f>'1.CARNE-Prod mil t'!K16</f>
        <v>0</v>
      </c>
      <c r="L18" s="113">
        <f>'1.CARNE-Prod mil t'!L16</f>
        <v>0</v>
      </c>
      <c r="M18" s="113">
        <f>'1.CARNE-Prod mil t'!M16</f>
        <v>0</v>
      </c>
      <c r="N18" s="66"/>
      <c r="O18" s="118"/>
    </row>
    <row r="19" spans="1:15" ht="12" hidden="1" customHeight="1" x14ac:dyDescent="0.2">
      <c r="A19" s="169">
        <v>200005</v>
      </c>
      <c r="B19" s="112">
        <f>'1.CARNE-Prod mil t'!B17/$B$8</f>
        <v>5.2795731707317085E-2</v>
      </c>
      <c r="C19" s="112">
        <f>'1.CARNE-Prod mil t'!C17/$C$8</f>
        <v>1.7132499999999998E-2</v>
      </c>
      <c r="D19" s="112">
        <f>'1.CARNE-Prod mil t'!D17/$D$8</f>
        <v>9.1558666666666663E-2</v>
      </c>
      <c r="E19" s="112">
        <f>'1.CARNE-Prod mil t'!E17/$E$8</f>
        <v>1.0900764705882351</v>
      </c>
      <c r="F19" s="112">
        <f>'1.CARNE-Prod mil t'!F17/$F$8</f>
        <v>4.9899999999999996E-3</v>
      </c>
      <c r="G19" s="112">
        <f>'1.CARNE-Prod mil t'!G17/$G$8</f>
        <v>0</v>
      </c>
      <c r="H19" s="112">
        <f>'1.CARNE-Prod mil t'!H17/$H$8</f>
        <v>0</v>
      </c>
      <c r="I19" s="113">
        <f>'1.CARNE-Prod mil t'!I17</f>
        <v>6.6562350000000006E-2</v>
      </c>
      <c r="J19" s="113">
        <f>'1.CARNE-Prod mil t'!J17</f>
        <v>3.0825015000000002</v>
      </c>
      <c r="K19" s="113">
        <f>'1.CARNE-Prod mil t'!K17</f>
        <v>0</v>
      </c>
      <c r="L19" s="113">
        <f>'1.CARNE-Prod mil t'!L17</f>
        <v>0</v>
      </c>
      <c r="M19" s="113">
        <f>'1.CARNE-Prod mil t'!M17</f>
        <v>1.51705E-3</v>
      </c>
      <c r="N19" s="66"/>
      <c r="O19" s="118"/>
    </row>
    <row r="20" spans="1:15" ht="12" hidden="1" customHeight="1" x14ac:dyDescent="0.2">
      <c r="A20" s="169">
        <v>200006</v>
      </c>
      <c r="B20" s="112">
        <f>'1.CARNE-Prod mil t'!B18/$B$8</f>
        <v>4.8998780487804872E-2</v>
      </c>
      <c r="C20" s="112">
        <f>'1.CARNE-Prod mil t'!C18/$C$8</f>
        <v>1.576E-2</v>
      </c>
      <c r="D20" s="112">
        <f>'1.CARNE-Prod mil t'!D18/$D$8</f>
        <v>8.5977333333333336E-2</v>
      </c>
      <c r="E20" s="112">
        <f>'1.CARNE-Prod mil t'!E18/$E$8</f>
        <v>0.89976274509803922</v>
      </c>
      <c r="F20" s="112">
        <f>'1.CARNE-Prod mil t'!F18/$F$8</f>
        <v>1.0857499999999999E-2</v>
      </c>
      <c r="G20" s="112">
        <f>'1.CARNE-Prod mil t'!G18/$G$8</f>
        <v>0</v>
      </c>
      <c r="H20" s="112">
        <f>'1.CARNE-Prod mil t'!H18/$H$8</f>
        <v>0</v>
      </c>
      <c r="I20" s="113">
        <f>'1.CARNE-Prod mil t'!I18</f>
        <v>6.5865899999999991E-2</v>
      </c>
      <c r="J20" s="113">
        <f>'1.CARNE-Prod mil t'!J18</f>
        <v>2.9846704999999996</v>
      </c>
      <c r="K20" s="113">
        <f>'1.CARNE-Prod mil t'!K18</f>
        <v>0</v>
      </c>
      <c r="L20" s="113">
        <f>'1.CARNE-Prod mil t'!L18</f>
        <v>0</v>
      </c>
      <c r="M20" s="113">
        <f>'1.CARNE-Prod mil t'!M18</f>
        <v>9.4516999999999986E-3</v>
      </c>
      <c r="N20" s="66"/>
      <c r="O20" s="118"/>
    </row>
    <row r="21" spans="1:15" ht="12" hidden="1" customHeight="1" x14ac:dyDescent="0.2">
      <c r="A21" s="169">
        <v>200007</v>
      </c>
      <c r="B21" s="112">
        <f>'1.CARNE-Prod mil t'!B19/$B$8</f>
        <v>4.7574390243902441E-2</v>
      </c>
      <c r="C21" s="112">
        <f>'1.CARNE-Prod mil t'!C19/$C$8</f>
        <v>1.5987500000000002E-2</v>
      </c>
      <c r="D21" s="112">
        <f>'1.CARNE-Prod mil t'!D19/$D$8</f>
        <v>8.1818666666666665E-2</v>
      </c>
      <c r="E21" s="112">
        <f>'1.CARNE-Prod mil t'!E19/$E$8</f>
        <v>1.0837803921568629</v>
      </c>
      <c r="F21" s="112">
        <f>'1.CARNE-Prod mil t'!F19/$F$8</f>
        <v>5.6574999999999993E-3</v>
      </c>
      <c r="G21" s="112">
        <f>'1.CARNE-Prod mil t'!G19/$G$8</f>
        <v>0</v>
      </c>
      <c r="H21" s="112">
        <f>'1.CARNE-Prod mil t'!H19/$H$8</f>
        <v>0</v>
      </c>
      <c r="I21" s="113">
        <f>'1.CARNE-Prod mil t'!I19</f>
        <v>6.3217499999999996E-2</v>
      </c>
      <c r="J21" s="113">
        <f>'1.CARNE-Prod mil t'!J19</f>
        <v>3.0174623999999999</v>
      </c>
      <c r="K21" s="113">
        <f>'1.CARNE-Prod mil t'!K19</f>
        <v>0</v>
      </c>
      <c r="L21" s="113">
        <f>'1.CARNE-Prod mil t'!L19</f>
        <v>0</v>
      </c>
      <c r="M21" s="113">
        <f>'1.CARNE-Prod mil t'!M19</f>
        <v>6.1562500000000003E-3</v>
      </c>
      <c r="N21" s="66"/>
      <c r="O21" s="118"/>
    </row>
    <row r="22" spans="1:15" ht="12" hidden="1" customHeight="1" x14ac:dyDescent="0.2">
      <c r="A22" s="169">
        <v>200008</v>
      </c>
      <c r="B22" s="112">
        <f>'1.CARNE-Prod mil t'!B20/$B$8</f>
        <v>5.0232317073170732E-2</v>
      </c>
      <c r="C22" s="112">
        <f>'1.CARNE-Prod mil t'!C20/$C$8</f>
        <v>1.5554999999999999E-2</v>
      </c>
      <c r="D22" s="112">
        <f>'1.CARNE-Prod mil t'!D20/$D$8</f>
        <v>8.030933333333333E-2</v>
      </c>
      <c r="E22" s="112">
        <f>'1.CARNE-Prod mil t'!E20/$E$8</f>
        <v>1.0577019607843137</v>
      </c>
      <c r="F22" s="112">
        <f>'1.CARNE-Prod mil t'!F20/$F$8</f>
        <v>5.2624999999999998E-3</v>
      </c>
      <c r="G22" s="112">
        <f>'1.CARNE-Prod mil t'!G20/$G$8</f>
        <v>0</v>
      </c>
      <c r="H22" s="112">
        <f>'1.CARNE-Prod mil t'!H20/$H$8</f>
        <v>0</v>
      </c>
      <c r="I22" s="113">
        <f>'1.CARNE-Prod mil t'!I20</f>
        <v>6.6266699999999998E-2</v>
      </c>
      <c r="J22" s="113">
        <f>'1.CARNE-Prod mil t'!J20</f>
        <v>3.0277086000000009</v>
      </c>
      <c r="K22" s="113">
        <f>'1.CARNE-Prod mil t'!K20</f>
        <v>0</v>
      </c>
      <c r="L22" s="113">
        <f>'1.CARNE-Prod mil t'!L20</f>
        <v>0</v>
      </c>
      <c r="M22" s="113">
        <f>'1.CARNE-Prod mil t'!M20</f>
        <v>3.8210999999999996E-3</v>
      </c>
      <c r="N22" s="66"/>
      <c r="O22" s="118"/>
    </row>
    <row r="23" spans="1:15" ht="12" hidden="1" customHeight="1" x14ac:dyDescent="0.2">
      <c r="A23" s="169">
        <v>200009</v>
      </c>
      <c r="B23" s="112">
        <f>'1.CARNE-Prod mil t'!B21/$B$8</f>
        <v>5.1228658536585363E-2</v>
      </c>
      <c r="C23" s="112">
        <f>'1.CARNE-Prod mil t'!C21/$C$8</f>
        <v>1.38675E-2</v>
      </c>
      <c r="D23" s="112">
        <f>'1.CARNE-Prod mil t'!D21/$D$8</f>
        <v>8.1654666666666667E-2</v>
      </c>
      <c r="E23" s="112">
        <f>'1.CARNE-Prod mil t'!E21/$E$8</f>
        <v>0.95233137254901956</v>
      </c>
      <c r="F23" s="112">
        <f>'1.CARNE-Prod mil t'!F21/$F$8</f>
        <v>4.7875000000000001E-3</v>
      </c>
      <c r="G23" s="112">
        <f>'1.CARNE-Prod mil t'!G21/$G$8</f>
        <v>0</v>
      </c>
      <c r="H23" s="112">
        <f>'1.CARNE-Prod mil t'!H21/$H$8</f>
        <v>0</v>
      </c>
      <c r="I23" s="113">
        <f>'1.CARNE-Prod mil t'!I21</f>
        <v>6.5532649999999998E-2</v>
      </c>
      <c r="J23" s="113">
        <f>'1.CARNE-Prod mil t'!J21</f>
        <v>2.918091</v>
      </c>
      <c r="K23" s="113">
        <f>'1.CARNE-Prod mil t'!K21</f>
        <v>0</v>
      </c>
      <c r="L23" s="113">
        <f>'1.CARNE-Prod mil t'!L21</f>
        <v>0</v>
      </c>
      <c r="M23" s="113">
        <f>'1.CARNE-Prod mil t'!M21</f>
        <v>0</v>
      </c>
      <c r="N23" s="66"/>
      <c r="O23" s="118"/>
    </row>
    <row r="24" spans="1:15" ht="12" hidden="1" customHeight="1" x14ac:dyDescent="0.2">
      <c r="A24" s="169">
        <v>200010</v>
      </c>
      <c r="B24" s="112">
        <f>'1.CARNE-Prod mil t'!B22/$B$8</f>
        <v>5.0177439024390251E-2</v>
      </c>
      <c r="C24" s="112">
        <f>'1.CARNE-Prod mil t'!C22/$C$8</f>
        <v>1.4189999999999996E-2</v>
      </c>
      <c r="D24" s="112">
        <f>'1.CARNE-Prod mil t'!D22/$D$8</f>
        <v>8.1402666666666665E-2</v>
      </c>
      <c r="E24" s="112">
        <f>'1.CARNE-Prod mil t'!E22/$E$8</f>
        <v>0.97586666666666677</v>
      </c>
      <c r="F24" s="112">
        <f>'1.CARNE-Prod mil t'!F22/$F$8</f>
        <v>5.4049999999999992E-3</v>
      </c>
      <c r="G24" s="112">
        <f>'1.CARNE-Prod mil t'!G22/$G$8</f>
        <v>0</v>
      </c>
      <c r="H24" s="112">
        <f>'1.CARNE-Prod mil t'!H22/$H$8</f>
        <v>0</v>
      </c>
      <c r="I24" s="113">
        <f>'1.CARNE-Prod mil t'!I22</f>
        <v>6.4491599999999996E-2</v>
      </c>
      <c r="J24" s="113">
        <f>'1.CARNE-Prod mil t'!J22</f>
        <v>2.9975549999999997</v>
      </c>
      <c r="K24" s="113">
        <f>'1.CARNE-Prod mil t'!K22</f>
        <v>0</v>
      </c>
      <c r="L24" s="113">
        <f>'1.CARNE-Prod mil t'!L22</f>
        <v>0</v>
      </c>
      <c r="M24" s="113">
        <f>'1.CARNE-Prod mil t'!M22</f>
        <v>0</v>
      </c>
      <c r="N24" s="66"/>
      <c r="O24" s="118"/>
    </row>
    <row r="25" spans="1:15" ht="12" hidden="1" customHeight="1" x14ac:dyDescent="0.2">
      <c r="A25" s="169">
        <v>200011</v>
      </c>
      <c r="B25" s="112">
        <f>'1.CARNE-Prod mil t'!B23/$B$8</f>
        <v>4.552378048780488E-2</v>
      </c>
      <c r="C25" s="112">
        <f>'1.CARNE-Prod mil t'!C23/$C$8</f>
        <v>1.3620000000000004E-2</v>
      </c>
      <c r="D25" s="112">
        <f>'1.CARNE-Prod mil t'!D23/$D$8</f>
        <v>7.9925333333333334E-2</v>
      </c>
      <c r="E25" s="112">
        <f>'1.CARNE-Prod mil t'!E23/$E$8</f>
        <v>1.000694117647059</v>
      </c>
      <c r="F25" s="112">
        <f>'1.CARNE-Prod mil t'!F23/$F$8</f>
        <v>4.7999999999999996E-3</v>
      </c>
      <c r="G25" s="112">
        <f>'1.CARNE-Prod mil t'!G23/$G$8</f>
        <v>0</v>
      </c>
      <c r="H25" s="112">
        <f>'1.CARNE-Prod mil t'!H23/$H$8</f>
        <v>0</v>
      </c>
      <c r="I25" s="113">
        <f>'1.CARNE-Prod mil t'!I23</f>
        <v>6.2599599999999991E-2</v>
      </c>
      <c r="J25" s="113">
        <f>'1.CARNE-Prod mil t'!J23</f>
        <v>2.9460029999999997</v>
      </c>
      <c r="K25" s="113">
        <f>'1.CARNE-Prod mil t'!K23</f>
        <v>0</v>
      </c>
      <c r="L25" s="113">
        <f>'1.CARNE-Prod mil t'!L23</f>
        <v>0</v>
      </c>
      <c r="M25" s="113">
        <f>'1.CARNE-Prod mil t'!M23</f>
        <v>0</v>
      </c>
      <c r="N25" s="66"/>
      <c r="O25" s="118"/>
    </row>
    <row r="26" spans="1:15" ht="12" hidden="1" customHeight="1" x14ac:dyDescent="0.2">
      <c r="A26" s="170">
        <v>200012</v>
      </c>
      <c r="B26" s="114">
        <f>'1.CARNE-Prod mil t'!B24/$B$8</f>
        <v>4.6239634146341461E-2</v>
      </c>
      <c r="C26" s="114">
        <f>'1.CARNE-Prod mil t'!C24/$C$8</f>
        <v>1.4977499999999999E-2</v>
      </c>
      <c r="D26" s="114">
        <f>'1.CARNE-Prod mil t'!D24/$D$8</f>
        <v>8.9182666666666674E-2</v>
      </c>
      <c r="E26" s="114">
        <f>'1.CARNE-Prod mil t'!E24/$E$8</f>
        <v>1.0460490196078431</v>
      </c>
      <c r="F26" s="114">
        <f>'1.CARNE-Prod mil t'!F24/$F$8</f>
        <v>5.0124999999999996E-3</v>
      </c>
      <c r="G26" s="114">
        <f>'1.CARNE-Prod mil t'!G24/$G$8</f>
        <v>0</v>
      </c>
      <c r="H26" s="114">
        <f>'1.CARNE-Prod mil t'!H24/$H$8</f>
        <v>0</v>
      </c>
      <c r="I26" s="115">
        <f>'1.CARNE-Prod mil t'!I24</f>
        <v>6.3658500000000007E-2</v>
      </c>
      <c r="J26" s="115">
        <f>'1.CARNE-Prod mil t'!J24</f>
        <v>3.0870419999999994</v>
      </c>
      <c r="K26" s="115">
        <f>'1.CARNE-Prod mil t'!K24</f>
        <v>0</v>
      </c>
      <c r="L26" s="115">
        <f>'1.CARNE-Prod mil t'!L24</f>
        <v>0</v>
      </c>
      <c r="M26" s="115">
        <f>'1.CARNE-Prod mil t'!M24</f>
        <v>0</v>
      </c>
      <c r="N26" s="66"/>
      <c r="O26" s="118"/>
    </row>
    <row r="27" spans="1:15" ht="12" hidden="1" customHeight="1" x14ac:dyDescent="0.2">
      <c r="A27" s="169">
        <v>200101</v>
      </c>
      <c r="B27" s="112">
        <f>'1.CARNE-Prod mil t'!B25/$B$8</f>
        <v>5.254634146341465E-2</v>
      </c>
      <c r="C27" s="112">
        <f>'1.CARNE-Prod mil t'!C25/$C$8</f>
        <v>1.5907499999999998E-2</v>
      </c>
      <c r="D27" s="112">
        <f>'1.CARNE-Prod mil t'!D25/$D$8</f>
        <v>9.7305333333333341E-2</v>
      </c>
      <c r="E27" s="112">
        <f>'1.CARNE-Prod mil t'!E25/$E$8</f>
        <v>0.92089999999999983</v>
      </c>
      <c r="F27" s="112">
        <f>'1.CARNE-Prod mil t'!F25/$F$8</f>
        <v>7.4299999999999991E-3</v>
      </c>
      <c r="G27" s="112">
        <f>'1.CARNE-Prod mil t'!G25/$G$8</f>
        <v>0</v>
      </c>
      <c r="H27" s="112">
        <f>'1.CARNE-Prod mil t'!H25/$H$8</f>
        <v>0</v>
      </c>
      <c r="I27" s="113">
        <f>'1.CARNE-Prod mil t'!I25</f>
        <v>8.9671230000000005E-2</v>
      </c>
      <c r="J27" s="113">
        <f>'1.CARNE-Prod mil t'!J25</f>
        <v>3.9536845000000005</v>
      </c>
      <c r="K27" s="113">
        <f>'1.CARNE-Prod mil t'!K25</f>
        <v>0</v>
      </c>
      <c r="L27" s="113">
        <f>'1.CARNE-Prod mil t'!L25</f>
        <v>0</v>
      </c>
      <c r="M27" s="113">
        <f>'1.CARNE-Prod mil t'!M25</f>
        <v>0</v>
      </c>
      <c r="N27" s="66"/>
      <c r="O27" s="118"/>
    </row>
    <row r="28" spans="1:15" ht="12" hidden="1" customHeight="1" x14ac:dyDescent="0.2">
      <c r="A28" s="169">
        <v>200102</v>
      </c>
      <c r="B28" s="112">
        <f>'1.CARNE-Prod mil t'!B26/$B$8</f>
        <v>5.2398170731707328E-2</v>
      </c>
      <c r="C28" s="112">
        <f>'1.CARNE-Prod mil t'!C26/$C$8</f>
        <v>1.3349999999999999E-2</v>
      </c>
      <c r="D28" s="112">
        <f>'1.CARNE-Prod mil t'!D26/$D$8</f>
        <v>9.5155999999999977E-2</v>
      </c>
      <c r="E28" s="112">
        <f>'1.CARNE-Prod mil t'!E26/$E$8</f>
        <v>0.92089999999999983</v>
      </c>
      <c r="F28" s="112">
        <f>'1.CARNE-Prod mil t'!F26/$F$8</f>
        <v>7.2075000000000004E-3</v>
      </c>
      <c r="G28" s="112">
        <f>'1.CARNE-Prod mil t'!G26/$G$8</f>
        <v>0</v>
      </c>
      <c r="H28" s="112">
        <f>'1.CARNE-Prod mil t'!H26/$H$8</f>
        <v>0</v>
      </c>
      <c r="I28" s="113">
        <f>'1.CARNE-Prod mil t'!I26</f>
        <v>8.9397149999999981E-2</v>
      </c>
      <c r="J28" s="113">
        <f>'1.CARNE-Prod mil t'!J26</f>
        <v>3.7227599999999996</v>
      </c>
      <c r="K28" s="113">
        <f>'1.CARNE-Prod mil t'!K26</f>
        <v>0</v>
      </c>
      <c r="L28" s="113">
        <f>'1.CARNE-Prod mil t'!L26</f>
        <v>0</v>
      </c>
      <c r="M28" s="113">
        <f>'1.CARNE-Prod mil t'!M26</f>
        <v>0</v>
      </c>
      <c r="N28" s="66"/>
      <c r="O28" s="118"/>
    </row>
    <row r="29" spans="1:15" ht="12" hidden="1" customHeight="1" x14ac:dyDescent="0.2">
      <c r="A29" s="169">
        <v>200103</v>
      </c>
      <c r="B29" s="112">
        <f>'1.CARNE-Prod mil t'!B27/$B$8</f>
        <v>5.3967682926829255E-2</v>
      </c>
      <c r="C29" s="112">
        <f>'1.CARNE-Prod mil t'!C27/$C$8</f>
        <v>1.3720000000000001E-2</v>
      </c>
      <c r="D29" s="112">
        <f>'1.CARNE-Prod mil t'!D27/$D$8</f>
        <v>9.1908000000000004E-2</v>
      </c>
      <c r="E29" s="112">
        <f>'1.CARNE-Prod mil t'!E27/$E$8</f>
        <v>1.0551549019607844</v>
      </c>
      <c r="F29" s="112">
        <f>'1.CARNE-Prod mil t'!F27/$F$8</f>
        <v>7.6400000000000001E-3</v>
      </c>
      <c r="G29" s="112">
        <f>'1.CARNE-Prod mil t'!G27/$G$8</f>
        <v>0</v>
      </c>
      <c r="H29" s="112">
        <f>'1.CARNE-Prod mil t'!H27/$H$8</f>
        <v>0</v>
      </c>
      <c r="I29" s="113">
        <f>'1.CARNE-Prod mil t'!I27</f>
        <v>8.95064E-2</v>
      </c>
      <c r="J29" s="113">
        <f>'1.CARNE-Prod mil t'!J27</f>
        <v>3.9596714999999998</v>
      </c>
      <c r="K29" s="113">
        <f>'1.CARNE-Prod mil t'!K27</f>
        <v>0</v>
      </c>
      <c r="L29" s="113">
        <f>'1.CARNE-Prod mil t'!L27</f>
        <v>0</v>
      </c>
      <c r="M29" s="113">
        <f>'1.CARNE-Prod mil t'!M27</f>
        <v>0</v>
      </c>
      <c r="N29" s="66"/>
      <c r="O29" s="118"/>
    </row>
    <row r="30" spans="1:15" ht="12" hidden="1" customHeight="1" x14ac:dyDescent="0.2">
      <c r="A30" s="169">
        <v>200104</v>
      </c>
      <c r="B30" s="112">
        <f>'1.CARNE-Prod mil t'!B28/$B$8</f>
        <v>5.4153048780487802E-2</v>
      </c>
      <c r="C30" s="112">
        <f>'1.CARNE-Prod mil t'!C28/$C$8</f>
        <v>1.4265E-2</v>
      </c>
      <c r="D30" s="112">
        <f>'1.CARNE-Prod mil t'!D28/$D$8</f>
        <v>0.10065866666666667</v>
      </c>
      <c r="E30" s="112">
        <f>'1.CARNE-Prod mil t'!E28/$E$8</f>
        <v>1.0513274509803923</v>
      </c>
      <c r="F30" s="112">
        <f>'1.CARNE-Prod mil t'!F28/$F$8</f>
        <v>7.5124999999999992E-3</v>
      </c>
      <c r="G30" s="112">
        <f>'1.CARNE-Prod mil t'!G28/$G$8</f>
        <v>0</v>
      </c>
      <c r="H30" s="112">
        <f>'1.CARNE-Prod mil t'!H28/$H$8</f>
        <v>0</v>
      </c>
      <c r="I30" s="113">
        <f>'1.CARNE-Prod mil t'!I28</f>
        <v>9.007395E-2</v>
      </c>
      <c r="J30" s="113">
        <f>'1.CARNE-Prod mil t'!J28</f>
        <v>3.9084545000000004</v>
      </c>
      <c r="K30" s="113">
        <f>'1.CARNE-Prod mil t'!K28</f>
        <v>0</v>
      </c>
      <c r="L30" s="113">
        <f>'1.CARNE-Prod mil t'!L28</f>
        <v>0</v>
      </c>
      <c r="M30" s="113">
        <f>'1.CARNE-Prod mil t'!M28</f>
        <v>0</v>
      </c>
      <c r="N30" s="66"/>
      <c r="O30" s="118"/>
    </row>
    <row r="31" spans="1:15" ht="12" hidden="1" customHeight="1" x14ac:dyDescent="0.2">
      <c r="A31" s="169">
        <v>200105</v>
      </c>
      <c r="B31" s="112">
        <f>'1.CARNE-Prod mil t'!B29/$B$8</f>
        <v>5.6789634146341472E-2</v>
      </c>
      <c r="C31" s="112">
        <f>'1.CARNE-Prod mil t'!C29/$C$8</f>
        <v>1.5762500000000002E-2</v>
      </c>
      <c r="D31" s="112">
        <f>'1.CARNE-Prod mil t'!D29/$D$8</f>
        <v>0.10277333333333331</v>
      </c>
      <c r="E31" s="112">
        <f>'1.CARNE-Prod mil t'!E29/$E$8</f>
        <v>1.0575235294117646</v>
      </c>
      <c r="F31" s="112">
        <f>'1.CARNE-Prod mil t'!F29/$F$8</f>
        <v>7.837499999999999E-3</v>
      </c>
      <c r="G31" s="112">
        <f>'1.CARNE-Prod mil t'!G29/$G$8</f>
        <v>0</v>
      </c>
      <c r="H31" s="112">
        <f>'1.CARNE-Prod mil t'!H29/$H$8</f>
        <v>0</v>
      </c>
      <c r="I31" s="113">
        <f>'1.CARNE-Prod mil t'!I29</f>
        <v>9.0207899999999994E-2</v>
      </c>
      <c r="J31" s="113">
        <f>'1.CARNE-Prod mil t'!J29</f>
        <v>3.9771517999999997</v>
      </c>
      <c r="K31" s="113">
        <f>'1.CARNE-Prod mil t'!K29</f>
        <v>0</v>
      </c>
      <c r="L31" s="113">
        <f>'1.CARNE-Prod mil t'!L29</f>
        <v>0</v>
      </c>
      <c r="M31" s="113">
        <f>'1.CARNE-Prod mil t'!M29</f>
        <v>4.1609999999999998E-3</v>
      </c>
      <c r="N31" s="66"/>
      <c r="O31" s="118"/>
    </row>
    <row r="32" spans="1:15" ht="12" hidden="1" customHeight="1" x14ac:dyDescent="0.2">
      <c r="A32" s="169">
        <v>200106</v>
      </c>
      <c r="B32" s="112">
        <f>'1.CARNE-Prod mil t'!B30/$B$8</f>
        <v>5.4757926829268291E-2</v>
      </c>
      <c r="C32" s="112">
        <f>'1.CARNE-Prod mil t'!C30/$C$8</f>
        <v>1.2620000000000001E-2</v>
      </c>
      <c r="D32" s="112">
        <f>'1.CARNE-Prod mil t'!D30/$D$8</f>
        <v>9.627200000000001E-2</v>
      </c>
      <c r="E32" s="112">
        <f>'1.CARNE-Prod mil t'!E30/$E$8</f>
        <v>1.0146921568627452</v>
      </c>
      <c r="F32" s="112">
        <f>'1.CARNE-Prod mil t'!F30/$F$8</f>
        <v>7.3349999999999995E-3</v>
      </c>
      <c r="G32" s="112">
        <f>'1.CARNE-Prod mil t'!G30/$G$8</f>
        <v>0</v>
      </c>
      <c r="H32" s="112">
        <f>'1.CARNE-Prod mil t'!H30/$H$8</f>
        <v>0</v>
      </c>
      <c r="I32" s="113">
        <f>'1.CARNE-Prod mil t'!I30</f>
        <v>8.9436650000000006E-2</v>
      </c>
      <c r="J32" s="113">
        <f>'1.CARNE-Prod mil t'!J30</f>
        <v>3.8058205000000003</v>
      </c>
      <c r="K32" s="113">
        <f>'1.CARNE-Prod mil t'!K30</f>
        <v>0</v>
      </c>
      <c r="L32" s="113">
        <f>'1.CARNE-Prod mil t'!L30</f>
        <v>0</v>
      </c>
      <c r="M32" s="113">
        <f>'1.CARNE-Prod mil t'!M30</f>
        <v>1.1560600000000001E-2</v>
      </c>
      <c r="N32" s="66"/>
      <c r="O32" s="118"/>
    </row>
    <row r="33" spans="1:15" ht="12" hidden="1" customHeight="1" x14ac:dyDescent="0.2">
      <c r="A33" s="169">
        <v>200107</v>
      </c>
      <c r="B33" s="112">
        <f>'1.CARNE-Prod mil t'!B31/$B$8</f>
        <v>5.655609756097562E-2</v>
      </c>
      <c r="C33" s="112">
        <f>'1.CARNE-Prod mil t'!C31/$C$8</f>
        <v>1.2740000000000001E-2</v>
      </c>
      <c r="D33" s="112">
        <f>'1.CARNE-Prod mil t'!D31/$D$8</f>
        <v>9.7876000000000005E-2</v>
      </c>
      <c r="E33" s="112">
        <f>'1.CARNE-Prod mil t'!E31/$E$8</f>
        <v>1.0435019607843139</v>
      </c>
      <c r="F33" s="112">
        <f>'1.CARNE-Prod mil t'!F31/$F$8</f>
        <v>7.0874999999999992E-3</v>
      </c>
      <c r="G33" s="112">
        <f>'1.CARNE-Prod mil t'!G31/$G$8</f>
        <v>0</v>
      </c>
      <c r="H33" s="112">
        <f>'1.CARNE-Prod mil t'!H31/$H$8</f>
        <v>0</v>
      </c>
      <c r="I33" s="113">
        <f>'1.CARNE-Prod mil t'!I31</f>
        <v>8.8858349999999989E-2</v>
      </c>
      <c r="J33" s="113">
        <f>'1.CARNE-Prod mil t'!J31</f>
        <v>3.8443205000000003</v>
      </c>
      <c r="K33" s="113">
        <f>'1.CARNE-Prod mil t'!K31</f>
        <v>0</v>
      </c>
      <c r="L33" s="113">
        <f>'1.CARNE-Prod mil t'!L31</f>
        <v>0</v>
      </c>
      <c r="M33" s="113">
        <f>'1.CARNE-Prod mil t'!M31</f>
        <v>1.1558199999999999E-2</v>
      </c>
      <c r="N33" s="66"/>
      <c r="O33" s="118"/>
    </row>
    <row r="34" spans="1:15" ht="12" hidden="1" customHeight="1" x14ac:dyDescent="0.2">
      <c r="A34" s="169">
        <v>200108</v>
      </c>
      <c r="B34" s="112">
        <f>'1.CARNE-Prod mil t'!B32/$B$8</f>
        <v>5.7347560975609745E-2</v>
      </c>
      <c r="C34" s="112">
        <f>'1.CARNE-Prod mil t'!C32/$C$8</f>
        <v>1.323E-2</v>
      </c>
      <c r="D34" s="112">
        <f>'1.CARNE-Prod mil t'!D32/$D$8</f>
        <v>9.5790666666666691E-2</v>
      </c>
      <c r="E34" s="112">
        <f>'1.CARNE-Prod mil t'!E32/$E$8</f>
        <v>1.044678431372549</v>
      </c>
      <c r="F34" s="112">
        <f>'1.CARNE-Prod mil t'!F32/$F$8</f>
        <v>7.2724999999999986E-3</v>
      </c>
      <c r="G34" s="112">
        <f>'1.CARNE-Prod mil t'!G32/$G$8</f>
        <v>0</v>
      </c>
      <c r="H34" s="112">
        <f>'1.CARNE-Prod mil t'!H32/$H$8</f>
        <v>0</v>
      </c>
      <c r="I34" s="113">
        <f>'1.CARNE-Prod mil t'!I32</f>
        <v>8.8839799999999997E-2</v>
      </c>
      <c r="J34" s="113">
        <f>'1.CARNE-Prod mil t'!J32</f>
        <v>3.8124809999999996</v>
      </c>
      <c r="K34" s="113">
        <f>'1.CARNE-Prod mil t'!K32</f>
        <v>0</v>
      </c>
      <c r="L34" s="113">
        <f>'1.CARNE-Prod mil t'!L32</f>
        <v>0</v>
      </c>
      <c r="M34" s="113">
        <f>'1.CARNE-Prod mil t'!M32</f>
        <v>4.378400000000001E-3</v>
      </c>
      <c r="N34" s="66"/>
      <c r="O34" s="118"/>
    </row>
    <row r="35" spans="1:15" ht="12" hidden="1" customHeight="1" x14ac:dyDescent="0.2">
      <c r="A35" s="169">
        <v>200109</v>
      </c>
      <c r="B35" s="112">
        <f>'1.CARNE-Prod mil t'!B33/$B$8</f>
        <v>6.0175609756097564E-2</v>
      </c>
      <c r="C35" s="112">
        <f>'1.CARNE-Prod mil t'!C33/$C$8</f>
        <v>1.3132499999999997E-2</v>
      </c>
      <c r="D35" s="112">
        <f>'1.CARNE-Prod mil t'!D33/$D$8</f>
        <v>9.6072000000000005E-2</v>
      </c>
      <c r="E35" s="112">
        <f>'1.CARNE-Prod mil t'!E33/$E$8</f>
        <v>1.0610313725490197</v>
      </c>
      <c r="F35" s="112">
        <f>'1.CARNE-Prod mil t'!F33/$F$8</f>
        <v>7.1999999999999989E-3</v>
      </c>
      <c r="G35" s="112">
        <f>'1.CARNE-Prod mil t'!G33/$G$8</f>
        <v>0</v>
      </c>
      <c r="H35" s="112">
        <f>'1.CARNE-Prod mil t'!H33/$H$8</f>
        <v>0</v>
      </c>
      <c r="I35" s="113">
        <f>'1.CARNE-Prod mil t'!I33</f>
        <v>8.8568699999999972E-2</v>
      </c>
      <c r="J35" s="113">
        <f>'1.CARNE-Prod mil t'!J33</f>
        <v>3.7271700000000001</v>
      </c>
      <c r="K35" s="113">
        <f>'1.CARNE-Prod mil t'!K33</f>
        <v>0</v>
      </c>
      <c r="L35" s="113">
        <f>'1.CARNE-Prod mil t'!L33</f>
        <v>0</v>
      </c>
      <c r="M35" s="113">
        <f>'1.CARNE-Prod mil t'!M33</f>
        <v>0</v>
      </c>
      <c r="N35" s="66"/>
      <c r="O35" s="118"/>
    </row>
    <row r="36" spans="1:15" ht="12" hidden="1" customHeight="1" x14ac:dyDescent="0.2">
      <c r="A36" s="169">
        <v>200110</v>
      </c>
      <c r="B36" s="112">
        <f>'1.CARNE-Prod mil t'!B34/$B$8</f>
        <v>6.0147560975609755E-2</v>
      </c>
      <c r="C36" s="112">
        <f>'1.CARNE-Prod mil t'!C34/$C$8</f>
        <v>1.3604999999999999E-2</v>
      </c>
      <c r="D36" s="112">
        <f>'1.CARNE-Prod mil t'!D34/$D$8</f>
        <v>9.7088000000000008E-2</v>
      </c>
      <c r="E36" s="112">
        <f>'1.CARNE-Prod mil t'!E34/$E$8</f>
        <v>1.1015156862745099</v>
      </c>
      <c r="F36" s="112">
        <f>'1.CARNE-Prod mil t'!F34/$F$8</f>
        <v>7.1699999999999993E-3</v>
      </c>
      <c r="G36" s="112">
        <f>'1.CARNE-Prod mil t'!G34/$G$8</f>
        <v>0</v>
      </c>
      <c r="H36" s="112">
        <f>'1.CARNE-Prod mil t'!H34/$H$8</f>
        <v>0</v>
      </c>
      <c r="I36" s="113">
        <f>'1.CARNE-Prod mil t'!I34</f>
        <v>8.9722499999999997E-2</v>
      </c>
      <c r="J36" s="113">
        <f>'1.CARNE-Prod mil t'!J34</f>
        <v>3.8269305000000005</v>
      </c>
      <c r="K36" s="113">
        <f>'1.CARNE-Prod mil t'!K34</f>
        <v>0</v>
      </c>
      <c r="L36" s="113">
        <f>'1.CARNE-Prod mil t'!L34</f>
        <v>0</v>
      </c>
      <c r="M36" s="113">
        <f>'1.CARNE-Prod mil t'!M34</f>
        <v>0</v>
      </c>
      <c r="N36" s="66"/>
      <c r="O36" s="118"/>
    </row>
    <row r="37" spans="1:15" ht="12" hidden="1" customHeight="1" x14ac:dyDescent="0.2">
      <c r="A37" s="169">
        <v>200111</v>
      </c>
      <c r="B37" s="112">
        <f>'1.CARNE-Prod mil t'!B35/$B$8</f>
        <v>5.4891463414634155E-2</v>
      </c>
      <c r="C37" s="112">
        <f>'1.CARNE-Prod mil t'!C35/$C$8</f>
        <v>1.2917499999999998E-2</v>
      </c>
      <c r="D37" s="112">
        <f>'1.CARNE-Prod mil t'!D35/$D$8</f>
        <v>9.0240000000000001E-2</v>
      </c>
      <c r="E37" s="112">
        <f>'1.CARNE-Prod mil t'!E35/$E$8</f>
        <v>1.0021372549019607</v>
      </c>
      <c r="F37" s="112">
        <f>'1.CARNE-Prod mil t'!F35/$F$8</f>
        <v>7.1999999999999989E-3</v>
      </c>
      <c r="G37" s="112">
        <f>'1.CARNE-Prod mil t'!G35/$G$8</f>
        <v>0</v>
      </c>
      <c r="H37" s="112">
        <f>'1.CARNE-Prod mil t'!H35/$H$8</f>
        <v>0</v>
      </c>
      <c r="I37" s="113">
        <f>'1.CARNE-Prod mil t'!I35</f>
        <v>8.8656900000000011E-2</v>
      </c>
      <c r="J37" s="113">
        <f>'1.CARNE-Prod mil t'!J35</f>
        <v>3.763439</v>
      </c>
      <c r="K37" s="113">
        <f>'1.CARNE-Prod mil t'!K35</f>
        <v>0</v>
      </c>
      <c r="L37" s="113">
        <f>'1.CARNE-Prod mil t'!L35</f>
        <v>0</v>
      </c>
      <c r="M37" s="113">
        <f>'1.CARNE-Prod mil t'!M35</f>
        <v>0</v>
      </c>
      <c r="N37" s="66"/>
      <c r="O37" s="118"/>
    </row>
    <row r="38" spans="1:15" ht="12" hidden="1" customHeight="1" x14ac:dyDescent="0.2">
      <c r="A38" s="170">
        <v>200112</v>
      </c>
      <c r="B38" s="114">
        <f>'1.CARNE-Prod mil t'!B36/$B$8</f>
        <v>5.8266463414634151E-2</v>
      </c>
      <c r="C38" s="114">
        <f>'1.CARNE-Prod mil t'!C36/$C$8</f>
        <v>1.4537500000000004E-2</v>
      </c>
      <c r="D38" s="114">
        <f>'1.CARNE-Prod mil t'!D36/$D$8</f>
        <v>9.7633333333333336E-2</v>
      </c>
      <c r="E38" s="114">
        <f>'1.CARNE-Prod mil t'!E36/$E$8</f>
        <v>1.1431450980392155</v>
      </c>
      <c r="F38" s="114">
        <f>'1.CARNE-Prod mil t'!F36/$F$8</f>
        <v>7.2350000000000001E-3</v>
      </c>
      <c r="G38" s="114">
        <f>'1.CARNE-Prod mil t'!G36/$G$8</f>
        <v>0</v>
      </c>
      <c r="H38" s="114">
        <f>'1.CARNE-Prod mil t'!H36/$H$8</f>
        <v>0</v>
      </c>
      <c r="I38" s="115">
        <f>'1.CARNE-Prod mil t'!I36</f>
        <v>8.9546100000000003E-2</v>
      </c>
      <c r="J38" s="115">
        <f>'1.CARNE-Prod mil t'!J36</f>
        <v>3.8509440000000001</v>
      </c>
      <c r="K38" s="115">
        <f>'1.CARNE-Prod mil t'!K36</f>
        <v>0</v>
      </c>
      <c r="L38" s="115">
        <f>'1.CARNE-Prod mil t'!L36</f>
        <v>0</v>
      </c>
      <c r="M38" s="115">
        <f>'1.CARNE-Prod mil t'!M36</f>
        <v>0</v>
      </c>
      <c r="N38" s="66"/>
      <c r="O38" s="118"/>
    </row>
    <row r="39" spans="1:15" ht="12" hidden="1" customHeight="1" x14ac:dyDescent="0.2">
      <c r="A39" s="169">
        <v>200201</v>
      </c>
      <c r="B39" s="112">
        <f>'1.CARNE-Prod mil t'!B37/$B$8</f>
        <v>5.8836585365853657E-2</v>
      </c>
      <c r="C39" s="112">
        <f>'1.CARNE-Prod mil t'!C37/$C$8</f>
        <v>9.9849999999999991E-3</v>
      </c>
      <c r="D39" s="112">
        <f>'1.CARNE-Prod mil t'!D37/$D$8</f>
        <v>8.2053333333333325E-2</v>
      </c>
      <c r="E39" s="112">
        <f>'1.CARNE-Prod mil t'!E37/$E$8</f>
        <v>0.89036274509803925</v>
      </c>
      <c r="F39" s="112">
        <f>'1.CARNE-Prod mil t'!F37/$F$8</f>
        <v>9.1500000000000001E-3</v>
      </c>
      <c r="G39" s="112">
        <f>'1.CARNE-Prod mil t'!G37/$G$8</f>
        <v>0</v>
      </c>
      <c r="H39" s="112">
        <f>'1.CARNE-Prod mil t'!H37/$H$8</f>
        <v>0</v>
      </c>
      <c r="I39" s="113">
        <f>'1.CARNE-Prod mil t'!I37</f>
        <v>0.1004345</v>
      </c>
      <c r="J39" s="113">
        <f>'1.CARNE-Prod mil t'!J37</f>
        <v>4.2678922999999998</v>
      </c>
      <c r="K39" s="113">
        <f>'1.CARNE-Prod mil t'!K37</f>
        <v>0</v>
      </c>
      <c r="L39" s="113">
        <f>'1.CARNE-Prod mil t'!L37</f>
        <v>0</v>
      </c>
      <c r="M39" s="113">
        <f>'1.CARNE-Prod mil t'!M37</f>
        <v>0</v>
      </c>
      <c r="N39" s="66"/>
      <c r="O39" s="118"/>
    </row>
    <row r="40" spans="1:15" ht="12" hidden="1" customHeight="1" x14ac:dyDescent="0.2">
      <c r="A40" s="169">
        <v>200202</v>
      </c>
      <c r="B40" s="112">
        <f>'1.CARNE-Prod mil t'!B38/$B$8</f>
        <v>5.8718902439024397E-2</v>
      </c>
      <c r="C40" s="112">
        <f>'1.CARNE-Prod mil t'!C38/$C$8</f>
        <v>1.0535000000000001E-2</v>
      </c>
      <c r="D40" s="112">
        <f>'1.CARNE-Prod mil t'!D38/$D$8</f>
        <v>8.8154666666666659E-2</v>
      </c>
      <c r="E40" s="112">
        <f>'1.CARNE-Prod mil t'!E38/$E$8</f>
        <v>0.98492352941176486</v>
      </c>
      <c r="F40" s="112">
        <f>'1.CARNE-Prod mil t'!F38/$F$8</f>
        <v>9.6749999999999996E-3</v>
      </c>
      <c r="G40" s="112">
        <f>'1.CARNE-Prod mil t'!G38/$G$8</f>
        <v>0</v>
      </c>
      <c r="H40" s="112">
        <f>'1.CARNE-Prod mil t'!H38/$H$8</f>
        <v>0</v>
      </c>
      <c r="I40" s="113">
        <f>'1.CARNE-Prod mil t'!I38</f>
        <v>9.3735250000000006E-2</v>
      </c>
      <c r="J40" s="113">
        <f>'1.CARNE-Prod mil t'!J38</f>
        <v>3.8084300000000004</v>
      </c>
      <c r="K40" s="113">
        <f>'1.CARNE-Prod mil t'!K38</f>
        <v>0</v>
      </c>
      <c r="L40" s="113">
        <f>'1.CARNE-Prod mil t'!L38</f>
        <v>0</v>
      </c>
      <c r="M40" s="113">
        <f>'1.CARNE-Prod mil t'!M38</f>
        <v>0</v>
      </c>
      <c r="N40" s="66"/>
      <c r="O40" s="118"/>
    </row>
    <row r="41" spans="1:15" ht="12" hidden="1" customHeight="1" x14ac:dyDescent="0.2">
      <c r="A41" s="169">
        <v>200203</v>
      </c>
      <c r="B41" s="112">
        <f>'1.CARNE-Prod mil t'!B39/$B$8</f>
        <v>5.9604512195121959E-2</v>
      </c>
      <c r="C41" s="112">
        <f>'1.CARNE-Prod mil t'!C39/$C$8</f>
        <v>1.1269999999999999E-2</v>
      </c>
      <c r="D41" s="112">
        <f>'1.CARNE-Prod mil t'!D39/$D$8</f>
        <v>8.3981333333333338E-2</v>
      </c>
      <c r="E41" s="112">
        <f>'1.CARNE-Prod mil t'!E39/$E$8</f>
        <v>0.89659215686274496</v>
      </c>
      <c r="F41" s="112">
        <f>'1.CARNE-Prod mil t'!F39/$F$8</f>
        <v>9.3574999999999995E-3</v>
      </c>
      <c r="G41" s="112">
        <f>'1.CARNE-Prod mil t'!G39/$G$8</f>
        <v>0</v>
      </c>
      <c r="H41" s="112">
        <f>'1.CARNE-Prod mil t'!H39/$H$8</f>
        <v>0</v>
      </c>
      <c r="I41" s="113">
        <f>'1.CARNE-Prod mil t'!I39</f>
        <v>9.2002000000000014E-2</v>
      </c>
      <c r="J41" s="113">
        <f>'1.CARNE-Prod mil t'!J39</f>
        <v>4.0852470000000007</v>
      </c>
      <c r="K41" s="113">
        <f>'1.CARNE-Prod mil t'!K39</f>
        <v>0</v>
      </c>
      <c r="L41" s="113">
        <f>'1.CARNE-Prod mil t'!L39</f>
        <v>0</v>
      </c>
      <c r="M41" s="113">
        <f>'1.CARNE-Prod mil t'!M39</f>
        <v>0</v>
      </c>
      <c r="N41" s="66"/>
      <c r="O41" s="118"/>
    </row>
    <row r="42" spans="1:15" ht="12" hidden="1" customHeight="1" x14ac:dyDescent="0.2">
      <c r="A42" s="169">
        <v>200204</v>
      </c>
      <c r="B42" s="112">
        <f>'1.CARNE-Prod mil t'!B40/$B$8</f>
        <v>6.4923170731707322E-2</v>
      </c>
      <c r="C42" s="112">
        <f>'1.CARNE-Prod mil t'!C40/$C$8</f>
        <v>1.205E-2</v>
      </c>
      <c r="D42" s="112">
        <f>'1.CARNE-Prod mil t'!D40/$D$8</f>
        <v>8.8324000000000014E-2</v>
      </c>
      <c r="E42" s="112">
        <f>'1.CARNE-Prod mil t'!E40/$E$8</f>
        <v>0.896898039215686</v>
      </c>
      <c r="F42" s="112">
        <f>'1.CARNE-Prod mil t'!F40/$F$8</f>
        <v>9.4850000000000004E-3</v>
      </c>
      <c r="G42" s="112">
        <f>'1.CARNE-Prod mil t'!G40/$G$8</f>
        <v>0</v>
      </c>
      <c r="H42" s="112">
        <f>'1.CARNE-Prod mil t'!H40/$H$8</f>
        <v>0</v>
      </c>
      <c r="I42" s="113">
        <f>'1.CARNE-Prod mil t'!I40</f>
        <v>9.4068550000000015E-2</v>
      </c>
      <c r="J42" s="113">
        <f>'1.CARNE-Prod mil t'!J40</f>
        <v>4.0073630000000007</v>
      </c>
      <c r="K42" s="113">
        <f>'1.CARNE-Prod mil t'!K40</f>
        <v>0</v>
      </c>
      <c r="L42" s="113">
        <f>'1.CARNE-Prod mil t'!L40</f>
        <v>0</v>
      </c>
      <c r="M42" s="113">
        <f>'1.CARNE-Prod mil t'!M40</f>
        <v>0</v>
      </c>
      <c r="N42" s="66"/>
      <c r="O42" s="118"/>
    </row>
    <row r="43" spans="1:15" ht="12" hidden="1" customHeight="1" x14ac:dyDescent="0.2">
      <c r="A43" s="169">
        <v>200205</v>
      </c>
      <c r="B43" s="112">
        <f>'1.CARNE-Prod mil t'!B41/$B$8</f>
        <v>6.4071341463414644E-2</v>
      </c>
      <c r="C43" s="112">
        <f>'1.CARNE-Prod mil t'!C41/$C$8</f>
        <v>1.2119999999999997E-2</v>
      </c>
      <c r="D43" s="112">
        <f>'1.CARNE-Prod mil t'!D41/$D$8</f>
        <v>8.604266666666667E-2</v>
      </c>
      <c r="E43" s="112">
        <f>'1.CARNE-Prod mil t'!E41/$E$8</f>
        <v>0.9024411764705883</v>
      </c>
      <c r="F43" s="112">
        <f>'1.CARNE-Prod mil t'!F41/$F$8</f>
        <v>9.0375000000000004E-3</v>
      </c>
      <c r="G43" s="112">
        <f>'1.CARNE-Prod mil t'!G41/$G$8</f>
        <v>0</v>
      </c>
      <c r="H43" s="112">
        <f>'1.CARNE-Prod mil t'!H41/$H$8</f>
        <v>0</v>
      </c>
      <c r="I43" s="113">
        <f>'1.CARNE-Prod mil t'!I41</f>
        <v>9.1498999999999997E-2</v>
      </c>
      <c r="J43" s="113">
        <f>'1.CARNE-Prod mil t'!J41</f>
        <v>4.090541</v>
      </c>
      <c r="K43" s="113">
        <f>'1.CARNE-Prod mil t'!K41</f>
        <v>0</v>
      </c>
      <c r="L43" s="113">
        <f>'1.CARNE-Prod mil t'!L41</f>
        <v>0</v>
      </c>
      <c r="M43" s="113">
        <f>'1.CARNE-Prod mil t'!M41</f>
        <v>3.6089999999999998E-3</v>
      </c>
      <c r="N43" s="66"/>
      <c r="O43" s="118"/>
    </row>
    <row r="44" spans="1:15" ht="12" hidden="1" customHeight="1" x14ac:dyDescent="0.2">
      <c r="A44" s="169">
        <v>200206</v>
      </c>
      <c r="B44" s="112">
        <f>'1.CARNE-Prod mil t'!B42/$B$8</f>
        <v>6.5604024390243904E-2</v>
      </c>
      <c r="C44" s="112">
        <f>'1.CARNE-Prod mil t'!C42/$C$8</f>
        <v>1.0030000000000001E-2</v>
      </c>
      <c r="D44" s="112">
        <f>'1.CARNE-Prod mil t'!D42/$D$8</f>
        <v>7.6099999999999987E-2</v>
      </c>
      <c r="E44" s="112">
        <f>'1.CARNE-Prod mil t'!E42/$E$8</f>
        <v>0.82554705882352941</v>
      </c>
      <c r="F44" s="112">
        <f>'1.CARNE-Prod mil t'!F42/$F$8</f>
        <v>1.2150000000000001E-2</v>
      </c>
      <c r="G44" s="112">
        <f>'1.CARNE-Prod mil t'!G42/$G$8</f>
        <v>0</v>
      </c>
      <c r="H44" s="112">
        <f>'1.CARNE-Prod mil t'!H42/$H$8</f>
        <v>0</v>
      </c>
      <c r="I44" s="113">
        <f>'1.CARNE-Prod mil t'!I42</f>
        <v>9.2107499999999995E-2</v>
      </c>
      <c r="J44" s="113">
        <f>'1.CARNE-Prod mil t'!J42</f>
        <v>3.9540589999999991</v>
      </c>
      <c r="K44" s="113">
        <f>'1.CARNE-Prod mil t'!K42</f>
        <v>0</v>
      </c>
      <c r="L44" s="113">
        <f>'1.CARNE-Prod mil t'!L42</f>
        <v>0</v>
      </c>
      <c r="M44" s="113">
        <f>'1.CARNE-Prod mil t'!M42</f>
        <v>1.4339699999999999E-2</v>
      </c>
      <c r="N44" s="66"/>
      <c r="O44" s="118"/>
    </row>
    <row r="45" spans="1:15" ht="12" hidden="1" customHeight="1" x14ac:dyDescent="0.2">
      <c r="A45" s="169">
        <v>200207</v>
      </c>
      <c r="B45" s="112">
        <f>'1.CARNE-Prod mil t'!B43/$B$8</f>
        <v>6.6409756097560987E-2</v>
      </c>
      <c r="C45" s="112">
        <f>'1.CARNE-Prod mil t'!C43/$C$8</f>
        <v>1.0295E-2</v>
      </c>
      <c r="D45" s="112">
        <f>'1.CARNE-Prod mil t'!D43/$D$8</f>
        <v>7.8544000000000003E-2</v>
      </c>
      <c r="E45" s="112">
        <f>'1.CARNE-Prod mil t'!E43/$E$8</f>
        <v>0.90965294117647055</v>
      </c>
      <c r="F45" s="112">
        <f>'1.CARNE-Prod mil t'!F43/$F$8</f>
        <v>8.3624999999999984E-3</v>
      </c>
      <c r="G45" s="112">
        <f>'1.CARNE-Prod mil t'!G43/$G$8</f>
        <v>0</v>
      </c>
      <c r="H45" s="112">
        <f>'1.CARNE-Prod mil t'!H43/$H$8</f>
        <v>0</v>
      </c>
      <c r="I45" s="113">
        <f>'1.CARNE-Prod mil t'!I43</f>
        <v>9.0300850000000002E-2</v>
      </c>
      <c r="J45" s="113">
        <f>'1.CARNE-Prod mil t'!J43</f>
        <v>4.0401420000000003</v>
      </c>
      <c r="K45" s="113">
        <f>'1.CARNE-Prod mil t'!K43</f>
        <v>0</v>
      </c>
      <c r="L45" s="113">
        <f>'1.CARNE-Prod mil t'!L43</f>
        <v>0</v>
      </c>
      <c r="M45" s="113">
        <f>'1.CARNE-Prod mil t'!M43</f>
        <v>1.2192349999999999E-2</v>
      </c>
      <c r="N45" s="66"/>
      <c r="O45" s="118"/>
    </row>
    <row r="46" spans="1:15" ht="12" hidden="1" customHeight="1" x14ac:dyDescent="0.2">
      <c r="A46" s="169">
        <v>200208</v>
      </c>
      <c r="B46" s="112">
        <f>'1.CARNE-Prod mil t'!B44/$B$8</f>
        <v>6.8220121951219501E-2</v>
      </c>
      <c r="C46" s="112">
        <f>'1.CARNE-Prod mil t'!C44/$C$8</f>
        <v>9.219999999999999E-3</v>
      </c>
      <c r="D46" s="112">
        <f>'1.CARNE-Prod mil t'!D44/$D$8</f>
        <v>8.2687999999999984E-2</v>
      </c>
      <c r="E46" s="112">
        <f>'1.CARNE-Prod mil t'!E44/$E$8</f>
        <v>0.85115294117647056</v>
      </c>
      <c r="F46" s="112">
        <f>'1.CARNE-Prod mil t'!F44/$F$8</f>
        <v>8.6474999999999989E-3</v>
      </c>
      <c r="G46" s="112">
        <f>'1.CARNE-Prod mil t'!G44/$G$8</f>
        <v>0</v>
      </c>
      <c r="H46" s="112">
        <f>'1.CARNE-Prod mil t'!H44/$H$8</f>
        <v>0</v>
      </c>
      <c r="I46" s="113">
        <f>'1.CARNE-Prod mil t'!I44</f>
        <v>8.9675300000000027E-2</v>
      </c>
      <c r="J46" s="113">
        <f>'1.CARNE-Prod mil t'!J44</f>
        <v>4.0074290000000001</v>
      </c>
      <c r="K46" s="113">
        <f>'1.CARNE-Prod mil t'!K44</f>
        <v>0</v>
      </c>
      <c r="L46" s="113">
        <f>'1.CARNE-Prod mil t'!L44</f>
        <v>0</v>
      </c>
      <c r="M46" s="113">
        <f>'1.CARNE-Prod mil t'!M44</f>
        <v>7.1678500000000008E-3</v>
      </c>
      <c r="N46" s="66"/>
      <c r="O46" s="118"/>
    </row>
    <row r="47" spans="1:15" ht="12" hidden="1" customHeight="1" x14ac:dyDescent="0.2">
      <c r="A47" s="169">
        <v>200209</v>
      </c>
      <c r="B47" s="112">
        <f>'1.CARNE-Prod mil t'!B45/$B$8</f>
        <v>6.8551829268292674E-2</v>
      </c>
      <c r="C47" s="112">
        <f>'1.CARNE-Prod mil t'!C45/$C$8</f>
        <v>9.3074999999999981E-3</v>
      </c>
      <c r="D47" s="112">
        <f>'1.CARNE-Prod mil t'!D45/$D$8</f>
        <v>8.8330666666666655E-2</v>
      </c>
      <c r="E47" s="112">
        <f>'1.CARNE-Prod mil t'!E45/$E$8</f>
        <v>0.84644705882352955</v>
      </c>
      <c r="F47" s="112">
        <f>'1.CARNE-Prod mil t'!F45/$F$8</f>
        <v>1.0237499999999998E-2</v>
      </c>
      <c r="G47" s="112">
        <f>'1.CARNE-Prod mil t'!G45/$G$8</f>
        <v>0</v>
      </c>
      <c r="H47" s="112">
        <f>'1.CARNE-Prod mil t'!H45/$H$8</f>
        <v>0</v>
      </c>
      <c r="I47" s="113">
        <f>'1.CARNE-Prod mil t'!I45</f>
        <v>9.0591899999999989E-2</v>
      </c>
      <c r="J47" s="113">
        <f>'1.CARNE-Prod mil t'!J45</f>
        <v>3.7734209999999999</v>
      </c>
      <c r="K47" s="113">
        <f>'1.CARNE-Prod mil t'!K45</f>
        <v>0</v>
      </c>
      <c r="L47" s="113">
        <f>'1.CARNE-Prod mil t'!L45</f>
        <v>0</v>
      </c>
      <c r="M47" s="113">
        <f>'1.CARNE-Prod mil t'!M45</f>
        <v>5.970000000000002E-4</v>
      </c>
      <c r="N47" s="66"/>
      <c r="O47" s="118"/>
    </row>
    <row r="48" spans="1:15" ht="12" hidden="1" customHeight="1" x14ac:dyDescent="0.2">
      <c r="A48" s="169">
        <v>200210</v>
      </c>
      <c r="B48" s="112">
        <f>'1.CARNE-Prod mil t'!B46/$B$8</f>
        <v>6.8895731707317082E-2</v>
      </c>
      <c r="C48" s="112">
        <f>'1.CARNE-Prod mil t'!C46/$C$8</f>
        <v>1.0235000000000001E-2</v>
      </c>
      <c r="D48" s="112">
        <f>'1.CARNE-Prod mil t'!D46/$D$8</f>
        <v>9.5277333333333325E-2</v>
      </c>
      <c r="E48" s="112">
        <f>'1.CARNE-Prod mil t'!E46/$E$8</f>
        <v>0.8633333333333334</v>
      </c>
      <c r="F48" s="112">
        <f>'1.CARNE-Prod mil t'!F46/$F$8</f>
        <v>1.30125E-2</v>
      </c>
      <c r="G48" s="112">
        <f>'1.CARNE-Prod mil t'!G46/$G$8</f>
        <v>0</v>
      </c>
      <c r="H48" s="112">
        <f>'1.CARNE-Prod mil t'!H46/$H$8</f>
        <v>0</v>
      </c>
      <c r="I48" s="113">
        <f>'1.CARNE-Prod mil t'!I46</f>
        <v>9.08022E-2</v>
      </c>
      <c r="J48" s="113">
        <f>'1.CARNE-Prod mil t'!J46</f>
        <v>3.8772920000000002</v>
      </c>
      <c r="K48" s="113">
        <f>'1.CARNE-Prod mil t'!K46</f>
        <v>0</v>
      </c>
      <c r="L48" s="113">
        <f>'1.CARNE-Prod mil t'!L46</f>
        <v>0</v>
      </c>
      <c r="M48" s="113">
        <f>'1.CARNE-Prod mil t'!M46</f>
        <v>0</v>
      </c>
      <c r="N48" s="66"/>
      <c r="O48" s="118"/>
    </row>
    <row r="49" spans="1:15" ht="12" hidden="1" customHeight="1" x14ac:dyDescent="0.2">
      <c r="A49" s="169">
        <v>200211</v>
      </c>
      <c r="B49" s="112">
        <f>'1.CARNE-Prod mil t'!B47/$B$8</f>
        <v>6.7412195121951221E-2</v>
      </c>
      <c r="C49" s="112">
        <f>'1.CARNE-Prod mil t'!C47/$C$8</f>
        <v>1.0627749999999998E-2</v>
      </c>
      <c r="D49" s="112">
        <f>'1.CARNE-Prod mil t'!D47/$D$8</f>
        <v>9.0730666666666682E-2</v>
      </c>
      <c r="E49" s="112">
        <f>'1.CARNE-Prod mil t'!E47/$E$8</f>
        <v>0.89920980392156868</v>
      </c>
      <c r="F49" s="112">
        <f>'1.CARNE-Prod mil t'!F47/$F$8</f>
        <v>1.27125E-2</v>
      </c>
      <c r="G49" s="112">
        <f>'1.CARNE-Prod mil t'!G47/$G$8</f>
        <v>0</v>
      </c>
      <c r="H49" s="112">
        <f>'1.CARNE-Prod mil t'!H47/$H$8</f>
        <v>0</v>
      </c>
      <c r="I49" s="113">
        <f>'1.CARNE-Prod mil t'!I47</f>
        <v>9.0765699999999991E-2</v>
      </c>
      <c r="J49" s="113">
        <f>'1.CARNE-Prod mil t'!J47</f>
        <v>3.93533</v>
      </c>
      <c r="K49" s="113">
        <f>'1.CARNE-Prod mil t'!K47</f>
        <v>0</v>
      </c>
      <c r="L49" s="113">
        <f>'1.CARNE-Prod mil t'!L47</f>
        <v>0</v>
      </c>
      <c r="M49" s="113">
        <f>'1.CARNE-Prod mil t'!M47</f>
        <v>0</v>
      </c>
      <c r="N49" s="66"/>
      <c r="O49" s="118"/>
    </row>
    <row r="50" spans="1:15" ht="12" hidden="1" customHeight="1" x14ac:dyDescent="0.2">
      <c r="A50" s="170">
        <v>200212</v>
      </c>
      <c r="B50" s="114">
        <f>'1.CARNE-Prod mil t'!B48/$B$8</f>
        <v>6.8389024390243899E-2</v>
      </c>
      <c r="C50" s="114">
        <f>'1.CARNE-Prod mil t'!C48/$C$8</f>
        <v>1.115E-2</v>
      </c>
      <c r="D50" s="114">
        <f>'1.CARNE-Prod mil t'!D48/$D$8</f>
        <v>9.5938666666666658E-2</v>
      </c>
      <c r="E50" s="114">
        <f>'1.CARNE-Prod mil t'!E48/$E$8</f>
        <v>0.93716274509803921</v>
      </c>
      <c r="F50" s="114">
        <f>'1.CARNE-Prod mil t'!F48/$F$8</f>
        <v>1.155E-2</v>
      </c>
      <c r="G50" s="114">
        <f>'1.CARNE-Prod mil t'!G48/$G$8</f>
        <v>0</v>
      </c>
      <c r="H50" s="114">
        <f>'1.CARNE-Prod mil t'!H48/$H$8</f>
        <v>0</v>
      </c>
      <c r="I50" s="115">
        <f>'1.CARNE-Prod mil t'!I48</f>
        <v>9.0734749999999989E-2</v>
      </c>
      <c r="J50" s="115">
        <f>'1.CARNE-Prod mil t'!J48</f>
        <v>4.1003885000000002</v>
      </c>
      <c r="K50" s="115">
        <f>'1.CARNE-Prod mil t'!K48</f>
        <v>0</v>
      </c>
      <c r="L50" s="115">
        <f>'1.CARNE-Prod mil t'!L48</f>
        <v>0</v>
      </c>
      <c r="M50" s="115">
        <f>'1.CARNE-Prod mil t'!M48</f>
        <v>0</v>
      </c>
      <c r="N50" s="66"/>
      <c r="O50" s="118"/>
    </row>
    <row r="51" spans="1:15" ht="12" hidden="1" customHeight="1" x14ac:dyDescent="0.2">
      <c r="A51" s="169">
        <v>200301</v>
      </c>
      <c r="B51" s="112">
        <f>'1.CARNE-Prod mil t'!B49/$B$8</f>
        <v>6.7256951219512209E-2</v>
      </c>
      <c r="C51" s="112">
        <f>'1.CARNE-Prod mil t'!C49/$C$8</f>
        <v>1.0865E-2</v>
      </c>
      <c r="D51" s="112">
        <f>'1.CARNE-Prod mil t'!D49/$D$8</f>
        <v>0.10885333333333336</v>
      </c>
      <c r="E51" s="112">
        <f>'1.CARNE-Prod mil t'!E49/$E$8</f>
        <v>0.93258823529411761</v>
      </c>
      <c r="F51" s="112">
        <f>'1.CARNE-Prod mil t'!F49/$F$8</f>
        <v>9.4500000000000001E-3</v>
      </c>
      <c r="G51" s="112">
        <f>'1.CARNE-Prod mil t'!G49/$G$8</f>
        <v>0</v>
      </c>
      <c r="H51" s="112">
        <f>'1.CARNE-Prod mil t'!H49/$H$8</f>
        <v>0</v>
      </c>
      <c r="I51" s="113">
        <f>'1.CARNE-Prod mil t'!I49</f>
        <v>9.74106E-2</v>
      </c>
      <c r="J51" s="113">
        <f>'1.CARNE-Prod mil t'!J49</f>
        <v>4.6013847999999999</v>
      </c>
      <c r="K51" s="113">
        <f>'1.CARNE-Prod mil t'!K49</f>
        <v>0</v>
      </c>
      <c r="L51" s="113">
        <f>'1.CARNE-Prod mil t'!L49</f>
        <v>0</v>
      </c>
      <c r="M51" s="113">
        <f>'1.CARNE-Prod mil t'!M49</f>
        <v>0</v>
      </c>
      <c r="N51" s="66"/>
      <c r="O51" s="118"/>
    </row>
    <row r="52" spans="1:15" ht="12" hidden="1" customHeight="1" x14ac:dyDescent="0.2">
      <c r="A52" s="169">
        <v>200302</v>
      </c>
      <c r="B52" s="112">
        <f>'1.CARNE-Prod mil t'!B50/$B$8</f>
        <v>6.2476219512195133E-2</v>
      </c>
      <c r="C52" s="112">
        <f>'1.CARNE-Prod mil t'!C50/$C$8</f>
        <v>9.5849999999999998E-3</v>
      </c>
      <c r="D52" s="112">
        <f>'1.CARNE-Prod mil t'!D50/$D$8</f>
        <v>9.9173333333333336E-2</v>
      </c>
      <c r="E52" s="112">
        <f>'1.CARNE-Prod mil t'!E50/$E$8</f>
        <v>0.89257647058823519</v>
      </c>
      <c r="F52" s="112">
        <f>'1.CARNE-Prod mil t'!F50/$F$8</f>
        <v>9.412499999999999E-3</v>
      </c>
      <c r="G52" s="112">
        <f>'1.CARNE-Prod mil t'!G50/$G$8</f>
        <v>0</v>
      </c>
      <c r="H52" s="112">
        <f>'1.CARNE-Prod mil t'!H50/$H$8</f>
        <v>0</v>
      </c>
      <c r="I52" s="113">
        <f>'1.CARNE-Prod mil t'!I50</f>
        <v>9.7258400000000009E-2</v>
      </c>
      <c r="J52" s="113">
        <f>'1.CARNE-Prod mil t'!J50</f>
        <v>4.2313540000000005</v>
      </c>
      <c r="K52" s="113">
        <f>'1.CARNE-Prod mil t'!K50</f>
        <v>0</v>
      </c>
      <c r="L52" s="113">
        <f>'1.CARNE-Prod mil t'!L50</f>
        <v>0</v>
      </c>
      <c r="M52" s="113">
        <f>'1.CARNE-Prod mil t'!M50</f>
        <v>0</v>
      </c>
      <c r="N52" s="66"/>
      <c r="O52" s="118"/>
    </row>
    <row r="53" spans="1:15" ht="12" hidden="1" customHeight="1" x14ac:dyDescent="0.2">
      <c r="A53" s="169">
        <v>200303</v>
      </c>
      <c r="B53" s="112">
        <f>'1.CARNE-Prod mil t'!B51/$B$8</f>
        <v>6.5446341463414645E-2</v>
      </c>
      <c r="C53" s="112">
        <f>'1.CARNE-Prod mil t'!C51/$C$8</f>
        <v>1.2057499999999999E-2</v>
      </c>
      <c r="D53" s="112">
        <f>'1.CARNE-Prod mil t'!D51/$D$8</f>
        <v>0.10350133333333333</v>
      </c>
      <c r="E53" s="112">
        <f>'1.CARNE-Prod mil t'!E51/$E$8</f>
        <v>0.96309803921568637</v>
      </c>
      <c r="F53" s="112">
        <f>'1.CARNE-Prod mil t'!F51/$F$8</f>
        <v>9.6499999999999989E-3</v>
      </c>
      <c r="G53" s="112">
        <f>'1.CARNE-Prod mil t'!G51/$G$8</f>
        <v>0</v>
      </c>
      <c r="H53" s="112">
        <f>'1.CARNE-Prod mil t'!H51/$H$8</f>
        <v>0</v>
      </c>
      <c r="I53" s="113">
        <f>'1.CARNE-Prod mil t'!I51</f>
        <v>9.8448400000000005E-2</v>
      </c>
      <c r="J53" s="113">
        <f>'1.CARNE-Prod mil t'!J51</f>
        <v>4.5848519999999997</v>
      </c>
      <c r="K53" s="113">
        <f>'1.CARNE-Prod mil t'!K51</f>
        <v>0</v>
      </c>
      <c r="L53" s="113">
        <f>'1.CARNE-Prod mil t'!L51</f>
        <v>0</v>
      </c>
      <c r="M53" s="113">
        <f>'1.CARNE-Prod mil t'!M51</f>
        <v>0</v>
      </c>
      <c r="N53" s="66"/>
      <c r="O53" s="118"/>
    </row>
    <row r="54" spans="1:15" ht="12" hidden="1" customHeight="1" x14ac:dyDescent="0.2">
      <c r="A54" s="169">
        <v>200304</v>
      </c>
      <c r="B54" s="112">
        <f>'1.CARNE-Prod mil t'!B52/$B$8</f>
        <v>6.6540243902439025E-2</v>
      </c>
      <c r="C54" s="112">
        <f>'1.CARNE-Prod mil t'!C52/$C$8</f>
        <v>1.238E-2</v>
      </c>
      <c r="D54" s="112">
        <f>'1.CARNE-Prod mil t'!D52/$D$8</f>
        <v>9.9349333333333331E-2</v>
      </c>
      <c r="E54" s="112">
        <f>'1.CARNE-Prod mil t'!E52/$E$8</f>
        <v>0.93913333333333338</v>
      </c>
      <c r="F54" s="112">
        <f>'1.CARNE-Prod mil t'!F52/$F$8</f>
        <v>8.7749999999999998E-3</v>
      </c>
      <c r="G54" s="112">
        <f>'1.CARNE-Prod mil t'!G52/$G$8</f>
        <v>0</v>
      </c>
      <c r="H54" s="112">
        <f>'1.CARNE-Prod mil t'!H52/$H$8</f>
        <v>0</v>
      </c>
      <c r="I54" s="113">
        <f>'1.CARNE-Prod mil t'!I52</f>
        <v>9.6033399999999991E-2</v>
      </c>
      <c r="J54" s="113">
        <f>'1.CARNE-Prod mil t'!J52</f>
        <v>4.4697879999999994</v>
      </c>
      <c r="K54" s="113">
        <f>'1.CARNE-Prod mil t'!K52</f>
        <v>0</v>
      </c>
      <c r="L54" s="113">
        <f>'1.CARNE-Prod mil t'!L52</f>
        <v>0</v>
      </c>
      <c r="M54" s="113">
        <f>'1.CARNE-Prod mil t'!M52</f>
        <v>0</v>
      </c>
      <c r="N54" s="66"/>
      <c r="O54" s="118"/>
    </row>
    <row r="55" spans="1:15" ht="12" hidden="1" customHeight="1" x14ac:dyDescent="0.2">
      <c r="A55" s="169">
        <v>200305</v>
      </c>
      <c r="B55" s="112">
        <f>'1.CARNE-Prod mil t'!B53/$B$8</f>
        <v>6.2916463414634166E-2</v>
      </c>
      <c r="C55" s="112">
        <f>'1.CARNE-Prod mil t'!C53/$C$8</f>
        <v>1.1502500000000002E-2</v>
      </c>
      <c r="D55" s="112">
        <f>'1.CARNE-Prod mil t'!D53/$D$8</f>
        <v>9.494000000000001E-2</v>
      </c>
      <c r="E55" s="112">
        <f>'1.CARNE-Prod mil t'!E53/$E$8</f>
        <v>0.91623333333333334</v>
      </c>
      <c r="F55" s="112">
        <f>'1.CARNE-Prod mil t'!F53/$F$8</f>
        <v>8.3374999999999977E-3</v>
      </c>
      <c r="G55" s="112">
        <f>'1.CARNE-Prod mil t'!G53/$G$8</f>
        <v>0</v>
      </c>
      <c r="H55" s="112">
        <f>'1.CARNE-Prod mil t'!H53/$H$8</f>
        <v>0</v>
      </c>
      <c r="I55" s="113">
        <f>'1.CARNE-Prod mil t'!I53</f>
        <v>9.6822400000000017E-2</v>
      </c>
      <c r="J55" s="113">
        <f>'1.CARNE-Prod mil t'!J53</f>
        <v>4.4130969999999996</v>
      </c>
      <c r="K55" s="113">
        <f>'1.CARNE-Prod mil t'!K53</f>
        <v>0</v>
      </c>
      <c r="L55" s="113">
        <f>'1.CARNE-Prod mil t'!L53</f>
        <v>0</v>
      </c>
      <c r="M55" s="113">
        <f>'1.CARNE-Prod mil t'!M53</f>
        <v>1.9959999999999999E-3</v>
      </c>
      <c r="N55" s="66"/>
      <c r="O55" s="118"/>
    </row>
    <row r="56" spans="1:15" ht="12" hidden="1" customHeight="1" x14ac:dyDescent="0.2">
      <c r="A56" s="169">
        <v>200306</v>
      </c>
      <c r="B56" s="112">
        <f>'1.CARNE-Prod mil t'!B54/$B$8</f>
        <v>6.4975609756097563E-2</v>
      </c>
      <c r="C56" s="112">
        <f>'1.CARNE-Prod mil t'!C54/$C$8</f>
        <v>1.0975E-2</v>
      </c>
      <c r="D56" s="112">
        <f>'1.CARNE-Prod mil t'!D54/$D$8</f>
        <v>9.6494666666666673E-2</v>
      </c>
      <c r="E56" s="112">
        <f>'1.CARNE-Prod mil t'!E54/$E$8</f>
        <v>0.87654117647058805</v>
      </c>
      <c r="F56" s="112">
        <f>'1.CARNE-Prod mil t'!F54/$F$8</f>
        <v>8.4049999999999993E-3</v>
      </c>
      <c r="G56" s="112">
        <f>'1.CARNE-Prod mil t'!G54/$G$8</f>
        <v>0</v>
      </c>
      <c r="H56" s="112">
        <f>'1.CARNE-Prod mil t'!H54/$H$8</f>
        <v>0</v>
      </c>
      <c r="I56" s="113">
        <f>'1.CARNE-Prod mil t'!I54</f>
        <v>9.5133599999999985E-2</v>
      </c>
      <c r="J56" s="113">
        <f>'1.CARNE-Prod mil t'!J54</f>
        <v>4.1935849999999997</v>
      </c>
      <c r="K56" s="113">
        <f>'1.CARNE-Prod mil t'!K54</f>
        <v>0</v>
      </c>
      <c r="L56" s="113">
        <f>'1.CARNE-Prod mil t'!L54</f>
        <v>0</v>
      </c>
      <c r="M56" s="113">
        <f>'1.CARNE-Prod mil t'!M54</f>
        <v>1.0135E-2</v>
      </c>
      <c r="N56" s="66"/>
      <c r="O56" s="118"/>
    </row>
    <row r="57" spans="1:15" ht="12" hidden="1" customHeight="1" x14ac:dyDescent="0.2">
      <c r="A57" s="169">
        <v>200307</v>
      </c>
      <c r="B57" s="112">
        <f>'1.CARNE-Prod mil t'!B55/$B$8</f>
        <v>6.3389024390243909E-2</v>
      </c>
      <c r="C57" s="112">
        <f>'1.CARNE-Prod mil t'!C55/$C$8</f>
        <v>1.2400000000000001E-2</v>
      </c>
      <c r="D57" s="112">
        <f>'1.CARNE-Prod mil t'!D55/$D$8</f>
        <v>9.1948000000000016E-2</v>
      </c>
      <c r="E57" s="112">
        <f>'1.CARNE-Prod mil t'!E55/$E$8</f>
        <v>0.90869803921568615</v>
      </c>
      <c r="F57" s="112">
        <f>'1.CARNE-Prod mil t'!F55/$F$8</f>
        <v>5.9125000000000002E-3</v>
      </c>
      <c r="G57" s="112">
        <f>'1.CARNE-Prod mil t'!G55/$G$8</f>
        <v>0</v>
      </c>
      <c r="H57" s="112">
        <f>'1.CARNE-Prod mil t'!H55/$H$8</f>
        <v>0</v>
      </c>
      <c r="I57" s="113">
        <f>'1.CARNE-Prod mil t'!I55</f>
        <v>9.3426000000000023E-2</v>
      </c>
      <c r="J57" s="113">
        <f>'1.CARNE-Prod mil t'!J55</f>
        <v>4.188072</v>
      </c>
      <c r="K57" s="113">
        <f>'1.CARNE-Prod mil t'!K55</f>
        <v>0</v>
      </c>
      <c r="L57" s="113">
        <f>'1.CARNE-Prod mil t'!L55</f>
        <v>0</v>
      </c>
      <c r="M57" s="113">
        <f>'1.CARNE-Prod mil t'!M55</f>
        <v>6.6479999999999994E-3</v>
      </c>
      <c r="N57" s="66"/>
      <c r="O57" s="118"/>
    </row>
    <row r="58" spans="1:15" ht="12" hidden="1" customHeight="1" x14ac:dyDescent="0.2">
      <c r="A58" s="169">
        <v>200308</v>
      </c>
      <c r="B58" s="112">
        <f>'1.CARNE-Prod mil t'!B56/$B$8</f>
        <v>6.347621951219512E-2</v>
      </c>
      <c r="C58" s="112">
        <f>'1.CARNE-Prod mil t'!C56/$C$8</f>
        <v>1.1077500000000002E-2</v>
      </c>
      <c r="D58" s="112">
        <f>'1.CARNE-Prod mil t'!D56/$D$8</f>
        <v>9.0938666666666654E-2</v>
      </c>
      <c r="E58" s="112">
        <f>'1.CARNE-Prod mil t'!E56/$E$8</f>
        <v>0.92384313725490186</v>
      </c>
      <c r="F58" s="112">
        <f>'1.CARNE-Prod mil t'!F56/$F$8</f>
        <v>6.6374999999999993E-3</v>
      </c>
      <c r="G58" s="112">
        <f>'1.CARNE-Prod mil t'!G56/$G$8</f>
        <v>0</v>
      </c>
      <c r="H58" s="112">
        <f>'1.CARNE-Prod mil t'!H56/$H$8</f>
        <v>0</v>
      </c>
      <c r="I58" s="113">
        <f>'1.CARNE-Prod mil t'!I56</f>
        <v>9.5195000000000002E-2</v>
      </c>
      <c r="J58" s="113">
        <f>'1.CARNE-Prod mil t'!J56</f>
        <v>4.1634039999999999</v>
      </c>
      <c r="K58" s="113">
        <f>'1.CARNE-Prod mil t'!K56</f>
        <v>0</v>
      </c>
      <c r="L58" s="113">
        <f>'1.CARNE-Prod mil t'!L56</f>
        <v>0</v>
      </c>
      <c r="M58" s="113">
        <f>'1.CARNE-Prod mil t'!M56</f>
        <v>3.0640000000000003E-3</v>
      </c>
      <c r="N58" s="66"/>
      <c r="O58" s="118"/>
    </row>
    <row r="59" spans="1:15" ht="12" hidden="1" customHeight="1" x14ac:dyDescent="0.2">
      <c r="A59" s="169">
        <v>200309</v>
      </c>
      <c r="B59" s="112">
        <f>'1.CARNE-Prod mil t'!B57/$B$8</f>
        <v>7.4903048780487799E-2</v>
      </c>
      <c r="C59" s="112">
        <f>'1.CARNE-Prod mil t'!C57/$C$8</f>
        <v>1.1055000000000001E-2</v>
      </c>
      <c r="D59" s="112">
        <f>'1.CARNE-Prod mil t'!D57/$D$8</f>
        <v>9.3600000000000003E-2</v>
      </c>
      <c r="E59" s="112">
        <f>'1.CARNE-Prod mil t'!E57/$E$8</f>
        <v>0.87880588235294121</v>
      </c>
      <c r="F59" s="112">
        <f>'1.CARNE-Prod mil t'!F57/$F$8</f>
        <v>6.5074999999999994E-3</v>
      </c>
      <c r="G59" s="112">
        <f>'1.CARNE-Prod mil t'!G57/$G$8</f>
        <v>0</v>
      </c>
      <c r="H59" s="112">
        <f>'1.CARNE-Prod mil t'!H57/$H$8</f>
        <v>0</v>
      </c>
      <c r="I59" s="113">
        <f>'1.CARNE-Prod mil t'!I57</f>
        <v>9.3002600000000019E-2</v>
      </c>
      <c r="J59" s="113">
        <f>'1.CARNE-Prod mil t'!J57</f>
        <v>4.0645045</v>
      </c>
      <c r="K59" s="113">
        <f>'1.CARNE-Prod mil t'!K57</f>
        <v>0</v>
      </c>
      <c r="L59" s="113">
        <f>'1.CARNE-Prod mil t'!L57</f>
        <v>0</v>
      </c>
      <c r="M59" s="113">
        <f>'1.CARNE-Prod mil t'!M57</f>
        <v>3.2499999999999999E-4</v>
      </c>
      <c r="N59" s="66"/>
      <c r="O59" s="118"/>
    </row>
    <row r="60" spans="1:15" ht="12" hidden="1" customHeight="1" x14ac:dyDescent="0.2">
      <c r="A60" s="169">
        <v>200310</v>
      </c>
      <c r="B60" s="112">
        <f>'1.CARNE-Prod mil t'!B58/$B$8</f>
        <v>6.5009146341463417E-2</v>
      </c>
      <c r="C60" s="112">
        <f>'1.CARNE-Prod mil t'!C58/$C$8</f>
        <v>1.1765000000000001E-2</v>
      </c>
      <c r="D60" s="112">
        <f>'1.CARNE-Prod mil t'!D58/$D$8</f>
        <v>9.5369333333333348E-2</v>
      </c>
      <c r="E60" s="112">
        <f>'1.CARNE-Prod mil t'!E58/$E$8</f>
        <v>0.91700980392156872</v>
      </c>
      <c r="F60" s="112">
        <f>'1.CARNE-Prod mil t'!F58/$F$8</f>
        <v>6.2524999999999994E-3</v>
      </c>
      <c r="G60" s="112">
        <f>'1.CARNE-Prod mil t'!G58/$G$8</f>
        <v>0</v>
      </c>
      <c r="H60" s="112">
        <f>'1.CARNE-Prod mil t'!H58/$H$8</f>
        <v>0</v>
      </c>
      <c r="I60" s="113">
        <f>'1.CARNE-Prod mil t'!I58</f>
        <v>9.708120000000002E-2</v>
      </c>
      <c r="J60" s="113">
        <f>'1.CARNE-Prod mil t'!J58</f>
        <v>4.1590960000000008</v>
      </c>
      <c r="K60" s="113">
        <f>'1.CARNE-Prod mil t'!K58</f>
        <v>0</v>
      </c>
      <c r="L60" s="113">
        <f>'1.CARNE-Prod mil t'!L58</f>
        <v>0</v>
      </c>
      <c r="M60" s="113">
        <f>'1.CARNE-Prod mil t'!M58</f>
        <v>0</v>
      </c>
      <c r="N60" s="66"/>
      <c r="O60" s="118"/>
    </row>
    <row r="61" spans="1:15" ht="12" hidden="1" customHeight="1" x14ac:dyDescent="0.2">
      <c r="A61" s="169">
        <v>200311</v>
      </c>
      <c r="B61" s="112">
        <f>'1.CARNE-Prod mil t'!B59/$B$8</f>
        <v>6.3029878048780491E-2</v>
      </c>
      <c r="C61" s="112">
        <f>'1.CARNE-Prod mil t'!C59/$C$8</f>
        <v>1.0879999999999999E-2</v>
      </c>
      <c r="D61" s="112">
        <f>'1.CARNE-Prod mil t'!D59/$D$8</f>
        <v>8.9978666666666651E-2</v>
      </c>
      <c r="E61" s="112">
        <f>'1.CARNE-Prod mil t'!E59/$E$8</f>
        <v>0.95037843137254896</v>
      </c>
      <c r="F61" s="112">
        <f>'1.CARNE-Prod mil t'!F59/$F$8</f>
        <v>7.1875000000000003E-3</v>
      </c>
      <c r="G61" s="112">
        <f>'1.CARNE-Prod mil t'!G59/$G$8</f>
        <v>0</v>
      </c>
      <c r="H61" s="112">
        <f>'1.CARNE-Prod mil t'!H59/$H$8</f>
        <v>0</v>
      </c>
      <c r="I61" s="113">
        <f>'1.CARNE-Prod mil t'!I59</f>
        <v>9.6084599999999992E-2</v>
      </c>
      <c r="J61" s="113">
        <f>'1.CARNE-Prod mil t'!J59</f>
        <v>4.0858749999999988</v>
      </c>
      <c r="K61" s="113">
        <f>'1.CARNE-Prod mil t'!K59</f>
        <v>0</v>
      </c>
      <c r="L61" s="113">
        <f>'1.CARNE-Prod mil t'!L59</f>
        <v>0</v>
      </c>
      <c r="M61" s="113">
        <f>'1.CARNE-Prod mil t'!M59</f>
        <v>0</v>
      </c>
      <c r="N61" s="66"/>
      <c r="O61" s="118"/>
    </row>
    <row r="62" spans="1:15" ht="12" hidden="1" customHeight="1" x14ac:dyDescent="0.2">
      <c r="A62" s="170">
        <v>200312</v>
      </c>
      <c r="B62" s="114">
        <f>'1.CARNE-Prod mil t'!B60/$B$8</f>
        <v>6.9489634146341461E-2</v>
      </c>
      <c r="C62" s="114">
        <f>'1.CARNE-Prod mil t'!C60/$C$8</f>
        <v>1.2459999999999999E-2</v>
      </c>
      <c r="D62" s="114">
        <f>'1.CARNE-Prod mil t'!D60/$D$8</f>
        <v>9.637066666666666E-2</v>
      </c>
      <c r="E62" s="114">
        <f>'1.CARNE-Prod mil t'!E60/$E$8</f>
        <v>1.0187745098039216</v>
      </c>
      <c r="F62" s="114">
        <f>'1.CARNE-Prod mil t'!F60/$F$8</f>
        <v>6.9250000000000006E-3</v>
      </c>
      <c r="G62" s="114">
        <f>'1.CARNE-Prod mil t'!G60/$G$8</f>
        <v>0</v>
      </c>
      <c r="H62" s="114">
        <f>'1.CARNE-Prod mil t'!H60/$H$8</f>
        <v>0</v>
      </c>
      <c r="I62" s="115">
        <f>'1.CARNE-Prod mil t'!I60</f>
        <v>0.10374779999999999</v>
      </c>
      <c r="J62" s="115">
        <f>'1.CARNE-Prod mil t'!J60</f>
        <v>4.1759145000000002</v>
      </c>
      <c r="K62" s="115">
        <f>'1.CARNE-Prod mil t'!K60</f>
        <v>0</v>
      </c>
      <c r="L62" s="115">
        <f>'1.CARNE-Prod mil t'!L60</f>
        <v>0</v>
      </c>
      <c r="M62" s="115">
        <f>'1.CARNE-Prod mil t'!M60</f>
        <v>0</v>
      </c>
      <c r="N62" s="66"/>
      <c r="O62" s="118"/>
    </row>
    <row r="63" spans="1:15" ht="12" hidden="1" customHeight="1" x14ac:dyDescent="0.2">
      <c r="A63" s="169">
        <v>200401</v>
      </c>
      <c r="B63" s="112">
        <f>'1.CARNE-Prod mil t'!B61/$B$8</f>
        <v>8.1943841463414643E-2</v>
      </c>
      <c r="C63" s="112">
        <f>'1.CARNE-Prod mil t'!C61/$C$8</f>
        <v>1.2492500000000004E-2</v>
      </c>
      <c r="D63" s="112">
        <f>'1.CARNE-Prod mil t'!D61/$D$8</f>
        <v>8.7749066666666667E-2</v>
      </c>
      <c r="E63" s="112">
        <f>'1.CARNE-Prod mil t'!E61/$E$8</f>
        <v>0.87237254901960792</v>
      </c>
      <c r="F63" s="112">
        <f>'1.CARNE-Prod mil t'!F61/$F$8</f>
        <v>5.6175000000000001E-3</v>
      </c>
      <c r="G63" s="112">
        <f>'1.CARNE-Prod mil t'!G61/$G$8</f>
        <v>0</v>
      </c>
      <c r="H63" s="112">
        <f>'1.CARNE-Prod mil t'!H61/$H$8</f>
        <v>0</v>
      </c>
      <c r="I63" s="113">
        <f>'1.CARNE-Prod mil t'!I61</f>
        <v>0.13274115</v>
      </c>
      <c r="J63" s="113">
        <f>'1.CARNE-Prod mil t'!J61</f>
        <v>4.5814060000000003</v>
      </c>
      <c r="K63" s="113">
        <f>'1.CARNE-Prod mil t'!K61</f>
        <v>0</v>
      </c>
      <c r="L63" s="113">
        <f>'1.CARNE-Prod mil t'!L61</f>
        <v>0</v>
      </c>
      <c r="M63" s="113">
        <f>'1.CARNE-Prod mil t'!M61</f>
        <v>0</v>
      </c>
      <c r="N63" s="66"/>
      <c r="O63" s="118"/>
    </row>
    <row r="64" spans="1:15" ht="12" hidden="1" customHeight="1" x14ac:dyDescent="0.2">
      <c r="A64" s="169">
        <v>200402</v>
      </c>
      <c r="B64" s="112">
        <f>'1.CARNE-Prod mil t'!B62/$B$8</f>
        <v>8.8890853658536592E-2</v>
      </c>
      <c r="C64" s="112">
        <f>'1.CARNE-Prod mil t'!C62/$C$8</f>
        <v>1.25875E-2</v>
      </c>
      <c r="D64" s="112">
        <f>'1.CARNE-Prod mil t'!D62/$D$8</f>
        <v>9.0076933333333331E-2</v>
      </c>
      <c r="E64" s="112">
        <f>'1.CARNE-Prod mil t'!E62/$E$8</f>
        <v>0.86659137254901952</v>
      </c>
      <c r="F64" s="112">
        <f>'1.CARNE-Prod mil t'!F62/$F$8</f>
        <v>5.37625E-3</v>
      </c>
      <c r="G64" s="112">
        <f>'1.CARNE-Prod mil t'!G62/$G$8</f>
        <v>0</v>
      </c>
      <c r="H64" s="112">
        <f>'1.CARNE-Prod mil t'!H62/$H$8</f>
        <v>0</v>
      </c>
      <c r="I64" s="113">
        <f>'1.CARNE-Prod mil t'!I62</f>
        <v>0.12948000000000001</v>
      </c>
      <c r="J64" s="113">
        <f>'1.CARNE-Prod mil t'!J62</f>
        <v>4.3480072900000009</v>
      </c>
      <c r="K64" s="113">
        <f>'1.CARNE-Prod mil t'!K62</f>
        <v>0</v>
      </c>
      <c r="L64" s="113">
        <f>'1.CARNE-Prod mil t'!L62</f>
        <v>0</v>
      </c>
      <c r="M64" s="113">
        <f>'1.CARNE-Prod mil t'!M62</f>
        <v>0</v>
      </c>
      <c r="N64" s="66"/>
      <c r="O64" s="118"/>
    </row>
    <row r="65" spans="1:15" ht="12" hidden="1" customHeight="1" x14ac:dyDescent="0.2">
      <c r="A65" s="169">
        <v>200403</v>
      </c>
      <c r="B65" s="112">
        <f>'1.CARNE-Prod mil t'!B63/$B$8</f>
        <v>8.7489634146341463E-2</v>
      </c>
      <c r="C65" s="112">
        <f>'1.CARNE-Prod mil t'!C63/$C$8</f>
        <v>1.2838749999999999E-2</v>
      </c>
      <c r="D65" s="112">
        <f>'1.CARNE-Prod mil t'!D63/$D$8</f>
        <v>9.2899733333333345E-2</v>
      </c>
      <c r="E65" s="112">
        <f>'1.CARNE-Prod mil t'!E63/$E$8</f>
        <v>0.89362352941176471</v>
      </c>
      <c r="F65" s="112">
        <f>'1.CARNE-Prod mil t'!F63/$F$8</f>
        <v>6.1765000000000006E-3</v>
      </c>
      <c r="G65" s="112">
        <f>'1.CARNE-Prod mil t'!G63/$G$8</f>
        <v>0</v>
      </c>
      <c r="H65" s="112">
        <f>'1.CARNE-Prod mil t'!H63/$H$8</f>
        <v>0</v>
      </c>
      <c r="I65" s="113">
        <f>'1.CARNE-Prod mil t'!I63</f>
        <v>0.12130560000000001</v>
      </c>
      <c r="J65" s="113">
        <f>'1.CARNE-Prod mil t'!J63</f>
        <v>4.5309740000000005</v>
      </c>
      <c r="K65" s="113">
        <f>'1.CARNE-Prod mil t'!K63</f>
        <v>0</v>
      </c>
      <c r="L65" s="113">
        <f>'1.CARNE-Prod mil t'!L63</f>
        <v>0</v>
      </c>
      <c r="M65" s="113">
        <f>'1.CARNE-Prod mil t'!M63</f>
        <v>0</v>
      </c>
      <c r="N65" s="66"/>
      <c r="O65" s="118"/>
    </row>
    <row r="66" spans="1:15" ht="12" hidden="1" customHeight="1" x14ac:dyDescent="0.2">
      <c r="A66" s="169">
        <v>200404</v>
      </c>
      <c r="B66" s="112">
        <f>'1.CARNE-Prod mil t'!B64/$B$8</f>
        <v>7.6162195121951229E-2</v>
      </c>
      <c r="C66" s="112">
        <f>'1.CARNE-Prod mil t'!C64/$C$8</f>
        <v>1.2865E-2</v>
      </c>
      <c r="D66" s="112">
        <f>'1.CARNE-Prod mil t'!D64/$D$8</f>
        <v>9.0492000000000003E-2</v>
      </c>
      <c r="E66" s="112">
        <f>'1.CARNE-Prod mil t'!E64/$E$8</f>
        <v>0.8508411764705881</v>
      </c>
      <c r="F66" s="112">
        <f>'1.CARNE-Prod mil t'!F64/$F$8</f>
        <v>5.3467499999999991E-3</v>
      </c>
      <c r="G66" s="112">
        <f>'1.CARNE-Prod mil t'!G64/$G$8</f>
        <v>0</v>
      </c>
      <c r="H66" s="112">
        <f>'1.CARNE-Prod mil t'!H64/$H$8</f>
        <v>0</v>
      </c>
      <c r="I66" s="113">
        <f>'1.CARNE-Prod mil t'!I64</f>
        <v>0.1204384</v>
      </c>
      <c r="J66" s="113">
        <f>'1.CARNE-Prod mil t'!J64</f>
        <v>4.3297880000000006</v>
      </c>
      <c r="K66" s="113">
        <f>'1.CARNE-Prod mil t'!K64</f>
        <v>0</v>
      </c>
      <c r="L66" s="113">
        <f>'1.CARNE-Prod mil t'!L64</f>
        <v>0</v>
      </c>
      <c r="M66" s="113">
        <f>'1.CARNE-Prod mil t'!M64</f>
        <v>1.4099999999999998E-3</v>
      </c>
      <c r="N66" s="66"/>
      <c r="O66" s="118"/>
    </row>
    <row r="67" spans="1:15" ht="12" hidden="1" customHeight="1" x14ac:dyDescent="0.2">
      <c r="A67" s="169">
        <v>200405</v>
      </c>
      <c r="B67" s="112">
        <f>'1.CARNE-Prod mil t'!B65/$B$8</f>
        <v>7.6519512195121944E-2</v>
      </c>
      <c r="C67" s="112">
        <f>'1.CARNE-Prod mil t'!C65/$C$8</f>
        <v>1.2267000000000002E-2</v>
      </c>
      <c r="D67" s="112">
        <f>'1.CARNE-Prod mil t'!D65/$D$8</f>
        <v>8.9772666666666667E-2</v>
      </c>
      <c r="E67" s="112">
        <f>'1.CARNE-Prod mil t'!E65/$E$8</f>
        <v>0.81433725490196096</v>
      </c>
      <c r="F67" s="112">
        <f>'1.CARNE-Prod mil t'!F65/$F$8</f>
        <v>5.2025000000000005E-3</v>
      </c>
      <c r="G67" s="112">
        <f>'1.CARNE-Prod mil t'!G65/$G$8</f>
        <v>0</v>
      </c>
      <c r="H67" s="112">
        <f>'1.CARNE-Prod mil t'!H65/$H$8</f>
        <v>0</v>
      </c>
      <c r="I67" s="113">
        <f>'1.CARNE-Prod mil t'!I65</f>
        <v>0.1204428</v>
      </c>
      <c r="J67" s="113">
        <f>'1.CARNE-Prod mil t'!J65</f>
        <v>4.4903595000000003</v>
      </c>
      <c r="K67" s="113">
        <f>'1.CARNE-Prod mil t'!K65</f>
        <v>0</v>
      </c>
      <c r="L67" s="113">
        <f>'1.CARNE-Prod mil t'!L65</f>
        <v>0</v>
      </c>
      <c r="M67" s="113">
        <f>'1.CARNE-Prod mil t'!M65</f>
        <v>6.228E-3</v>
      </c>
      <c r="N67" s="66"/>
      <c r="O67" s="118"/>
    </row>
    <row r="68" spans="1:15" ht="12" hidden="1" customHeight="1" x14ac:dyDescent="0.2">
      <c r="A68" s="169">
        <v>200406</v>
      </c>
      <c r="B68" s="112">
        <f>'1.CARNE-Prod mil t'!B66/$B$8</f>
        <v>7.704451219512197E-2</v>
      </c>
      <c r="C68" s="112">
        <f>'1.CARNE-Prod mil t'!C66/$C$8</f>
        <v>1.3632500000000001E-2</v>
      </c>
      <c r="D68" s="112">
        <f>'1.CARNE-Prod mil t'!D66/$D$8</f>
        <v>9.4009333333333334E-2</v>
      </c>
      <c r="E68" s="112">
        <f>'1.CARNE-Prod mil t'!E66/$E$8</f>
        <v>0.83045098039215692</v>
      </c>
      <c r="F68" s="112">
        <f>'1.CARNE-Prod mil t'!F66/$F$8</f>
        <v>5.1675000000000002E-3</v>
      </c>
      <c r="G68" s="112">
        <f>'1.CARNE-Prod mil t'!G66/$G$8</f>
        <v>0</v>
      </c>
      <c r="H68" s="112">
        <f>'1.CARNE-Prod mil t'!H66/$H$8</f>
        <v>0</v>
      </c>
      <c r="I68" s="113">
        <f>'1.CARNE-Prod mil t'!I66</f>
        <v>0.1200112</v>
      </c>
      <c r="J68" s="113">
        <f>'1.CARNE-Prod mil t'!J66</f>
        <v>4.41629</v>
      </c>
      <c r="K68" s="113">
        <f>'1.CARNE-Prod mil t'!K66</f>
        <v>0</v>
      </c>
      <c r="L68" s="113">
        <f>'1.CARNE-Prod mil t'!L66</f>
        <v>0</v>
      </c>
      <c r="M68" s="113">
        <f>'1.CARNE-Prod mil t'!M66</f>
        <v>4.2465999999999997E-3</v>
      </c>
      <c r="N68" s="66"/>
      <c r="O68" s="118"/>
    </row>
    <row r="69" spans="1:15" ht="12" hidden="1" customHeight="1" x14ac:dyDescent="0.2">
      <c r="A69" s="169">
        <v>200407</v>
      </c>
      <c r="B69" s="112">
        <f>'1.CARNE-Prod mil t'!B67/$B$8</f>
        <v>7.8399390243902439E-2</v>
      </c>
      <c r="C69" s="112">
        <f>'1.CARNE-Prod mil t'!C67/$C$8</f>
        <v>1.3847499999999999E-2</v>
      </c>
      <c r="D69" s="112">
        <f>'1.CARNE-Prod mil t'!D67/$D$8</f>
        <v>0.10219736</v>
      </c>
      <c r="E69" s="112">
        <f>'1.CARNE-Prod mil t'!E67/$E$8</f>
        <v>0.86630372549019607</v>
      </c>
      <c r="F69" s="112">
        <f>'1.CARNE-Prod mil t'!F67/$F$8</f>
        <v>6.7776499999999996E-3</v>
      </c>
      <c r="G69" s="112">
        <f>'1.CARNE-Prod mil t'!G67/$G$8</f>
        <v>0</v>
      </c>
      <c r="H69" s="112">
        <f>'1.CARNE-Prod mil t'!H67/$H$8</f>
        <v>0</v>
      </c>
      <c r="I69" s="113">
        <f>'1.CARNE-Prod mil t'!I67</f>
        <v>0.11943380000000001</v>
      </c>
      <c r="J69" s="113">
        <f>'1.CARNE-Prod mil t'!J67</f>
        <v>4.4921436000000003</v>
      </c>
      <c r="K69" s="113">
        <f>'1.CARNE-Prod mil t'!K67</f>
        <v>0</v>
      </c>
      <c r="L69" s="113">
        <f>'1.CARNE-Prod mil t'!L67</f>
        <v>0</v>
      </c>
      <c r="M69" s="113">
        <f>'1.CARNE-Prod mil t'!M67</f>
        <v>5.5684000000000003E-3</v>
      </c>
      <c r="N69" s="66"/>
      <c r="O69" s="118"/>
    </row>
    <row r="70" spans="1:15" ht="12" hidden="1" customHeight="1" x14ac:dyDescent="0.2">
      <c r="A70" s="169">
        <v>200408</v>
      </c>
      <c r="B70" s="112">
        <f>'1.CARNE-Prod mil t'!B68/$B$8</f>
        <v>7.7253048780487804E-2</v>
      </c>
      <c r="C70" s="112">
        <f>'1.CARNE-Prod mil t'!C68/$C$8</f>
        <v>1.38345E-2</v>
      </c>
      <c r="D70" s="112">
        <f>'1.CARNE-Prod mil t'!D68/$D$8</f>
        <v>9.6561866666666676E-2</v>
      </c>
      <c r="E70" s="112">
        <f>'1.CARNE-Prod mil t'!E68/$E$8</f>
        <v>0.87253725490196066</v>
      </c>
      <c r="F70" s="112">
        <f>'1.CARNE-Prod mil t'!F68/$F$8</f>
        <v>5.9324999999999985E-3</v>
      </c>
      <c r="G70" s="112">
        <f>'1.CARNE-Prod mil t'!G68/$G$8</f>
        <v>0</v>
      </c>
      <c r="H70" s="112">
        <f>'1.CARNE-Prod mil t'!H68/$H$8</f>
        <v>0</v>
      </c>
      <c r="I70" s="113">
        <f>'1.CARNE-Prod mil t'!I68</f>
        <v>0.12044540000000001</v>
      </c>
      <c r="J70" s="113">
        <f>'1.CARNE-Prod mil t'!J68</f>
        <v>4.4303121000000001</v>
      </c>
      <c r="K70" s="113">
        <f>'1.CARNE-Prod mil t'!K68</f>
        <v>0</v>
      </c>
      <c r="L70" s="113">
        <f>'1.CARNE-Prod mil t'!L68</f>
        <v>0</v>
      </c>
      <c r="M70" s="113">
        <f>'1.CARNE-Prod mil t'!M68</f>
        <v>2.7085999999999998E-3</v>
      </c>
      <c r="N70" s="66"/>
      <c r="O70" s="118"/>
    </row>
    <row r="71" spans="1:15" ht="12" hidden="1" customHeight="1" x14ac:dyDescent="0.2">
      <c r="A71" s="169">
        <v>200409</v>
      </c>
      <c r="B71" s="112">
        <f>'1.CARNE-Prod mil t'!B69/$B$8</f>
        <v>7.7730487804878054E-2</v>
      </c>
      <c r="C71" s="112">
        <f>'1.CARNE-Prod mil t'!C69/$C$8</f>
        <v>1.2179999999999998E-2</v>
      </c>
      <c r="D71" s="112">
        <f>'1.CARNE-Prod mil t'!D69/$D$8</f>
        <v>9.203773333333333E-2</v>
      </c>
      <c r="E71" s="112">
        <f>'1.CARNE-Prod mil t'!E69/$E$8</f>
        <v>0.8445549019607842</v>
      </c>
      <c r="F71" s="112">
        <f>'1.CARNE-Prod mil t'!F69/$F$8</f>
        <v>5.6999999999999993E-3</v>
      </c>
      <c r="G71" s="112">
        <f>'1.CARNE-Prod mil t'!G69/$G$8</f>
        <v>0</v>
      </c>
      <c r="H71" s="112">
        <f>'1.CARNE-Prod mil t'!H69/$H$8</f>
        <v>0</v>
      </c>
      <c r="I71" s="113">
        <f>'1.CARNE-Prod mil t'!I69</f>
        <v>0.1224922</v>
      </c>
      <c r="J71" s="113">
        <f>'1.CARNE-Prod mil t'!J69</f>
        <v>4.3355689999999996</v>
      </c>
      <c r="K71" s="113">
        <f>'1.CARNE-Prod mil t'!K69</f>
        <v>0</v>
      </c>
      <c r="L71" s="113">
        <f>'1.CARNE-Prod mil t'!L69</f>
        <v>0</v>
      </c>
      <c r="M71" s="113">
        <f>'1.CARNE-Prod mil t'!M69</f>
        <v>5.4900000000000001E-4</v>
      </c>
      <c r="N71" s="66"/>
      <c r="O71" s="118"/>
    </row>
    <row r="72" spans="1:15" ht="12" hidden="1" customHeight="1" x14ac:dyDescent="0.2">
      <c r="A72" s="169">
        <v>200410</v>
      </c>
      <c r="B72" s="112">
        <f>'1.CARNE-Prod mil t'!B70/$B$8</f>
        <v>7.7989634146341483E-2</v>
      </c>
      <c r="C72" s="112">
        <f>'1.CARNE-Prod mil t'!C70/$C$8</f>
        <v>1.2889699999999999E-2</v>
      </c>
      <c r="D72" s="112">
        <f>'1.CARNE-Prod mil t'!D70/$D$8</f>
        <v>8.6911200000000008E-2</v>
      </c>
      <c r="E72" s="112">
        <f>'1.CARNE-Prod mil t'!E70/$E$8</f>
        <v>0.9380708627450981</v>
      </c>
      <c r="F72" s="112">
        <f>'1.CARNE-Prod mil t'!F70/$F$8</f>
        <v>5.3125000000000004E-3</v>
      </c>
      <c r="G72" s="112">
        <f>'1.CARNE-Prod mil t'!G70/$G$8</f>
        <v>0</v>
      </c>
      <c r="H72" s="112">
        <f>'1.CARNE-Prod mil t'!H70/$H$8</f>
        <v>0</v>
      </c>
      <c r="I72" s="113">
        <f>'1.CARNE-Prod mil t'!I70</f>
        <v>0.12330819999999997</v>
      </c>
      <c r="J72" s="113">
        <f>'1.CARNE-Prod mil t'!J70</f>
        <v>4.4726000000000008</v>
      </c>
      <c r="K72" s="113">
        <f>'1.CARNE-Prod mil t'!K70</f>
        <v>0</v>
      </c>
      <c r="L72" s="113">
        <f>'1.CARNE-Prod mil t'!L70</f>
        <v>0</v>
      </c>
      <c r="M72" s="113">
        <f>'1.CARNE-Prod mil t'!M70</f>
        <v>0</v>
      </c>
      <c r="N72" s="66"/>
      <c r="O72" s="118"/>
    </row>
    <row r="73" spans="1:15" ht="12" hidden="1" customHeight="1" x14ac:dyDescent="0.2">
      <c r="A73" s="169">
        <v>200411</v>
      </c>
      <c r="B73" s="112">
        <f>'1.CARNE-Prod mil t'!B71/$B$8</f>
        <v>7.6331707317073172E-2</v>
      </c>
      <c r="C73" s="112">
        <f>'1.CARNE-Prod mil t'!C71/$C$8</f>
        <v>1.2922500000000002E-2</v>
      </c>
      <c r="D73" s="112">
        <f>'1.CARNE-Prod mil t'!D71/$D$8</f>
        <v>9.4236146666666673E-2</v>
      </c>
      <c r="E73" s="112">
        <f>'1.CARNE-Prod mil t'!E71/$E$8</f>
        <v>0.92217549019607825</v>
      </c>
      <c r="F73" s="112">
        <f>'1.CARNE-Prod mil t'!F71/$F$8</f>
        <v>5.0607500000000001E-3</v>
      </c>
      <c r="G73" s="112">
        <f>'1.CARNE-Prod mil t'!G71/$G$8</f>
        <v>0</v>
      </c>
      <c r="H73" s="112">
        <f>'1.CARNE-Prod mil t'!H71/$H$8</f>
        <v>0</v>
      </c>
      <c r="I73" s="113">
        <f>'1.CARNE-Prod mil t'!I71</f>
        <v>0.12251219999999999</v>
      </c>
      <c r="J73" s="113">
        <f>'1.CARNE-Prod mil t'!J71</f>
        <v>4.3697148399999985</v>
      </c>
      <c r="K73" s="113">
        <f>'1.CARNE-Prod mil t'!K71</f>
        <v>0</v>
      </c>
      <c r="L73" s="113">
        <f>'1.CARNE-Prod mil t'!L71</f>
        <v>0</v>
      </c>
      <c r="M73" s="113">
        <f>'1.CARNE-Prod mil t'!M71</f>
        <v>0</v>
      </c>
      <c r="N73" s="66"/>
      <c r="O73" s="118"/>
    </row>
    <row r="74" spans="1:15" ht="12" hidden="1" customHeight="1" x14ac:dyDescent="0.2">
      <c r="A74" s="170">
        <v>200412</v>
      </c>
      <c r="B74" s="114">
        <f>'1.CARNE-Prod mil t'!B72/$B$8</f>
        <v>8.2139024390243898E-2</v>
      </c>
      <c r="C74" s="114">
        <f>'1.CARNE-Prod mil t'!C72/$C$8</f>
        <v>1.8110000000000001E-2</v>
      </c>
      <c r="D74" s="114">
        <f>'1.CARNE-Prod mil t'!D72/$D$8</f>
        <v>0.10732793333333333</v>
      </c>
      <c r="E74" s="114">
        <f>'1.CARNE-Prod mil t'!E72/$E$8</f>
        <v>0.98025843137254909</v>
      </c>
      <c r="F74" s="114">
        <f>'1.CARNE-Prod mil t'!F72/$F$8</f>
        <v>6.9249000000000003E-3</v>
      </c>
      <c r="G74" s="114">
        <f>'1.CARNE-Prod mil t'!G72/$G$8</f>
        <v>0</v>
      </c>
      <c r="H74" s="114">
        <f>'1.CARNE-Prod mil t'!H72/$H$8</f>
        <v>0</v>
      </c>
      <c r="I74" s="115">
        <f>'1.CARNE-Prod mil t'!I72</f>
        <v>0.12268780000000001</v>
      </c>
      <c r="J74" s="115">
        <f>'1.CARNE-Prod mil t'!J72</f>
        <v>4.511994500000001</v>
      </c>
      <c r="K74" s="115">
        <f>'1.CARNE-Prod mil t'!K72</f>
        <v>0</v>
      </c>
      <c r="L74" s="115">
        <f>'1.CARNE-Prod mil t'!L72</f>
        <v>0</v>
      </c>
      <c r="M74" s="115">
        <f>'1.CARNE-Prod mil t'!M72</f>
        <v>0</v>
      </c>
      <c r="N74" s="66"/>
      <c r="O74" s="118"/>
    </row>
    <row r="75" spans="1:15" ht="12" hidden="1" customHeight="1" x14ac:dyDescent="0.2">
      <c r="A75" s="169">
        <v>200501</v>
      </c>
      <c r="B75" s="112">
        <f>'1.CARNE-Prod mil t'!B73/$B$8</f>
        <v>7.856646341463415E-2</v>
      </c>
      <c r="C75" s="112">
        <f>'1.CARNE-Prod mil t'!C73/$C$8</f>
        <v>1.1799999999999998E-2</v>
      </c>
      <c r="D75" s="112">
        <f>'1.CARNE-Prod mil t'!D73/$D$8</f>
        <v>9.8853066666666656E-2</v>
      </c>
      <c r="E75" s="112">
        <f>'1.CARNE-Prod mil t'!E73/$E$8</f>
        <v>0.76899215686274514</v>
      </c>
      <c r="F75" s="112">
        <f>'1.CARNE-Prod mil t'!F73/$F$8</f>
        <v>6.3724574999999995E-3</v>
      </c>
      <c r="G75" s="112">
        <f>'1.CARNE-Prod mil t'!G73/$G$8</f>
        <v>0</v>
      </c>
      <c r="H75" s="112">
        <f>'1.CARNE-Prod mil t'!H73/$H$8</f>
        <v>0</v>
      </c>
      <c r="I75" s="113">
        <f>'1.CARNE-Prod mil t'!I73</f>
        <v>0.13243284999999999</v>
      </c>
      <c r="J75" s="113">
        <f>'1.CARNE-Prod mil t'!J73</f>
        <v>4.8037077999999998</v>
      </c>
      <c r="K75" s="113">
        <f>'1.CARNE-Prod mil t'!K73</f>
        <v>0</v>
      </c>
      <c r="L75" s="113">
        <f>'1.CARNE-Prod mil t'!L73</f>
        <v>0</v>
      </c>
      <c r="M75" s="113">
        <f>'1.CARNE-Prod mil t'!M73</f>
        <v>0</v>
      </c>
      <c r="N75" s="66"/>
      <c r="O75" s="118"/>
    </row>
    <row r="76" spans="1:15" ht="12" hidden="1" customHeight="1" x14ac:dyDescent="0.2">
      <c r="A76" s="169">
        <v>200502</v>
      </c>
      <c r="B76" s="112">
        <f>'1.CARNE-Prod mil t'!B74/$B$8</f>
        <v>8.0473170731707344E-2</v>
      </c>
      <c r="C76" s="112">
        <f>'1.CARNE-Prod mil t'!C74/$C$8</f>
        <v>1.2184499999999999E-2</v>
      </c>
      <c r="D76" s="112">
        <f>'1.CARNE-Prod mil t'!D74/$D$8</f>
        <v>0.10923928000000001</v>
      </c>
      <c r="E76" s="112">
        <f>'1.CARNE-Prod mil t'!E74/$E$8</f>
        <v>0.84437725490196069</v>
      </c>
      <c r="F76" s="112">
        <f>'1.CARNE-Prod mil t'!F74/$F$8</f>
        <v>5.3354999999999991E-3</v>
      </c>
      <c r="G76" s="112">
        <f>'1.CARNE-Prod mil t'!G74/$G$8</f>
        <v>0</v>
      </c>
      <c r="H76" s="112">
        <f>'1.CARNE-Prod mil t'!H74/$H$8</f>
        <v>0</v>
      </c>
      <c r="I76" s="113">
        <f>'1.CARNE-Prod mil t'!I74</f>
        <v>0.132933</v>
      </c>
      <c r="J76" s="113">
        <f>'1.CARNE-Prod mil t'!J74</f>
        <v>4.5548841999999992</v>
      </c>
      <c r="K76" s="113">
        <f>'1.CARNE-Prod mil t'!K74</f>
        <v>0</v>
      </c>
      <c r="L76" s="113">
        <f>'1.CARNE-Prod mil t'!L74</f>
        <v>0</v>
      </c>
      <c r="M76" s="113">
        <f>'1.CARNE-Prod mil t'!M74</f>
        <v>0</v>
      </c>
      <c r="N76" s="66"/>
      <c r="O76" s="118"/>
    </row>
    <row r="77" spans="1:15" ht="12" hidden="1" customHeight="1" x14ac:dyDescent="0.2">
      <c r="A77" s="169">
        <v>200503</v>
      </c>
      <c r="B77" s="112">
        <f>'1.CARNE-Prod mil t'!B75/$B$8</f>
        <v>8.699329268292684E-2</v>
      </c>
      <c r="C77" s="112">
        <f>'1.CARNE-Prod mil t'!C75/$C$8</f>
        <v>1.4960000000000001E-2</v>
      </c>
      <c r="D77" s="112">
        <f>'1.CARNE-Prod mil t'!D75/$D$8</f>
        <v>0.11260399999999998</v>
      </c>
      <c r="E77" s="112">
        <f>'1.CARNE-Prod mil t'!E75/$E$8</f>
        <v>0.91385680392156854</v>
      </c>
      <c r="F77" s="112">
        <f>'1.CARNE-Prod mil t'!F75/$F$8</f>
        <v>6.0750000000000005E-3</v>
      </c>
      <c r="G77" s="112">
        <f>'1.CARNE-Prod mil t'!G75/$G$8</f>
        <v>0</v>
      </c>
      <c r="H77" s="112">
        <f>'1.CARNE-Prod mil t'!H75/$H$8</f>
        <v>0</v>
      </c>
      <c r="I77" s="113">
        <f>'1.CARNE-Prod mil t'!I75</f>
        <v>0.13852519999999999</v>
      </c>
      <c r="J77" s="113">
        <f>'1.CARNE-Prod mil t'!J75</f>
        <v>4.8945130000000008</v>
      </c>
      <c r="K77" s="113">
        <f>'1.CARNE-Prod mil t'!K75</f>
        <v>0</v>
      </c>
      <c r="L77" s="113">
        <f>'1.CARNE-Prod mil t'!L75</f>
        <v>0</v>
      </c>
      <c r="M77" s="113">
        <f>'1.CARNE-Prod mil t'!M75</f>
        <v>0</v>
      </c>
      <c r="N77" s="66"/>
      <c r="O77" s="118"/>
    </row>
    <row r="78" spans="1:15" ht="12" hidden="1" customHeight="1" x14ac:dyDescent="0.2">
      <c r="A78" s="169">
        <v>200504</v>
      </c>
      <c r="B78" s="112">
        <f>'1.CARNE-Prod mil t'!B76/$B$8</f>
        <v>8.3120243902439009E-2</v>
      </c>
      <c r="C78" s="112">
        <f>'1.CARNE-Prod mil t'!C76/$C$8</f>
        <v>1.5392474999999999E-2</v>
      </c>
      <c r="D78" s="112">
        <f>'1.CARNE-Prod mil t'!D76/$D$8</f>
        <v>0.11255581333333335</v>
      </c>
      <c r="E78" s="112">
        <f>'1.CARNE-Prod mil t'!E76/$E$8</f>
        <v>0.88321739607843119</v>
      </c>
      <c r="F78" s="112">
        <f>'1.CARNE-Prod mil t'!F76/$F$8</f>
        <v>5.8824999999999997E-3</v>
      </c>
      <c r="G78" s="112">
        <f>'1.CARNE-Prod mil t'!G76/$G$8</f>
        <v>0</v>
      </c>
      <c r="H78" s="112">
        <f>'1.CARNE-Prod mil t'!H76/$H$8</f>
        <v>0</v>
      </c>
      <c r="I78" s="113">
        <f>'1.CARNE-Prod mil t'!I76</f>
        <v>0.13834265000000001</v>
      </c>
      <c r="J78" s="113">
        <f>'1.CARNE-Prod mil t'!J76</f>
        <v>4.8005006000000003</v>
      </c>
      <c r="K78" s="113">
        <f>'1.CARNE-Prod mil t'!K76</f>
        <v>0</v>
      </c>
      <c r="L78" s="113">
        <f>'1.CARNE-Prod mil t'!L76</f>
        <v>0</v>
      </c>
      <c r="M78" s="113">
        <f>'1.CARNE-Prod mil t'!M76</f>
        <v>1.5745799999999999E-3</v>
      </c>
      <c r="N78" s="66"/>
      <c r="O78" s="118"/>
    </row>
    <row r="79" spans="1:15" ht="12" hidden="1" customHeight="1" x14ac:dyDescent="0.2">
      <c r="A79" s="169">
        <v>200505</v>
      </c>
      <c r="B79" s="112">
        <f>'1.CARNE-Prod mil t'!B77/$B$8</f>
        <v>8.3709146341463411E-2</v>
      </c>
      <c r="C79" s="112">
        <f>'1.CARNE-Prod mil t'!C77/$C$8</f>
        <v>1.46774E-2</v>
      </c>
      <c r="D79" s="112">
        <f>'1.CARNE-Prod mil t'!D77/$D$8</f>
        <v>0.11109311199999999</v>
      </c>
      <c r="E79" s="112">
        <f>'1.CARNE-Prod mil t'!E77/$E$8</f>
        <v>0.90079411764705863</v>
      </c>
      <c r="F79" s="112">
        <f>'1.CARNE-Prod mil t'!F77/$F$8</f>
        <v>5.622475E-3</v>
      </c>
      <c r="G79" s="112">
        <f>'1.CARNE-Prod mil t'!G77/$G$8</f>
        <v>0</v>
      </c>
      <c r="H79" s="112">
        <f>'1.CARNE-Prod mil t'!H77/$H$8</f>
        <v>0</v>
      </c>
      <c r="I79" s="113">
        <f>'1.CARNE-Prod mil t'!I77</f>
        <v>0.1383152</v>
      </c>
      <c r="J79" s="113">
        <f>'1.CARNE-Prod mil t'!J77</f>
        <v>4.9289709999999998</v>
      </c>
      <c r="K79" s="113">
        <f>'1.CARNE-Prod mil t'!K77</f>
        <v>0</v>
      </c>
      <c r="L79" s="113">
        <f>'1.CARNE-Prod mil t'!L77</f>
        <v>0</v>
      </c>
      <c r="M79" s="113">
        <f>'1.CARNE-Prod mil t'!M77</f>
        <v>6.4463000000000003E-3</v>
      </c>
      <c r="N79" s="66"/>
      <c r="O79" s="118"/>
    </row>
    <row r="80" spans="1:15" ht="12" hidden="1" customHeight="1" x14ac:dyDescent="0.2">
      <c r="A80" s="169">
        <v>200506</v>
      </c>
      <c r="B80" s="112">
        <f>'1.CARNE-Prod mil t'!B78/$B$8</f>
        <v>8.0822560975609761E-2</v>
      </c>
      <c r="C80" s="112">
        <f>'1.CARNE-Prod mil t'!C78/$C$8</f>
        <v>1.5457700000000001E-2</v>
      </c>
      <c r="D80" s="112">
        <f>'1.CARNE-Prod mil t'!D78/$D$8</f>
        <v>0.10885866666666667</v>
      </c>
      <c r="E80" s="112">
        <f>'1.CARNE-Prod mil t'!E78/$E$8</f>
        <v>0.89303088235294115</v>
      </c>
      <c r="F80" s="112">
        <f>'1.CARNE-Prod mil t'!F78/$F$8</f>
        <v>5.7172999999999998E-3</v>
      </c>
      <c r="G80" s="112">
        <f>'1.CARNE-Prod mil t'!G78/$G$8</f>
        <v>0</v>
      </c>
      <c r="H80" s="112">
        <f>'1.CARNE-Prod mil t'!H78/$H$8</f>
        <v>0</v>
      </c>
      <c r="I80" s="113">
        <f>'1.CARNE-Prod mil t'!I78</f>
        <v>0.1386664</v>
      </c>
      <c r="J80" s="113">
        <f>'1.CARNE-Prod mil t'!J78</f>
        <v>4.8902630000000009</v>
      </c>
      <c r="K80" s="113">
        <f>'1.CARNE-Prod mil t'!K78</f>
        <v>0</v>
      </c>
      <c r="L80" s="113">
        <f>'1.CARNE-Prod mil t'!L78</f>
        <v>0</v>
      </c>
      <c r="M80" s="113">
        <f>'1.CARNE-Prod mil t'!M78</f>
        <v>4.7359999999999998E-3</v>
      </c>
      <c r="N80" s="66"/>
      <c r="O80" s="118"/>
    </row>
    <row r="81" spans="1:15" ht="12" hidden="1" customHeight="1" x14ac:dyDescent="0.2">
      <c r="A81" s="169">
        <v>200507</v>
      </c>
      <c r="B81" s="112">
        <f>'1.CARNE-Prod mil t'!B79/$B$8</f>
        <v>8.1245121951219523E-2</v>
      </c>
      <c r="C81" s="112">
        <f>'1.CARNE-Prod mil t'!C79/$C$8</f>
        <v>1.5490499999999999E-2</v>
      </c>
      <c r="D81" s="112">
        <f>'1.CARNE-Prod mil t'!D79/$D$8</f>
        <v>0.11374719999999998</v>
      </c>
      <c r="E81" s="112">
        <f>'1.CARNE-Prod mil t'!E79/$E$8</f>
        <v>0.93277703921568633</v>
      </c>
      <c r="F81" s="112">
        <f>'1.CARNE-Prod mil t'!F79/$F$8</f>
        <v>5.7901000000000003E-3</v>
      </c>
      <c r="G81" s="112">
        <f>'1.CARNE-Prod mil t'!G79/$G$8</f>
        <v>0</v>
      </c>
      <c r="H81" s="112">
        <f>'1.CARNE-Prod mil t'!H79/$H$8</f>
        <v>0</v>
      </c>
      <c r="I81" s="113">
        <f>'1.CARNE-Prod mil t'!I79</f>
        <v>0.1349312</v>
      </c>
      <c r="J81" s="113">
        <f>'1.CARNE-Prod mil t'!J79</f>
        <v>4.982720200000001</v>
      </c>
      <c r="K81" s="113">
        <f>'1.CARNE-Prod mil t'!K79</f>
        <v>0</v>
      </c>
      <c r="L81" s="113">
        <f>'1.CARNE-Prod mil t'!L79</f>
        <v>0</v>
      </c>
      <c r="M81" s="113">
        <f>'1.CARNE-Prod mil t'!M79</f>
        <v>5.2510000000000005E-3</v>
      </c>
      <c r="N81" s="66"/>
      <c r="O81" s="118"/>
    </row>
    <row r="82" spans="1:15" ht="12" hidden="1" customHeight="1" x14ac:dyDescent="0.2">
      <c r="A82" s="169">
        <v>200508</v>
      </c>
      <c r="B82" s="112">
        <f>'1.CARNE-Prod mil t'!B80/$B$8</f>
        <v>8.2260365853658521E-2</v>
      </c>
      <c r="C82" s="112">
        <f>'1.CARNE-Prod mil t'!C80/$C$8</f>
        <v>1.4447380000000001E-2</v>
      </c>
      <c r="D82" s="112">
        <f>'1.CARNE-Prod mil t'!D80/$D$8</f>
        <v>0.11050933333333335</v>
      </c>
      <c r="E82" s="112">
        <f>'1.CARNE-Prod mil t'!E80/$E$8</f>
        <v>0.91838137254901964</v>
      </c>
      <c r="F82" s="112">
        <f>'1.CARNE-Prod mil t'!F80/$F$8</f>
        <v>5.1599984999999987E-3</v>
      </c>
      <c r="G82" s="112">
        <f>'1.CARNE-Prod mil t'!G80/$G$8</f>
        <v>0</v>
      </c>
      <c r="H82" s="112">
        <f>'1.CARNE-Prod mil t'!H80/$H$8</f>
        <v>0</v>
      </c>
      <c r="I82" s="113">
        <f>'1.CARNE-Prod mil t'!I80</f>
        <v>0.13098479999999998</v>
      </c>
      <c r="J82" s="113">
        <f>'1.CARNE-Prod mil t'!J80</f>
        <v>4.8127788000000002</v>
      </c>
      <c r="K82" s="113">
        <f>'1.CARNE-Prod mil t'!K80</f>
        <v>0</v>
      </c>
      <c r="L82" s="113">
        <f>'1.CARNE-Prod mil t'!L80</f>
        <v>0</v>
      </c>
      <c r="M82" s="113">
        <f>'1.CARNE-Prod mil t'!M80</f>
        <v>1.8220000000000001E-3</v>
      </c>
      <c r="N82" s="66"/>
      <c r="O82" s="118"/>
    </row>
    <row r="83" spans="1:15" ht="12" hidden="1" customHeight="1" x14ac:dyDescent="0.2">
      <c r="A83" s="169">
        <v>200509</v>
      </c>
      <c r="B83" s="112">
        <f>'1.CARNE-Prod mil t'!B81/$B$8</f>
        <v>8.2641463414634145E-2</v>
      </c>
      <c r="C83" s="112">
        <f>'1.CARNE-Prod mil t'!C81/$C$8</f>
        <v>1.4454149999999999E-2</v>
      </c>
      <c r="D83" s="112">
        <f>'1.CARNE-Prod mil t'!D81/$D$8</f>
        <v>0.11209497866666668</v>
      </c>
      <c r="E83" s="112">
        <f>'1.CARNE-Prod mil t'!E81/$E$8</f>
        <v>0.93250050980392163</v>
      </c>
      <c r="F83" s="112">
        <f>'1.CARNE-Prod mil t'!F81/$F$8</f>
        <v>5.5943999999999985E-3</v>
      </c>
      <c r="G83" s="112">
        <f>'1.CARNE-Prod mil t'!G81/$G$8</f>
        <v>0</v>
      </c>
      <c r="H83" s="112">
        <f>'1.CARNE-Prod mil t'!H81/$H$8</f>
        <v>0</v>
      </c>
      <c r="I83" s="113">
        <f>'1.CARNE-Prod mil t'!I81</f>
        <v>0.1345566</v>
      </c>
      <c r="J83" s="113">
        <f>'1.CARNE-Prod mil t'!J81</f>
        <v>4.7632393999999998</v>
      </c>
      <c r="K83" s="113">
        <f>'1.CARNE-Prod mil t'!K81</f>
        <v>0</v>
      </c>
      <c r="L83" s="113">
        <f>'1.CARNE-Prod mil t'!L81</f>
        <v>0</v>
      </c>
      <c r="M83" s="113">
        <f>'1.CARNE-Prod mil t'!M81</f>
        <v>0</v>
      </c>
      <c r="N83" s="66"/>
      <c r="O83" s="118"/>
    </row>
    <row r="84" spans="1:15" ht="12" hidden="1" customHeight="1" x14ac:dyDescent="0.2">
      <c r="A84" s="169">
        <v>200510</v>
      </c>
      <c r="B84" s="112">
        <f>'1.CARNE-Prod mil t'!B82/$B$8</f>
        <v>8.0514756097560994E-2</v>
      </c>
      <c r="C84" s="112">
        <f>'1.CARNE-Prod mil t'!C82/$C$8</f>
        <v>1.4602409999999998E-2</v>
      </c>
      <c r="D84" s="112">
        <f>'1.CARNE-Prod mil t'!D82/$D$8</f>
        <v>0.11499776</v>
      </c>
      <c r="E84" s="112">
        <f>'1.CARNE-Prod mil t'!E82/$E$8</f>
        <v>0.96339284313725482</v>
      </c>
      <c r="F84" s="112">
        <f>'1.CARNE-Prod mil t'!F82/$F$8</f>
        <v>5.5925000000000002E-3</v>
      </c>
      <c r="G84" s="112">
        <f>'1.CARNE-Prod mil t'!G82/$G$8</f>
        <v>0</v>
      </c>
      <c r="H84" s="112">
        <f>'1.CARNE-Prod mil t'!H82/$H$8</f>
        <v>0</v>
      </c>
      <c r="I84" s="113">
        <f>'1.CARNE-Prod mil t'!I82</f>
        <v>0.13355699999999998</v>
      </c>
      <c r="J84" s="113">
        <f>'1.CARNE-Prod mil t'!J82</f>
        <v>4.8524764960000004</v>
      </c>
      <c r="K84" s="113">
        <f>'1.CARNE-Prod mil t'!K82</f>
        <v>0</v>
      </c>
      <c r="L84" s="113">
        <f>'1.CARNE-Prod mil t'!L82</f>
        <v>0</v>
      </c>
      <c r="M84" s="113">
        <f>'1.CARNE-Prod mil t'!M82</f>
        <v>0</v>
      </c>
      <c r="N84" s="66"/>
      <c r="O84" s="118"/>
    </row>
    <row r="85" spans="1:15" ht="12" hidden="1" customHeight="1" x14ac:dyDescent="0.2">
      <c r="A85" s="169">
        <v>200511</v>
      </c>
      <c r="B85" s="112">
        <f>'1.CARNE-Prod mil t'!B83/$B$8</f>
        <v>8.0995121951219537E-2</v>
      </c>
      <c r="C85" s="112">
        <f>'1.CARNE-Prod mil t'!C83/$C$8</f>
        <v>1.2862462500000003E-2</v>
      </c>
      <c r="D85" s="112">
        <f>'1.CARNE-Prod mil t'!D83/$D$8</f>
        <v>0.10707805333333333</v>
      </c>
      <c r="E85" s="112">
        <f>'1.CARNE-Prod mil t'!E83/$E$8</f>
        <v>1.1118705882352939</v>
      </c>
      <c r="F85" s="112">
        <f>'1.CARNE-Prod mil t'!F83/$F$8</f>
        <v>5.1075000000000001E-3</v>
      </c>
      <c r="G85" s="112">
        <f>'1.CARNE-Prod mil t'!G83/$G$8</f>
        <v>0</v>
      </c>
      <c r="H85" s="112">
        <f>'1.CARNE-Prod mil t'!H83/$H$8</f>
        <v>0</v>
      </c>
      <c r="I85" s="113">
        <f>'1.CARNE-Prod mil t'!I83</f>
        <v>0.13420839999999998</v>
      </c>
      <c r="J85" s="113">
        <f>'1.CARNE-Prod mil t'!J83</f>
        <v>4.8161345959999995</v>
      </c>
      <c r="K85" s="113">
        <f>'1.CARNE-Prod mil t'!K83</f>
        <v>0</v>
      </c>
      <c r="L85" s="113">
        <f>'1.CARNE-Prod mil t'!L83</f>
        <v>0</v>
      </c>
      <c r="M85" s="113">
        <f>'1.CARNE-Prod mil t'!M83</f>
        <v>0</v>
      </c>
      <c r="N85" s="66"/>
      <c r="O85" s="118"/>
    </row>
    <row r="86" spans="1:15" ht="12" hidden="1" customHeight="1" x14ac:dyDescent="0.2">
      <c r="A86" s="170">
        <v>200512</v>
      </c>
      <c r="B86" s="114">
        <f>'1.CARNE-Prod mil t'!B84/$B$8</f>
        <v>8.8249390243902437E-2</v>
      </c>
      <c r="C86" s="114">
        <f>'1.CARNE-Prod mil t'!C84/$C$8</f>
        <v>1.5674849999999997E-2</v>
      </c>
      <c r="D86" s="114">
        <f>'1.CARNE-Prod mil t'!D84/$D$8</f>
        <v>0.11359309333333334</v>
      </c>
      <c r="E86" s="114">
        <f>'1.CARNE-Prod mil t'!E84/$E$8</f>
        <v>1.0559321176470586</v>
      </c>
      <c r="F86" s="114">
        <f>'1.CARNE-Prod mil t'!F84/$F$8</f>
        <v>5.8200000000000005E-3</v>
      </c>
      <c r="G86" s="114">
        <f>'1.CARNE-Prod mil t'!G84/$G$8</f>
        <v>0</v>
      </c>
      <c r="H86" s="114">
        <f>'1.CARNE-Prod mil t'!H84/$H$8</f>
        <v>0</v>
      </c>
      <c r="I86" s="115">
        <f>'1.CARNE-Prod mil t'!I84</f>
        <v>0.13507219999999998</v>
      </c>
      <c r="J86" s="115">
        <f>'1.CARNE-Prod mil t'!J84</f>
        <v>4.9589075000000005</v>
      </c>
      <c r="K86" s="115">
        <f>'1.CARNE-Prod mil t'!K84</f>
        <v>0</v>
      </c>
      <c r="L86" s="115">
        <f>'1.CARNE-Prod mil t'!L84</f>
        <v>0</v>
      </c>
      <c r="M86" s="115">
        <f>'1.CARNE-Prod mil t'!M84</f>
        <v>0</v>
      </c>
      <c r="N86" s="66"/>
      <c r="O86" s="118"/>
    </row>
    <row r="87" spans="1:15" ht="12" hidden="1" customHeight="1" x14ac:dyDescent="0.2">
      <c r="A87" s="169">
        <v>200601</v>
      </c>
      <c r="B87" s="112">
        <f>'1.CARNE-Prod mil t'!B85/$B$8</f>
        <v>8.0398170731707325E-2</v>
      </c>
      <c r="C87" s="112">
        <f>'1.CARNE-Prod mil t'!C85/$C$8</f>
        <v>1.1256499999999997E-2</v>
      </c>
      <c r="D87" s="112">
        <f>'1.CARNE-Prod mil t'!D85/$D$8</f>
        <v>0.10811866666666665</v>
      </c>
      <c r="E87" s="112">
        <f>'1.CARNE-Prod mil t'!E85/$E$8</f>
        <v>0.93916607843137245</v>
      </c>
      <c r="F87" s="112">
        <f>'1.CARNE-Prod mil t'!F85/$F$8</f>
        <v>5.7523000000000001E-3</v>
      </c>
      <c r="G87" s="112">
        <f>'1.CARNE-Prod mil t'!G85/$G$8</f>
        <v>0</v>
      </c>
      <c r="H87" s="112">
        <f>'1.CARNE-Prod mil t'!H85/$H$8</f>
        <v>0</v>
      </c>
      <c r="I87" s="113">
        <f>'1.CARNE-Prod mil t'!I85</f>
        <v>0.14318600000000001</v>
      </c>
      <c r="J87" s="113">
        <f>'1.CARNE-Prod mil t'!J85</f>
        <v>4.8643144999999999</v>
      </c>
      <c r="K87" s="113">
        <f>'1.CARNE-Prod mil t'!K85</f>
        <v>0</v>
      </c>
      <c r="L87" s="113">
        <f>'1.CARNE-Prod mil t'!L85</f>
        <v>0</v>
      </c>
      <c r="M87" s="113">
        <f>'1.CARNE-Prod mil t'!M85</f>
        <v>0</v>
      </c>
      <c r="N87" s="66"/>
      <c r="O87" s="118"/>
    </row>
    <row r="88" spans="1:15" ht="12" hidden="1" customHeight="1" x14ac:dyDescent="0.2">
      <c r="A88" s="169">
        <v>200602</v>
      </c>
      <c r="B88" s="112">
        <f>'1.CARNE-Prod mil t'!B86/$B$8</f>
        <v>8.4815243902439025E-2</v>
      </c>
      <c r="C88" s="112">
        <f>'1.CARNE-Prod mil t'!C86/$C$8</f>
        <v>1.273475E-2</v>
      </c>
      <c r="D88" s="112">
        <f>'1.CARNE-Prod mil t'!D86/$D$8</f>
        <v>0.11547365333333337</v>
      </c>
      <c r="E88" s="112">
        <f>'1.CARNE-Prod mil t'!E86/$E$8</f>
        <v>0.96421000000000012</v>
      </c>
      <c r="F88" s="112">
        <f>'1.CARNE-Prod mil t'!F86/$F$8</f>
        <v>5.8099749999999993E-3</v>
      </c>
      <c r="G88" s="112">
        <f>'1.CARNE-Prod mil t'!G86/$G$8</f>
        <v>0</v>
      </c>
      <c r="H88" s="112">
        <f>'1.CARNE-Prod mil t'!H86/$H$8</f>
        <v>0</v>
      </c>
      <c r="I88" s="113">
        <f>'1.CARNE-Prod mil t'!I86</f>
        <v>0.14378340000000003</v>
      </c>
      <c r="J88" s="113">
        <f>'1.CARNE-Prod mil t'!J86</f>
        <v>4.5886292000000006</v>
      </c>
      <c r="K88" s="113">
        <f>'1.CARNE-Prod mil t'!K86</f>
        <v>0</v>
      </c>
      <c r="L88" s="113">
        <f>'1.CARNE-Prod mil t'!L86</f>
        <v>0</v>
      </c>
      <c r="M88" s="113">
        <f>'1.CARNE-Prod mil t'!M86</f>
        <v>0</v>
      </c>
      <c r="N88" s="66"/>
      <c r="O88" s="118"/>
    </row>
    <row r="89" spans="1:15" ht="12" hidden="1" customHeight="1" x14ac:dyDescent="0.2">
      <c r="A89" s="169">
        <v>200603</v>
      </c>
      <c r="B89" s="112">
        <f>'1.CARNE-Prod mil t'!B87/$B$8</f>
        <v>9.6145731707317092E-2</v>
      </c>
      <c r="C89" s="112">
        <f>'1.CARNE-Prod mil t'!C87/$C$8</f>
        <v>1.5259960000000005E-2</v>
      </c>
      <c r="D89" s="112">
        <f>'1.CARNE-Prod mil t'!D87/$D$8</f>
        <v>0.12576791999999998</v>
      </c>
      <c r="E89" s="112">
        <f>'1.CARNE-Prod mil t'!E87/$E$8</f>
        <v>1.071874039215686</v>
      </c>
      <c r="F89" s="112">
        <f>'1.CARNE-Prod mil t'!F87/$F$8</f>
        <v>5.8025000000000004E-3</v>
      </c>
      <c r="G89" s="112">
        <f>'1.CARNE-Prod mil t'!G87/$G$8</f>
        <v>0</v>
      </c>
      <c r="H89" s="112">
        <f>'1.CARNE-Prod mil t'!H87/$H$8</f>
        <v>0</v>
      </c>
      <c r="I89" s="113">
        <f>'1.CARNE-Prod mil t'!I87</f>
        <v>0.14404860000000003</v>
      </c>
      <c r="J89" s="113">
        <f>'1.CARNE-Prod mil t'!J87</f>
        <v>4.9934605000000003</v>
      </c>
      <c r="K89" s="113">
        <f>'1.CARNE-Prod mil t'!K87</f>
        <v>0</v>
      </c>
      <c r="L89" s="113">
        <f>'1.CARNE-Prod mil t'!L87</f>
        <v>0</v>
      </c>
      <c r="M89" s="113">
        <f>'1.CARNE-Prod mil t'!M87</f>
        <v>0</v>
      </c>
      <c r="N89" s="66"/>
      <c r="O89" s="118"/>
    </row>
    <row r="90" spans="1:15" ht="12" hidden="1" customHeight="1" x14ac:dyDescent="0.2">
      <c r="A90" s="169">
        <v>200604</v>
      </c>
      <c r="B90" s="112">
        <f>'1.CARNE-Prod mil t'!B88/$B$8</f>
        <v>8.2893902439024406E-2</v>
      </c>
      <c r="C90" s="112">
        <f>'1.CARNE-Prod mil t'!C88/$C$8</f>
        <v>1.5069774999999999E-2</v>
      </c>
      <c r="D90" s="112">
        <f>'1.CARNE-Prod mil t'!D88/$D$8</f>
        <v>0.12590487333333331</v>
      </c>
      <c r="E90" s="112">
        <f>'1.CARNE-Prod mil t'!E88/$E$8</f>
        <v>1.0012518060784317</v>
      </c>
      <c r="F90" s="112">
        <f>'1.CARNE-Prod mil t'!F88/$F$8</f>
        <v>5.644975E-3</v>
      </c>
      <c r="G90" s="112">
        <f>'1.CARNE-Prod mil t'!G88/$G$8</f>
        <v>0</v>
      </c>
      <c r="H90" s="112">
        <f>'1.CARNE-Prod mil t'!H88/$H$8</f>
        <v>0</v>
      </c>
      <c r="I90" s="113">
        <f>'1.CARNE-Prod mil t'!I88</f>
        <v>0.14370239999999998</v>
      </c>
      <c r="J90" s="113">
        <f>'1.CARNE-Prod mil t'!J88</f>
        <v>4.9461529000000004</v>
      </c>
      <c r="K90" s="113">
        <f>'1.CARNE-Prod mil t'!K88</f>
        <v>0</v>
      </c>
      <c r="L90" s="113">
        <f>'1.CARNE-Prod mil t'!L88</f>
        <v>0</v>
      </c>
      <c r="M90" s="113">
        <f>'1.CARNE-Prod mil t'!M88</f>
        <v>5.1900000000000004E-4</v>
      </c>
      <c r="N90" s="66"/>
      <c r="O90" s="118"/>
    </row>
    <row r="91" spans="1:15" ht="12" hidden="1" customHeight="1" x14ac:dyDescent="0.2">
      <c r="A91" s="169">
        <v>200605</v>
      </c>
      <c r="B91" s="112">
        <f>'1.CARNE-Prod mil t'!B89/$B$8</f>
        <v>8.8153048780487811E-2</v>
      </c>
      <c r="C91" s="112">
        <f>'1.CARNE-Prod mil t'!C89/$C$8</f>
        <v>1.4604175E-2</v>
      </c>
      <c r="D91" s="112">
        <f>'1.CARNE-Prod mil t'!D89/$D$8</f>
        <v>0.11312900000000002</v>
      </c>
      <c r="E91" s="112">
        <f>'1.CARNE-Prod mil t'!E89/$E$8</f>
        <v>0.96334922411764701</v>
      </c>
      <c r="F91" s="112">
        <f>'1.CARNE-Prod mil t'!F89/$F$8</f>
        <v>5.5649000000000002E-3</v>
      </c>
      <c r="G91" s="112">
        <f>'1.CARNE-Prod mil t'!G89/$G$8</f>
        <v>0</v>
      </c>
      <c r="H91" s="112">
        <f>'1.CARNE-Prod mil t'!H89/$H$8</f>
        <v>0</v>
      </c>
      <c r="I91" s="113">
        <f>'1.CARNE-Prod mil t'!I89</f>
        <v>0.14411620000000003</v>
      </c>
      <c r="J91" s="113">
        <f>'1.CARNE-Prod mil t'!J89</f>
        <v>5.0217934999999985</v>
      </c>
      <c r="K91" s="113">
        <f>'1.CARNE-Prod mil t'!K89</f>
        <v>0</v>
      </c>
      <c r="L91" s="113">
        <f>'1.CARNE-Prod mil t'!L89</f>
        <v>0</v>
      </c>
      <c r="M91" s="113">
        <f>'1.CARNE-Prod mil t'!M89</f>
        <v>1.768E-3</v>
      </c>
      <c r="N91" s="66"/>
      <c r="O91" s="118"/>
    </row>
    <row r="92" spans="1:15" ht="12" hidden="1" customHeight="1" x14ac:dyDescent="0.2">
      <c r="A92" s="169">
        <v>200606</v>
      </c>
      <c r="B92" s="112">
        <f>'1.CARNE-Prod mil t'!B90/$B$8</f>
        <v>9.061682926829269E-2</v>
      </c>
      <c r="C92" s="112">
        <f>'1.CARNE-Prod mil t'!C90/$C$8</f>
        <v>1.4371150000000001E-2</v>
      </c>
      <c r="D92" s="112">
        <f>'1.CARNE-Prod mil t'!D90/$D$8</f>
        <v>0.11242146666666664</v>
      </c>
      <c r="E92" s="112">
        <f>'1.CARNE-Prod mil t'!E90/$E$8</f>
        <v>0.9948410196078431</v>
      </c>
      <c r="F92" s="112">
        <f>'1.CARNE-Prod mil t'!F90/$F$8</f>
        <v>5.6689999999999996E-3</v>
      </c>
      <c r="G92" s="112">
        <f>'1.CARNE-Prod mil t'!G90/$G$8</f>
        <v>0</v>
      </c>
      <c r="H92" s="112">
        <f>'1.CARNE-Prod mil t'!H90/$H$8</f>
        <v>0</v>
      </c>
      <c r="I92" s="113">
        <f>'1.CARNE-Prod mil t'!I90</f>
        <v>0.14398635000000001</v>
      </c>
      <c r="J92" s="113">
        <f>'1.CARNE-Prod mil t'!J90</f>
        <v>4.8452474999999993</v>
      </c>
      <c r="K92" s="113">
        <f>'1.CARNE-Prod mil t'!K90</f>
        <v>0</v>
      </c>
      <c r="L92" s="113">
        <f>'1.CARNE-Prod mil t'!L90</f>
        <v>0</v>
      </c>
      <c r="M92" s="113">
        <f>'1.CARNE-Prod mil t'!M90</f>
        <v>9.9964604000000006E-3</v>
      </c>
      <c r="N92" s="66"/>
      <c r="O92" s="118"/>
    </row>
    <row r="93" spans="1:15" ht="12" hidden="1" customHeight="1" x14ac:dyDescent="0.2">
      <c r="A93" s="169">
        <v>200607</v>
      </c>
      <c r="B93" s="112">
        <f>'1.CARNE-Prod mil t'!B91/$B$8</f>
        <v>9.2429268292682928E-2</v>
      </c>
      <c r="C93" s="112">
        <f>'1.CARNE-Prod mil t'!C91/$C$8</f>
        <v>1.3782482499999998E-2</v>
      </c>
      <c r="D93" s="112">
        <f>'1.CARNE-Prod mil t'!D91/$D$8</f>
        <v>0.11853930133333331</v>
      </c>
      <c r="E93" s="112">
        <f>'1.CARNE-Prod mil t'!E91/$E$8</f>
        <v>0.9425697529411764</v>
      </c>
      <c r="F93" s="112">
        <f>'1.CARNE-Prod mil t'!F91/$F$8</f>
        <v>5.372496E-3</v>
      </c>
      <c r="G93" s="112">
        <f>'1.CARNE-Prod mil t'!G91/$G$8</f>
        <v>0</v>
      </c>
      <c r="H93" s="112">
        <f>'1.CARNE-Prod mil t'!H91/$H$8</f>
        <v>0</v>
      </c>
      <c r="I93" s="113">
        <f>'1.CARNE-Prod mil t'!I91</f>
        <v>0.14437320000000003</v>
      </c>
      <c r="J93" s="113">
        <f>'1.CARNE-Prod mil t'!J91</f>
        <v>4.9674059000000002</v>
      </c>
      <c r="K93" s="113">
        <f>'1.CARNE-Prod mil t'!K91</f>
        <v>0</v>
      </c>
      <c r="L93" s="113">
        <f>'1.CARNE-Prod mil t'!L91</f>
        <v>0</v>
      </c>
      <c r="M93" s="113">
        <f>'1.CARNE-Prod mil t'!M91</f>
        <v>1.01324E-2</v>
      </c>
      <c r="N93" s="66"/>
      <c r="O93" s="118"/>
    </row>
    <row r="94" spans="1:15" ht="12" hidden="1" customHeight="1" x14ac:dyDescent="0.2">
      <c r="A94" s="169">
        <v>200608</v>
      </c>
      <c r="B94" s="112">
        <f>'1.CARNE-Prod mil t'!B92/$B$8</f>
        <v>9.8323780487804893E-2</v>
      </c>
      <c r="C94" s="112">
        <f>'1.CARNE-Prod mil t'!C92/$C$8</f>
        <v>1.4072400000000002E-2</v>
      </c>
      <c r="D94" s="112">
        <f>'1.CARNE-Prod mil t'!D92/$D$8</f>
        <v>0.12146712266666665</v>
      </c>
      <c r="E94" s="112">
        <f>'1.CARNE-Prod mil t'!E92/$E$8</f>
        <v>0.98534792156862749</v>
      </c>
      <c r="F94" s="112">
        <f>'1.CARNE-Prod mil t'!F92/$F$8</f>
        <v>5.705E-3</v>
      </c>
      <c r="G94" s="112">
        <f>'1.CARNE-Prod mil t'!G92/$G$8</f>
        <v>0</v>
      </c>
      <c r="H94" s="112">
        <f>'1.CARNE-Prod mil t'!H92/$H$8</f>
        <v>0</v>
      </c>
      <c r="I94" s="113">
        <f>'1.CARNE-Prod mil t'!I92</f>
        <v>0.14401959999999997</v>
      </c>
      <c r="J94" s="113">
        <f>'1.CARNE-Prod mil t'!J92</f>
        <v>4.8711921000000009</v>
      </c>
      <c r="K94" s="113">
        <f>'1.CARNE-Prod mil t'!K92</f>
        <v>0</v>
      </c>
      <c r="L94" s="113">
        <f>'1.CARNE-Prod mil t'!L92</f>
        <v>0</v>
      </c>
      <c r="M94" s="113">
        <f>'1.CARNE-Prod mil t'!M92</f>
        <v>7.0399999999999998E-4</v>
      </c>
      <c r="N94" s="66"/>
      <c r="O94" s="118"/>
    </row>
    <row r="95" spans="1:15" ht="12" hidden="1" customHeight="1" x14ac:dyDescent="0.2">
      <c r="A95" s="169">
        <v>200609</v>
      </c>
      <c r="B95" s="112">
        <f>'1.CARNE-Prod mil t'!B93/$B$8</f>
        <v>9.9464634146341463E-2</v>
      </c>
      <c r="C95" s="112">
        <f>'1.CARNE-Prod mil t'!C93/$C$8</f>
        <v>1.45949575E-2</v>
      </c>
      <c r="D95" s="112">
        <f>'1.CARNE-Prod mil t'!D93/$D$8</f>
        <v>0.1207953304</v>
      </c>
      <c r="E95" s="112">
        <f>'1.CARNE-Prod mil t'!E93/$E$8</f>
        <v>1.0324506647058824</v>
      </c>
      <c r="F95" s="112">
        <f>'1.CARNE-Prod mil t'!F93/$F$8</f>
        <v>5.5349965000000001E-3</v>
      </c>
      <c r="G95" s="112">
        <f>'1.CARNE-Prod mil t'!G93/$G$8</f>
        <v>0</v>
      </c>
      <c r="H95" s="112">
        <f>'1.CARNE-Prod mil t'!H93/$H$8</f>
        <v>0</v>
      </c>
      <c r="I95" s="113">
        <f>'1.CARNE-Prod mil t'!I93</f>
        <v>0.1452706</v>
      </c>
      <c r="J95" s="113">
        <f>'1.CARNE-Prod mil t'!J93</f>
        <v>4.8694871270000011</v>
      </c>
      <c r="K95" s="113">
        <f>'1.CARNE-Prod mil t'!K93</f>
        <v>0</v>
      </c>
      <c r="L95" s="113">
        <f>'1.CARNE-Prod mil t'!L93</f>
        <v>0</v>
      </c>
      <c r="M95" s="113">
        <f>'1.CARNE-Prod mil t'!M93</f>
        <v>0</v>
      </c>
      <c r="N95" s="66"/>
      <c r="O95" s="118"/>
    </row>
    <row r="96" spans="1:15" ht="12" hidden="1" customHeight="1" x14ac:dyDescent="0.2">
      <c r="A96" s="169">
        <v>200610</v>
      </c>
      <c r="B96" s="112">
        <f>'1.CARNE-Prod mil t'!B94/$B$8</f>
        <v>0.1047220780487805</v>
      </c>
      <c r="C96" s="112">
        <f>'1.CARNE-Prod mil t'!C94/$C$8</f>
        <v>1.5214974999999995E-2</v>
      </c>
      <c r="D96" s="112">
        <f>'1.CARNE-Prod mil t'!D94/$D$8</f>
        <v>0.12499778053333337</v>
      </c>
      <c r="E96" s="112">
        <f>'1.CARNE-Prod mil t'!E94/$E$8</f>
        <v>1.0831980392156861</v>
      </c>
      <c r="F96" s="112">
        <f>'1.CARNE-Prod mil t'!F94/$F$8</f>
        <v>5.4224997500000004E-3</v>
      </c>
      <c r="G96" s="112">
        <f>'1.CARNE-Prod mil t'!G94/$G$8</f>
        <v>0</v>
      </c>
      <c r="H96" s="112">
        <f>'1.CARNE-Prod mil t'!H94/$H$8</f>
        <v>0</v>
      </c>
      <c r="I96" s="113">
        <f>'1.CARNE-Prod mil t'!I94</f>
        <v>0.14508100000000002</v>
      </c>
      <c r="J96" s="113">
        <f>'1.CARNE-Prod mil t'!J94</f>
        <v>4.9744628999999989</v>
      </c>
      <c r="K96" s="113">
        <f>'1.CARNE-Prod mil t'!K94</f>
        <v>0</v>
      </c>
      <c r="L96" s="113">
        <f>'1.CARNE-Prod mil t'!L94</f>
        <v>0</v>
      </c>
      <c r="M96" s="113">
        <f>'1.CARNE-Prod mil t'!M94</f>
        <v>0</v>
      </c>
      <c r="N96" s="66"/>
      <c r="O96" s="118"/>
    </row>
    <row r="97" spans="1:15" ht="12" hidden="1" customHeight="1" x14ac:dyDescent="0.2">
      <c r="A97" s="169">
        <v>200611</v>
      </c>
      <c r="B97" s="112">
        <f>'1.CARNE-Prod mil t'!B95/$B$8</f>
        <v>0.10630792682926828</v>
      </c>
      <c r="C97" s="112">
        <f>'1.CARNE-Prod mil t'!C95/$C$8</f>
        <v>1.4162500000000001E-2</v>
      </c>
      <c r="D97" s="112">
        <f>'1.CARNE-Prod mil t'!D95/$D$8</f>
        <v>0.12627066666666667</v>
      </c>
      <c r="E97" s="112">
        <f>'1.CARNE-Prod mil t'!E95/$E$8</f>
        <v>1.1384549019607844</v>
      </c>
      <c r="F97" s="112">
        <f>'1.CARNE-Prod mil t'!F95/$F$8</f>
        <v>5.5756750000000004E-3</v>
      </c>
      <c r="G97" s="112">
        <f>'1.CARNE-Prod mil t'!G95/$G$8</f>
        <v>0</v>
      </c>
      <c r="H97" s="112">
        <f>'1.CARNE-Prod mil t'!H95/$H$8</f>
        <v>0</v>
      </c>
      <c r="I97" s="113">
        <f>'1.CARNE-Prod mil t'!I95</f>
        <v>0.14602870000000001</v>
      </c>
      <c r="J97" s="113">
        <f>'1.CARNE-Prod mil t'!J95</f>
        <v>4.9356864489999994</v>
      </c>
      <c r="K97" s="113">
        <f>'1.CARNE-Prod mil t'!K95</f>
        <v>0</v>
      </c>
      <c r="L97" s="113">
        <f>'1.CARNE-Prod mil t'!L95</f>
        <v>0</v>
      </c>
      <c r="M97" s="113">
        <f>'1.CARNE-Prod mil t'!M95</f>
        <v>0</v>
      </c>
      <c r="N97" s="66"/>
      <c r="O97" s="118"/>
    </row>
    <row r="98" spans="1:15" ht="12" hidden="1" customHeight="1" x14ac:dyDescent="0.2">
      <c r="A98" s="170">
        <v>200612</v>
      </c>
      <c r="B98" s="114">
        <f>'1.CARNE-Prod mil t'!B96/$B$8</f>
        <v>0.10725365853658538</v>
      </c>
      <c r="C98" s="114">
        <f>'1.CARNE-Prod mil t'!C96/$C$8</f>
        <v>1.5990999999999998E-2</v>
      </c>
      <c r="D98" s="114">
        <f>'1.CARNE-Prod mil t'!D96/$D$8</f>
        <v>0.13377176000000005</v>
      </c>
      <c r="E98" s="114">
        <f>'1.CARNE-Prod mil t'!E96/$E$8</f>
        <v>1.1660980705882353</v>
      </c>
      <c r="F98" s="114">
        <f>'1.CARNE-Prod mil t'!F96/$F$8</f>
        <v>5.8649999999999996E-3</v>
      </c>
      <c r="G98" s="114">
        <f>'1.CARNE-Prod mil t'!G96/$G$8</f>
        <v>0</v>
      </c>
      <c r="H98" s="114">
        <f>'1.CARNE-Prod mil t'!H96/$H$8</f>
        <v>0</v>
      </c>
      <c r="I98" s="115">
        <f>'1.CARNE-Prod mil t'!I96</f>
        <v>0.14634059999999999</v>
      </c>
      <c r="J98" s="115">
        <f>'1.CARNE-Prod mil t'!J96</f>
        <v>5.047034</v>
      </c>
      <c r="K98" s="115">
        <f>'1.CARNE-Prod mil t'!K96</f>
        <v>0</v>
      </c>
      <c r="L98" s="115">
        <f>'1.CARNE-Prod mil t'!L96</f>
        <v>0</v>
      </c>
      <c r="M98" s="115">
        <f>'1.CARNE-Prod mil t'!M96</f>
        <v>0</v>
      </c>
      <c r="N98" s="66"/>
      <c r="O98" s="118"/>
    </row>
    <row r="99" spans="1:15" ht="12" customHeight="1" x14ac:dyDescent="0.2">
      <c r="A99" s="169">
        <v>200701</v>
      </c>
      <c r="B99" s="112">
        <f>'1.CARNE-Prod mil t'!B97/$B$8</f>
        <v>8.7430853658536575E-2</v>
      </c>
      <c r="C99" s="112">
        <f>'1.CARNE-Prod mil t'!C97/$C$8</f>
        <v>1.0907350000000001E-2</v>
      </c>
      <c r="D99" s="112">
        <f>'1.CARNE-Prod mil t'!D97/$D$8</f>
        <v>0.11087497066666667</v>
      </c>
      <c r="E99" s="112">
        <f>'1.CARNE-Prod mil t'!E97/$E$8</f>
        <v>0.98082745098039203</v>
      </c>
      <c r="F99" s="112">
        <f>'1.CARNE-Prod mil t'!F97/$F$8</f>
        <v>8.1600000000000006E-3</v>
      </c>
      <c r="G99" s="112">
        <f>'1.CARNE-Prod mil t'!G97/$G$8</f>
        <v>0</v>
      </c>
      <c r="H99" s="112">
        <f>'1.CARNE-Prod mil t'!H97/$H$8</f>
        <v>0</v>
      </c>
      <c r="I99" s="113">
        <f>'1.CARNE-Prod mil t'!I97</f>
        <v>0.14898800000000001</v>
      </c>
      <c r="J99" s="113">
        <f>'1.CARNE-Prod mil t'!J97</f>
        <v>4.9057409999999999</v>
      </c>
      <c r="K99" s="113">
        <f>'1.CARNE-Prod mil t'!K97</f>
        <v>0</v>
      </c>
      <c r="L99" s="113">
        <f>'1.CARNE-Prod mil t'!L97</f>
        <v>0</v>
      </c>
      <c r="M99" s="113">
        <f>'1.CARNE-Prod mil t'!M97</f>
        <v>0</v>
      </c>
      <c r="N99" s="66"/>
      <c r="O99" s="118"/>
    </row>
    <row r="100" spans="1:15" ht="12" customHeight="1" x14ac:dyDescent="0.2">
      <c r="A100" s="169">
        <v>200702</v>
      </c>
      <c r="B100" s="112">
        <f>'1.CARNE-Prod mil t'!B98/$B$8</f>
        <v>9.5696585365853667E-2</v>
      </c>
      <c r="C100" s="112">
        <f>'1.CARNE-Prod mil t'!C98/$C$8</f>
        <v>1.2017499999999999E-2</v>
      </c>
      <c r="D100" s="112">
        <f>'1.CARNE-Prod mil t'!D98/$D$8</f>
        <v>0.11920133333333333</v>
      </c>
      <c r="E100" s="112">
        <f>'1.CARNE-Prod mil t'!E98/$E$8</f>
        <v>1.0003874509803921</v>
      </c>
      <c r="F100" s="112">
        <f>'1.CARNE-Prod mil t'!F98/$F$8</f>
        <v>8.7724874999999987E-3</v>
      </c>
      <c r="G100" s="112">
        <f>'1.CARNE-Prod mil t'!G98/$G$8</f>
        <v>0</v>
      </c>
      <c r="H100" s="112">
        <f>'1.CARNE-Prod mil t'!H98/$H$8</f>
        <v>0</v>
      </c>
      <c r="I100" s="113">
        <f>'1.CARNE-Prod mil t'!I98</f>
        <v>0.14161299999999999</v>
      </c>
      <c r="J100" s="113">
        <f>'1.CARNE-Prod mil t'!J98</f>
        <v>4.6967340799999997</v>
      </c>
      <c r="K100" s="113">
        <f>'1.CARNE-Prod mil t'!K98</f>
        <v>0</v>
      </c>
      <c r="L100" s="113">
        <f>'1.CARNE-Prod mil t'!L98</f>
        <v>0</v>
      </c>
      <c r="M100" s="113">
        <f>'1.CARNE-Prod mil t'!M98</f>
        <v>0</v>
      </c>
      <c r="N100" s="66"/>
      <c r="O100" s="118"/>
    </row>
    <row r="101" spans="1:15" ht="12" customHeight="1" x14ac:dyDescent="0.2">
      <c r="A101" s="169">
        <v>200703</v>
      </c>
      <c r="B101" s="112">
        <f>'1.CARNE-Prod mil t'!B99/$B$8</f>
        <v>9.690682926829268E-2</v>
      </c>
      <c r="C101" s="112">
        <f>'1.CARNE-Prod mil t'!C99/$C$8</f>
        <v>1.3837729995000003E-2</v>
      </c>
      <c r="D101" s="112">
        <f>'1.CARNE-Prod mil t'!D99/$D$8</f>
        <v>0.12610266666666667</v>
      </c>
      <c r="E101" s="112">
        <f>'1.CARNE-Prod mil t'!E99/$E$8</f>
        <v>1.0339156862745098</v>
      </c>
      <c r="F101" s="112">
        <f>'1.CARNE-Prod mil t'!F99/$F$8</f>
        <v>7.2974999999499985E-3</v>
      </c>
      <c r="G101" s="112">
        <f>'1.CARNE-Prod mil t'!G99/$G$8</f>
        <v>0</v>
      </c>
      <c r="H101" s="112">
        <f>'1.CARNE-Prod mil t'!H99/$H$8</f>
        <v>0</v>
      </c>
      <c r="I101" s="113">
        <f>'1.CARNE-Prod mil t'!I99</f>
        <v>0.15927000000000002</v>
      </c>
      <c r="J101" s="113">
        <f>'1.CARNE-Prod mil t'!J99</f>
        <v>5.0597416000000006</v>
      </c>
      <c r="K101" s="113">
        <f>'1.CARNE-Prod mil t'!K99</f>
        <v>0</v>
      </c>
      <c r="L101" s="113">
        <f>'1.CARNE-Prod mil t'!L99</f>
        <v>0</v>
      </c>
      <c r="M101" s="113">
        <f>'1.CARNE-Prod mil t'!M99</f>
        <v>0</v>
      </c>
      <c r="N101" s="66"/>
      <c r="O101" s="118"/>
    </row>
    <row r="102" spans="1:15" ht="12" customHeight="1" x14ac:dyDescent="0.2">
      <c r="A102" s="169">
        <v>200704</v>
      </c>
      <c r="B102" s="112">
        <f>'1.CARNE-Prod mil t'!B100/$B$8</f>
        <v>9.7635E-2</v>
      </c>
      <c r="C102" s="112">
        <f>'1.CARNE-Prod mil t'!C100/$C$8</f>
        <v>1.2751517500000002E-2</v>
      </c>
      <c r="D102" s="112">
        <f>'1.CARNE-Prod mil t'!D100/$D$8</f>
        <v>0.12002266666666668</v>
      </c>
      <c r="E102" s="112">
        <f>'1.CARNE-Prod mil t'!E100/$E$8</f>
        <v>0.98410588235294105</v>
      </c>
      <c r="F102" s="112">
        <f>'1.CARNE-Prod mil t'!F100/$F$8</f>
        <v>7.3724999999999988E-3</v>
      </c>
      <c r="G102" s="112">
        <f>'1.CARNE-Prod mil t'!G100/$G$8</f>
        <v>0</v>
      </c>
      <c r="H102" s="112">
        <f>'1.CARNE-Prod mil t'!H100/$H$8</f>
        <v>0</v>
      </c>
      <c r="I102" s="113">
        <f>'1.CARNE-Prod mil t'!I100</f>
        <v>0.157445</v>
      </c>
      <c r="J102" s="113">
        <f>'1.CARNE-Prod mil t'!J100</f>
        <v>4.9926476400000004</v>
      </c>
      <c r="K102" s="113">
        <f>'1.CARNE-Prod mil t'!K100</f>
        <v>0</v>
      </c>
      <c r="L102" s="113">
        <f>'1.CARNE-Prod mil t'!L100</f>
        <v>0</v>
      </c>
      <c r="M102" s="113">
        <f>'1.CARNE-Prod mil t'!M100</f>
        <v>0</v>
      </c>
      <c r="N102" s="66"/>
      <c r="O102" s="118"/>
    </row>
    <row r="103" spans="1:15" ht="12" customHeight="1" x14ac:dyDescent="0.2">
      <c r="A103" s="169">
        <v>200705</v>
      </c>
      <c r="B103" s="112">
        <f>'1.CARNE-Prod mil t'!B101/$B$8</f>
        <v>9.8113902439024403E-2</v>
      </c>
      <c r="C103" s="112">
        <f>'1.CARNE-Prod mil t'!C101/$C$8</f>
        <v>1.2765E-2</v>
      </c>
      <c r="D103" s="112">
        <f>'1.CARNE-Prod mil t'!D101/$D$8</f>
        <v>0.12057733333333333</v>
      </c>
      <c r="E103" s="112">
        <f>'1.CARNE-Prod mil t'!E101/$E$8</f>
        <v>1.0113333333333334</v>
      </c>
      <c r="F103" s="112">
        <f>'1.CARNE-Prod mil t'!F101/$F$8</f>
        <v>7.8599999999999989E-3</v>
      </c>
      <c r="G103" s="112">
        <f>'1.CARNE-Prod mil t'!G101/$G$8</f>
        <v>0</v>
      </c>
      <c r="H103" s="112">
        <f>'1.CARNE-Prod mil t'!H101/$H$8</f>
        <v>0</v>
      </c>
      <c r="I103" s="113">
        <f>'1.CARNE-Prod mil t'!I101</f>
        <v>0.160384</v>
      </c>
      <c r="J103" s="113">
        <f>'1.CARNE-Prod mil t'!J101</f>
        <v>5.0311006999999996</v>
      </c>
      <c r="K103" s="113">
        <f>'1.CARNE-Prod mil t'!K101</f>
        <v>0</v>
      </c>
      <c r="L103" s="113">
        <f>'1.CARNE-Prod mil t'!L101</f>
        <v>0</v>
      </c>
      <c r="M103" s="113">
        <f>'1.CARNE-Prod mil t'!M101</f>
        <v>4.7426999999999999E-3</v>
      </c>
      <c r="N103" s="66"/>
      <c r="O103" s="118"/>
    </row>
    <row r="104" spans="1:15" ht="12" customHeight="1" x14ac:dyDescent="0.2">
      <c r="A104" s="169">
        <v>200706</v>
      </c>
      <c r="B104" s="112">
        <f>'1.CARNE-Prod mil t'!B102/$B$8</f>
        <v>9.9578841463414655E-2</v>
      </c>
      <c r="C104" s="112">
        <f>'1.CARNE-Prod mil t'!C102/$C$8</f>
        <v>1.2692500000000001E-2</v>
      </c>
      <c r="D104" s="112">
        <f>'1.CARNE-Prod mil t'!D102/$D$8</f>
        <v>0.12227466666666668</v>
      </c>
      <c r="E104" s="112">
        <f>'1.CARNE-Prod mil t'!E102/$E$8</f>
        <v>1.0162627450980395</v>
      </c>
      <c r="F104" s="112">
        <f>'1.CARNE-Prod mil t'!F102/$F$8</f>
        <v>6.0099987500000004E-3</v>
      </c>
      <c r="G104" s="112">
        <f>'1.CARNE-Prod mil t'!G102/$G$8</f>
        <v>0</v>
      </c>
      <c r="H104" s="112">
        <f>'1.CARNE-Prod mil t'!H102/$H$8</f>
        <v>0</v>
      </c>
      <c r="I104" s="113">
        <f>'1.CARNE-Prod mil t'!I102</f>
        <v>0.15753299999999998</v>
      </c>
      <c r="J104" s="113">
        <f>'1.CARNE-Prod mil t'!J102</f>
        <v>4.9922389000000003</v>
      </c>
      <c r="K104" s="113">
        <f>'1.CARNE-Prod mil t'!K102</f>
        <v>0</v>
      </c>
      <c r="L104" s="113">
        <f>'1.CARNE-Prod mil t'!L102</f>
        <v>0</v>
      </c>
      <c r="M104" s="113">
        <f>'1.CARNE-Prod mil t'!M102</f>
        <v>1.1879499999999996E-2</v>
      </c>
      <c r="N104" s="66"/>
      <c r="O104" s="118"/>
    </row>
    <row r="105" spans="1:15" ht="12" customHeight="1" x14ac:dyDescent="0.2">
      <c r="A105" s="169">
        <v>200707</v>
      </c>
      <c r="B105" s="112">
        <f>'1.CARNE-Prod mil t'!B103/$B$8</f>
        <v>9.9906158536585368E-2</v>
      </c>
      <c r="C105" s="112">
        <f>'1.CARNE-Prod mil t'!C103/$C$8</f>
        <v>1.2992500000000001E-2</v>
      </c>
      <c r="D105" s="112">
        <f>'1.CARNE-Prod mil t'!D103/$D$8</f>
        <v>0.11880400000000002</v>
      </c>
      <c r="E105" s="112">
        <f>'1.CARNE-Prod mil t'!E103/$E$8</f>
        <v>1.0222627450980395</v>
      </c>
      <c r="F105" s="112">
        <f>'1.CARNE-Prod mil t'!F103/$F$8</f>
        <v>5.6174987499999999E-3</v>
      </c>
      <c r="G105" s="112">
        <f>'1.CARNE-Prod mil t'!G103/$G$8</f>
        <v>0</v>
      </c>
      <c r="H105" s="112">
        <f>'1.CARNE-Prod mil t'!H103/$H$8</f>
        <v>0</v>
      </c>
      <c r="I105" s="113">
        <f>'1.CARNE-Prod mil t'!I103</f>
        <v>0.159445</v>
      </c>
      <c r="J105" s="113">
        <f>'1.CARNE-Prod mil t'!J103</f>
        <v>5.0379728989999997</v>
      </c>
      <c r="K105" s="113">
        <f>'1.CARNE-Prod mil t'!K103</f>
        <v>0</v>
      </c>
      <c r="L105" s="113">
        <f>'1.CARNE-Prod mil t'!L103</f>
        <v>0</v>
      </c>
      <c r="M105" s="113">
        <f>'1.CARNE-Prod mil t'!M103</f>
        <v>9.3915600000000002E-3</v>
      </c>
      <c r="N105" s="66"/>
      <c r="O105" s="118"/>
    </row>
    <row r="106" spans="1:15" ht="12" customHeight="1" x14ac:dyDescent="0.2">
      <c r="A106" s="169">
        <v>200708</v>
      </c>
      <c r="B106" s="112">
        <f>'1.CARNE-Prod mil t'!B104/$B$8</f>
        <v>9.9316121951219527E-2</v>
      </c>
      <c r="C106" s="112">
        <f>'1.CARNE-Prod mil t'!C104/$C$8</f>
        <v>1.1535E-2</v>
      </c>
      <c r="D106" s="112">
        <f>'1.CARNE-Prod mil t'!D104/$D$8</f>
        <v>0.11812133333333331</v>
      </c>
      <c r="E106" s="112">
        <f>'1.CARNE-Prod mil t'!E104/$E$8</f>
        <v>1.030886274509804</v>
      </c>
      <c r="F106" s="112">
        <f>'1.CARNE-Prod mil t'!F104/$F$8</f>
        <v>5.4644987499999987E-3</v>
      </c>
      <c r="G106" s="112">
        <f>'1.CARNE-Prod mil t'!G104/$G$8</f>
        <v>0</v>
      </c>
      <c r="H106" s="112">
        <f>'1.CARNE-Prod mil t'!H104/$H$8</f>
        <v>0</v>
      </c>
      <c r="I106" s="113">
        <f>'1.CARNE-Prod mil t'!I104</f>
        <v>0.15848300000000001</v>
      </c>
      <c r="J106" s="113">
        <f>'1.CARNE-Prod mil t'!J104</f>
        <v>5.0108867705</v>
      </c>
      <c r="K106" s="113">
        <f>'1.CARNE-Prod mil t'!K104</f>
        <v>0</v>
      </c>
      <c r="L106" s="113">
        <f>'1.CARNE-Prod mil t'!L104</f>
        <v>0</v>
      </c>
      <c r="M106" s="113">
        <f>'1.CARNE-Prod mil t'!M104</f>
        <v>2.6977000000000004E-3</v>
      </c>
      <c r="N106" s="66"/>
      <c r="O106" s="118"/>
    </row>
    <row r="107" spans="1:15" ht="12" customHeight="1" x14ac:dyDescent="0.2">
      <c r="A107" s="169">
        <v>200709</v>
      </c>
      <c r="B107" s="112">
        <f>'1.CARNE-Prod mil t'!B105/$B$8</f>
        <v>0.10105000000000001</v>
      </c>
      <c r="C107" s="112">
        <f>'1.CARNE-Prod mil t'!C105/$C$8</f>
        <v>1.121928025E-2</v>
      </c>
      <c r="D107" s="112">
        <f>'1.CARNE-Prod mil t'!D105/$D$8</f>
        <v>0.128449332</v>
      </c>
      <c r="E107" s="112">
        <f>'1.CARNE-Prod mil t'!E105/$E$8</f>
        <v>1.0812352941176473</v>
      </c>
      <c r="F107" s="112">
        <f>'1.CARNE-Prod mil t'!F105/$F$8</f>
        <v>5.6724987499999985E-3</v>
      </c>
      <c r="G107" s="112">
        <f>'1.CARNE-Prod mil t'!G105/$G$8</f>
        <v>0</v>
      </c>
      <c r="H107" s="112">
        <f>'1.CARNE-Prod mil t'!H105/$H$8</f>
        <v>0</v>
      </c>
      <c r="I107" s="113">
        <f>'1.CARNE-Prod mil t'!I105</f>
        <v>0.15884100000000001</v>
      </c>
      <c r="J107" s="113">
        <f>'1.CARNE-Prod mil t'!J105</f>
        <v>4.9521775730000011</v>
      </c>
      <c r="K107" s="113">
        <f>'1.CARNE-Prod mil t'!K105</f>
        <v>0</v>
      </c>
      <c r="L107" s="113">
        <f>'1.CARNE-Prod mil t'!L105</f>
        <v>0</v>
      </c>
      <c r="M107" s="113">
        <f>'1.CARNE-Prod mil t'!M105</f>
        <v>1.9600000000000002E-4</v>
      </c>
      <c r="N107" s="66"/>
      <c r="O107" s="118"/>
    </row>
    <row r="108" spans="1:15" ht="12" customHeight="1" x14ac:dyDescent="0.2">
      <c r="A108" s="169">
        <v>200710</v>
      </c>
      <c r="B108" s="112">
        <f>'1.CARNE-Prod mil t'!B106/$B$8</f>
        <v>0.10345609756097562</v>
      </c>
      <c r="C108" s="112">
        <f>'1.CARNE-Prod mil t'!C106/$C$8</f>
        <v>1.2915158249999999E-2</v>
      </c>
      <c r="D108" s="112">
        <f>'1.CARNE-Prod mil t'!D106/$D$8</f>
        <v>0.13228399999999998</v>
      </c>
      <c r="E108" s="112">
        <f>'1.CARNE-Prod mil t'!E106/$E$8</f>
        <v>1.0865607843137255</v>
      </c>
      <c r="F108" s="112">
        <f>'1.CARNE-Prod mil t'!F106/$F$8</f>
        <v>5.74249875E-3</v>
      </c>
      <c r="G108" s="112">
        <f>'1.CARNE-Prod mil t'!G106/$G$8</f>
        <v>0</v>
      </c>
      <c r="H108" s="112">
        <f>'1.CARNE-Prod mil t'!H106/$H$8</f>
        <v>0</v>
      </c>
      <c r="I108" s="113">
        <f>'1.CARNE-Prod mil t'!I106</f>
        <v>0.16000899999999998</v>
      </c>
      <c r="J108" s="113">
        <f>'1.CARNE-Prod mil t'!J106</f>
        <v>5.0030195998</v>
      </c>
      <c r="K108" s="113">
        <f>'1.CARNE-Prod mil t'!K106</f>
        <v>0</v>
      </c>
      <c r="L108" s="113">
        <f>'1.CARNE-Prod mil t'!L106</f>
        <v>0</v>
      </c>
      <c r="M108" s="113">
        <f>'1.CARNE-Prod mil t'!M106</f>
        <v>0</v>
      </c>
      <c r="N108" s="66"/>
      <c r="O108" s="118"/>
    </row>
    <row r="109" spans="1:15" ht="12" customHeight="1" x14ac:dyDescent="0.2">
      <c r="A109" s="169">
        <v>200711</v>
      </c>
      <c r="B109" s="112">
        <f>'1.CARNE-Prod mil t'!B107/$B$8</f>
        <v>0.10229329268292682</v>
      </c>
      <c r="C109" s="112">
        <f>'1.CARNE-Prod mil t'!C107/$C$8</f>
        <v>1.1990239E-2</v>
      </c>
      <c r="D109" s="112">
        <f>'1.CARNE-Prod mil t'!D107/$D$8</f>
        <v>0.12576133333333334</v>
      </c>
      <c r="E109" s="112">
        <f>'1.CARNE-Prod mil t'!E107/$E$8</f>
        <v>1.0704117647058824</v>
      </c>
      <c r="F109" s="112">
        <f>'1.CARNE-Prod mil t'!F107/$F$8</f>
        <v>5.1422212499999996E-3</v>
      </c>
      <c r="G109" s="112">
        <f>'1.CARNE-Prod mil t'!G107/$G$8</f>
        <v>0</v>
      </c>
      <c r="H109" s="112">
        <f>'1.CARNE-Prod mil t'!H107/$H$8</f>
        <v>0</v>
      </c>
      <c r="I109" s="113">
        <f>'1.CARNE-Prod mil t'!I107</f>
        <v>0.16015299999999999</v>
      </c>
      <c r="J109" s="113">
        <f>'1.CARNE-Prod mil t'!J107</f>
        <v>4.974570656</v>
      </c>
      <c r="K109" s="113">
        <f>'1.CARNE-Prod mil t'!K107</f>
        <v>0</v>
      </c>
      <c r="L109" s="113">
        <f>'1.CARNE-Prod mil t'!L107</f>
        <v>0</v>
      </c>
      <c r="M109" s="113">
        <f>'1.CARNE-Prod mil t'!M107</f>
        <v>0</v>
      </c>
      <c r="N109" s="66"/>
      <c r="O109" s="118"/>
    </row>
    <row r="110" spans="1:15" ht="12" customHeight="1" x14ac:dyDescent="0.2">
      <c r="A110" s="170">
        <v>200712</v>
      </c>
      <c r="B110" s="114">
        <f>'1.CARNE-Prod mil t'!B108/$B$8</f>
        <v>0.10455304878048782</v>
      </c>
      <c r="C110" s="114">
        <f>'1.CARNE-Prod mil t'!C108/$C$8</f>
        <v>1.5275074999999999E-2</v>
      </c>
      <c r="D110" s="114">
        <f>'1.CARNE-Prod mil t'!D108/$D$8</f>
        <v>0.13665466666666667</v>
      </c>
      <c r="E110" s="114">
        <f>'1.CARNE-Prod mil t'!E108/$E$8</f>
        <v>1.2689547921568629</v>
      </c>
      <c r="F110" s="114">
        <f>'1.CARNE-Prod mil t'!F108/$F$8</f>
        <v>6.0549999999999988E-3</v>
      </c>
      <c r="G110" s="114">
        <f>'1.CARNE-Prod mil t'!G108/$G$8</f>
        <v>0</v>
      </c>
      <c r="H110" s="114">
        <f>'1.CARNE-Prod mil t'!H108/$H$8</f>
        <v>0</v>
      </c>
      <c r="I110" s="115">
        <f>'1.CARNE-Prod mil t'!I108</f>
        <v>0.160745</v>
      </c>
      <c r="J110" s="115">
        <f>'1.CARNE-Prod mil t'!J108</f>
        <v>5.1298012808999998</v>
      </c>
      <c r="K110" s="115">
        <f>'1.CARNE-Prod mil t'!K108</f>
        <v>0</v>
      </c>
      <c r="L110" s="115">
        <f>'1.CARNE-Prod mil t'!L108</f>
        <v>0</v>
      </c>
      <c r="M110" s="115">
        <f>'1.CARNE-Prod mil t'!M108</f>
        <v>0</v>
      </c>
      <c r="N110" s="66"/>
      <c r="O110" s="118"/>
    </row>
    <row r="111" spans="1:15" ht="12" customHeight="1" x14ac:dyDescent="0.2">
      <c r="A111" s="169">
        <v>200801</v>
      </c>
      <c r="B111" s="112">
        <f>'1.CARNE-Prod mil t'!B109/$B$8</f>
        <v>8.7439100000000006E-2</v>
      </c>
      <c r="C111" s="112">
        <v>5.1939600000000009E-3</v>
      </c>
      <c r="D111" s="112">
        <v>8.6681475000000008E-2</v>
      </c>
      <c r="E111" s="112">
        <f>'1.CARNE-Prod mil t'!E109/$E$8</f>
        <v>1.0777751499999999</v>
      </c>
      <c r="F111" s="112">
        <f>'1.CARNE-Prod mil t'!F109/$F$8</f>
        <v>5.0410000000000003E-3</v>
      </c>
      <c r="G111" s="112">
        <f>'1.CARNE-Prod mil t'!G109/$G$8</f>
        <v>0</v>
      </c>
      <c r="H111" s="112">
        <f>'1.CARNE-Prod mil t'!H109/$H$8</f>
        <v>0</v>
      </c>
      <c r="I111" s="113">
        <f>'1.CARNE-Prod mil t'!I109</f>
        <v>0.15943340000000003</v>
      </c>
      <c r="J111" s="113">
        <f>'1.CARNE-Prod mil t'!J109</f>
        <v>6.2245904121000004</v>
      </c>
      <c r="K111" s="113">
        <f>'1.CARNE-Prod mil t'!K109</f>
        <v>0</v>
      </c>
      <c r="L111" s="113">
        <f>'1.CARNE-Prod mil t'!L109</f>
        <v>0</v>
      </c>
      <c r="M111" s="113">
        <f>'1.CARNE-Prod mil t'!M109</f>
        <v>0</v>
      </c>
      <c r="N111" s="66"/>
      <c r="O111" s="118"/>
    </row>
    <row r="112" spans="1:15" ht="12" customHeight="1" x14ac:dyDescent="0.2">
      <c r="A112" s="169">
        <v>200802</v>
      </c>
      <c r="B112" s="112">
        <f>'1.CARNE-Prod mil t'!B110/$B$8</f>
        <v>9.5724300000000012E-2</v>
      </c>
      <c r="C112" s="112">
        <v>5.2418800000000008E-3</v>
      </c>
      <c r="D112" s="112">
        <v>9.3854025000000008E-2</v>
      </c>
      <c r="E112" s="112">
        <f>'1.CARNE-Prod mil t'!E110/$E$8</f>
        <v>1.1016602600000001</v>
      </c>
      <c r="F112" s="112">
        <f>'1.CARNE-Prod mil t'!F110/$F$8</f>
        <v>5.3603300000000008E-3</v>
      </c>
      <c r="G112" s="112">
        <f>'1.CARNE-Prod mil t'!G110/$G$8</f>
        <v>0</v>
      </c>
      <c r="H112" s="112">
        <f>'1.CARNE-Prod mil t'!H110/$H$8</f>
        <v>0</v>
      </c>
      <c r="I112" s="113">
        <f>'1.CARNE-Prod mil t'!I110</f>
        <v>0.16277359999999999</v>
      </c>
      <c r="J112" s="113">
        <f>'1.CARNE-Prod mil t'!J110</f>
        <v>5.9511826602000006</v>
      </c>
      <c r="K112" s="113">
        <f>'1.CARNE-Prod mil t'!K110</f>
        <v>0</v>
      </c>
      <c r="L112" s="113">
        <f>'1.CARNE-Prod mil t'!L110</f>
        <v>0</v>
      </c>
      <c r="M112" s="113">
        <f>'1.CARNE-Prod mil t'!M110</f>
        <v>0</v>
      </c>
      <c r="N112" s="66"/>
      <c r="O112" s="118"/>
    </row>
    <row r="113" spans="1:15" ht="12" customHeight="1" x14ac:dyDescent="0.2">
      <c r="A113" s="169">
        <v>200803</v>
      </c>
      <c r="B113" s="112">
        <f>'1.CARNE-Prod mil t'!B111/$B$8</f>
        <v>9.6930400000000028E-2</v>
      </c>
      <c r="C113" s="112">
        <v>5.1924680000000004E-3</v>
      </c>
      <c r="D113" s="112">
        <v>9.5541749999999995E-2</v>
      </c>
      <c r="E113" s="112">
        <f>'1.CARNE-Prod mil t'!E111/$E$8</f>
        <v>1.149499</v>
      </c>
      <c r="F113" s="112">
        <f>'1.CARNE-Prod mil t'!F111/$F$8</f>
        <v>4.8266999999999997E-3</v>
      </c>
      <c r="G113" s="112">
        <f>'1.CARNE-Prod mil t'!G111/$G$8</f>
        <v>0</v>
      </c>
      <c r="H113" s="112">
        <f>'1.CARNE-Prod mil t'!H111/$H$8</f>
        <v>0</v>
      </c>
      <c r="I113" s="113">
        <f>'1.CARNE-Prod mil t'!I111</f>
        <v>0.16446840000000001</v>
      </c>
      <c r="J113" s="113">
        <f>'1.CARNE-Prod mil t'!J111</f>
        <v>6.5329848756000013</v>
      </c>
      <c r="K113" s="113">
        <f>'1.CARNE-Prod mil t'!K111</f>
        <v>0</v>
      </c>
      <c r="L113" s="113">
        <f>'1.CARNE-Prod mil t'!L111</f>
        <v>0</v>
      </c>
      <c r="M113" s="113">
        <f>'1.CARNE-Prod mil t'!M111</f>
        <v>0</v>
      </c>
      <c r="N113" s="66"/>
      <c r="O113" s="118"/>
    </row>
    <row r="114" spans="1:15" ht="12" customHeight="1" x14ac:dyDescent="0.2">
      <c r="A114" s="169">
        <v>200804</v>
      </c>
      <c r="B114" s="112">
        <f>'1.CARNE-Prod mil t'!B112/$B$8</f>
        <v>9.7637600000000005E-2</v>
      </c>
      <c r="C114" s="112">
        <v>4.9664400000000008E-3</v>
      </c>
      <c r="D114" s="112">
        <v>9.4981499999999996E-2</v>
      </c>
      <c r="E114" s="112">
        <f>'1.CARNE-Prod mil t'!E112/$E$8</f>
        <v>1.20309</v>
      </c>
      <c r="F114" s="112">
        <f>'1.CARNE-Prod mil t'!F112/$F$8</f>
        <v>4.6889999999999996E-3</v>
      </c>
      <c r="G114" s="112">
        <f>'1.CARNE-Prod mil t'!G112/$G$8</f>
        <v>0</v>
      </c>
      <c r="H114" s="112">
        <f>'1.CARNE-Prod mil t'!H112/$H$8</f>
        <v>0</v>
      </c>
      <c r="I114" s="113">
        <f>'1.CARNE-Prod mil t'!I112</f>
        <v>0.17001920000000001</v>
      </c>
      <c r="J114" s="113">
        <f>'1.CARNE-Prod mil t'!J112</f>
        <v>6.4674028566000006</v>
      </c>
      <c r="K114" s="113">
        <f>'1.CARNE-Prod mil t'!K112</f>
        <v>0</v>
      </c>
      <c r="L114" s="113">
        <f>'1.CARNE-Prod mil t'!L112</f>
        <v>0</v>
      </c>
      <c r="M114" s="113">
        <f>'1.CARNE-Prod mil t'!M112</f>
        <v>0</v>
      </c>
      <c r="N114" s="66"/>
      <c r="O114" s="118"/>
    </row>
    <row r="115" spans="1:15" ht="12" customHeight="1" x14ac:dyDescent="0.2">
      <c r="A115" s="169">
        <v>200805</v>
      </c>
      <c r="B115" s="112">
        <f>'1.CARNE-Prod mil t'!B113/$B$8</f>
        <v>9.8127599999999968E-2</v>
      </c>
      <c r="C115" s="112">
        <v>4.4508000000000004E-3</v>
      </c>
      <c r="D115" s="112">
        <v>9.7974225000000012E-2</v>
      </c>
      <c r="E115" s="112">
        <f>'1.CARNE-Prod mil t'!E113/$E$8</f>
        <v>1.1863229500000001</v>
      </c>
      <c r="F115" s="112">
        <f>'1.CARNE-Prod mil t'!F113/$F$8</f>
        <v>4.9063299999999995E-3</v>
      </c>
      <c r="G115" s="112">
        <f>'1.CARNE-Prod mil t'!G113/$G$8</f>
        <v>0</v>
      </c>
      <c r="H115" s="112">
        <f>'1.CARNE-Prod mil t'!H113/$H$8</f>
        <v>0</v>
      </c>
      <c r="I115" s="113">
        <f>'1.CARNE-Prod mil t'!I113</f>
        <v>0.17331740000000001</v>
      </c>
      <c r="J115" s="113">
        <f>'1.CARNE-Prod mil t'!J113</f>
        <v>6.7142237220000007</v>
      </c>
      <c r="K115" s="113">
        <f>'1.CARNE-Prod mil t'!K113</f>
        <v>0</v>
      </c>
      <c r="L115" s="113">
        <f>'1.CARNE-Prod mil t'!L113</f>
        <v>0</v>
      </c>
      <c r="M115" s="113">
        <f>'1.CARNE-Prod mil t'!M113</f>
        <v>3.0014712E-3</v>
      </c>
      <c r="N115" s="66"/>
      <c r="O115" s="118"/>
    </row>
    <row r="116" spans="1:15" ht="12" customHeight="1" x14ac:dyDescent="0.2">
      <c r="A116" s="169">
        <v>200806</v>
      </c>
      <c r="B116" s="112">
        <f>'1.CARNE-Prod mil t'!B114/$B$8</f>
        <v>9.9590400000000009E-2</v>
      </c>
      <c r="C116" s="112">
        <v>4.7412520000000014E-3</v>
      </c>
      <c r="D116" s="112">
        <v>9.2350500000000002E-2</v>
      </c>
      <c r="E116" s="112">
        <f>'1.CARNE-Prod mil t'!E114/$E$8</f>
        <v>1.1133690000000001</v>
      </c>
      <c r="F116" s="112">
        <f>'1.CARNE-Prod mil t'!F114/$F$8</f>
        <v>4.8529999999999997E-3</v>
      </c>
      <c r="G116" s="112">
        <f>'1.CARNE-Prod mil t'!G114/$G$8</f>
        <v>0</v>
      </c>
      <c r="H116" s="112">
        <f>'1.CARNE-Prod mil t'!H114/$H$8</f>
        <v>0</v>
      </c>
      <c r="I116" s="113">
        <f>'1.CARNE-Prod mil t'!I114</f>
        <v>0.1696232</v>
      </c>
      <c r="J116" s="113">
        <f>'1.CARNE-Prod mil t'!J114</f>
        <v>6.4479532923000002</v>
      </c>
      <c r="K116" s="113">
        <f>'1.CARNE-Prod mil t'!K114</f>
        <v>0</v>
      </c>
      <c r="L116" s="113">
        <f>'1.CARNE-Prod mil t'!L114</f>
        <v>0</v>
      </c>
      <c r="M116" s="113">
        <f>'1.CARNE-Prod mil t'!M114</f>
        <v>8.1661608000000007E-3</v>
      </c>
      <c r="N116" s="66"/>
      <c r="O116" s="118"/>
    </row>
    <row r="117" spans="1:15" ht="12" customHeight="1" x14ac:dyDescent="0.2">
      <c r="A117" s="169">
        <v>200807</v>
      </c>
      <c r="B117" s="112">
        <f>'1.CARNE-Prod mil t'!B115/$B$8</f>
        <v>9.993179999999996E-2</v>
      </c>
      <c r="C117" s="112">
        <v>4.4495199999999993E-3</v>
      </c>
      <c r="D117" s="112">
        <v>9.5670000000000005E-2</v>
      </c>
      <c r="E117" s="112">
        <f>'1.CARNE-Prod mil t'!E115/$E$8</f>
        <v>1.11258261</v>
      </c>
      <c r="F117" s="112">
        <f>'1.CARNE-Prod mil t'!F115/$F$8</f>
        <v>5.6213300000000008E-3</v>
      </c>
      <c r="G117" s="112">
        <f>'1.CARNE-Prod mil t'!G115/$G$8</f>
        <v>0</v>
      </c>
      <c r="H117" s="112">
        <f>'1.CARNE-Prod mil t'!H115/$H$8</f>
        <v>0</v>
      </c>
      <c r="I117" s="113">
        <f>'1.CARNE-Prod mil t'!I115</f>
        <v>0.16561020000000001</v>
      </c>
      <c r="J117" s="113">
        <f>'1.CARNE-Prod mil t'!J115</f>
        <v>6.5055195018000003</v>
      </c>
      <c r="K117" s="113">
        <f>'1.CARNE-Prod mil t'!K115</f>
        <v>0</v>
      </c>
      <c r="L117" s="113">
        <f>'1.CARNE-Prod mil t'!L115</f>
        <v>0</v>
      </c>
      <c r="M117" s="113">
        <f>'1.CARNE-Prod mil t'!M115</f>
        <v>5.197548384E-3</v>
      </c>
      <c r="N117" s="66"/>
      <c r="O117" s="118"/>
    </row>
    <row r="118" spans="1:15" ht="12" customHeight="1" x14ac:dyDescent="0.2">
      <c r="A118" s="169">
        <v>200808</v>
      </c>
      <c r="B118" s="112">
        <f>'1.CARNE-Prod mil t'!B116/$B$8</f>
        <v>9.9323400000000006E-2</v>
      </c>
      <c r="C118" s="112">
        <v>5.5373319999999998E-3</v>
      </c>
      <c r="D118" s="112">
        <v>9.3690750000000003E-2</v>
      </c>
      <c r="E118" s="112">
        <f>'1.CARNE-Prod mil t'!E116/$E$8</f>
        <v>1.10216863</v>
      </c>
      <c r="F118" s="112">
        <f>'1.CARNE-Prod mil t'!F116/$F$8</f>
        <v>5.1980000000000004E-3</v>
      </c>
      <c r="G118" s="112">
        <f>'1.CARNE-Prod mil t'!G116/$G$8</f>
        <v>0</v>
      </c>
      <c r="H118" s="112">
        <f>'1.CARNE-Prod mil t'!H116/$H$8</f>
        <v>0</v>
      </c>
      <c r="I118" s="113">
        <f>'1.CARNE-Prod mil t'!I116</f>
        <v>0.16332440000000001</v>
      </c>
      <c r="J118" s="113">
        <f>'1.CARNE-Prod mil t'!J116</f>
        <v>6.3937193472000011</v>
      </c>
      <c r="K118" s="113">
        <f>'1.CARNE-Prod mil t'!K116</f>
        <v>0</v>
      </c>
      <c r="L118" s="113">
        <f>'1.CARNE-Prod mil t'!L116</f>
        <v>0</v>
      </c>
      <c r="M118" s="113">
        <f>'1.CARNE-Prod mil t'!M116</f>
        <v>1.369318608E-3</v>
      </c>
      <c r="N118" s="66"/>
      <c r="O118" s="118"/>
    </row>
    <row r="119" spans="1:15" ht="12" customHeight="1" x14ac:dyDescent="0.2">
      <c r="A119" s="169">
        <v>200809</v>
      </c>
      <c r="B119" s="112">
        <f>'1.CARNE-Prod mil t'!B117/$B$8</f>
        <v>0.10134539999999999</v>
      </c>
      <c r="C119" s="112">
        <v>4.0826680000000011E-3</v>
      </c>
      <c r="D119" s="112">
        <v>9.8550247500000007E-2</v>
      </c>
      <c r="E119" s="112">
        <f>'1.CARNE-Prod mil t'!E117/$E$8</f>
        <v>1.1108143399999999</v>
      </c>
      <c r="F119" s="112">
        <f>'1.CARNE-Prod mil t'!F117/$F$8</f>
        <v>5.0133300000000007E-3</v>
      </c>
      <c r="G119" s="112">
        <f>'1.CARNE-Prod mil t'!G117/$G$8</f>
        <v>0</v>
      </c>
      <c r="H119" s="112">
        <f>'1.CARNE-Prod mil t'!H117/$H$8</f>
        <v>0</v>
      </c>
      <c r="I119" s="113">
        <f>'1.CARNE-Prod mil t'!I117</f>
        <v>0.164798</v>
      </c>
      <c r="J119" s="113">
        <f>'1.CARNE-Prod mil t'!J117</f>
        <v>6.0934160511000011</v>
      </c>
      <c r="K119" s="113">
        <f>'1.CARNE-Prod mil t'!K117</f>
        <v>0</v>
      </c>
      <c r="L119" s="113">
        <f>'1.CARNE-Prod mil t'!L117</f>
        <v>0</v>
      </c>
      <c r="M119" s="113">
        <f>'1.CARNE-Prod mil t'!M117</f>
        <v>0</v>
      </c>
      <c r="N119" s="66"/>
      <c r="O119" s="118"/>
    </row>
    <row r="120" spans="1:15" ht="12" customHeight="1" x14ac:dyDescent="0.2">
      <c r="A120" s="169">
        <v>200810</v>
      </c>
      <c r="B120" s="112">
        <f>'1.CARNE-Prod mil t'!B118/$B$8</f>
        <v>0.10329330000000003</v>
      </c>
      <c r="C120" s="112">
        <v>4.5824880000000009E-3</v>
      </c>
      <c r="D120" s="112">
        <v>9.9008250000000006E-2</v>
      </c>
      <c r="E120" s="112">
        <f>'1.CARNE-Prod mil t'!E118/$E$8</f>
        <v>1.1187096299999997</v>
      </c>
      <c r="F120" s="112">
        <f>'1.CARNE-Prod mil t'!F118/$F$8</f>
        <v>5.2546700000000003E-3</v>
      </c>
      <c r="G120" s="112">
        <f>'1.CARNE-Prod mil t'!G118/$G$8</f>
        <v>0</v>
      </c>
      <c r="H120" s="112">
        <f>'1.CARNE-Prod mil t'!H118/$H$8</f>
        <v>0</v>
      </c>
      <c r="I120" s="113">
        <f>'1.CARNE-Prod mil t'!I118</f>
        <v>0.16667650000000001</v>
      </c>
      <c r="J120" s="113">
        <f>'1.CARNE-Prod mil t'!J118</f>
        <v>6.1961102874000007</v>
      </c>
      <c r="K120" s="113">
        <f>'1.CARNE-Prod mil t'!K118</f>
        <v>0</v>
      </c>
      <c r="L120" s="113">
        <f>'1.CARNE-Prod mil t'!L118</f>
        <v>0</v>
      </c>
      <c r="M120" s="113">
        <f>'1.CARNE-Prod mil t'!M118</f>
        <v>0</v>
      </c>
      <c r="N120" s="66"/>
      <c r="O120" s="118"/>
    </row>
    <row r="121" spans="1:15" ht="12" customHeight="1" x14ac:dyDescent="0.2">
      <c r="A121" s="169">
        <v>200811</v>
      </c>
      <c r="B121" s="112">
        <f>'1.CARNE-Prod mil t'!B119/$B$8</f>
        <v>0.10231879999999997</v>
      </c>
      <c r="C121" s="112">
        <v>5.7264880000000009E-3</v>
      </c>
      <c r="D121" s="112">
        <v>0.10027124999999999</v>
      </c>
      <c r="E121" s="112">
        <f>'1.CARNE-Prod mil t'!E119/$E$8</f>
        <v>1.1723302700000002</v>
      </c>
      <c r="F121" s="112">
        <f>'1.CARNE-Prod mil t'!F119/$F$8</f>
        <v>5.0406700000000006E-3</v>
      </c>
      <c r="G121" s="112">
        <f>'1.CARNE-Prod mil t'!G119/$G$8</f>
        <v>0</v>
      </c>
      <c r="H121" s="112">
        <f>'1.CARNE-Prod mil t'!H119/$H$8</f>
        <v>0</v>
      </c>
      <c r="I121" s="113">
        <f>'1.CARNE-Prod mil t'!I119</f>
        <v>0.16984320000000003</v>
      </c>
      <c r="J121" s="113">
        <f>'1.CARNE-Prod mil t'!J119</f>
        <v>5.9725182366000009</v>
      </c>
      <c r="K121" s="113">
        <f>'1.CARNE-Prod mil t'!K119</f>
        <v>0</v>
      </c>
      <c r="L121" s="113">
        <f>'1.CARNE-Prod mil t'!L119</f>
        <v>0</v>
      </c>
      <c r="M121" s="113">
        <f>'1.CARNE-Prod mil t'!M119</f>
        <v>0</v>
      </c>
      <c r="N121" s="66"/>
      <c r="O121" s="118"/>
    </row>
    <row r="122" spans="1:15" ht="12" customHeight="1" x14ac:dyDescent="0.2">
      <c r="A122" s="170">
        <v>200812</v>
      </c>
      <c r="B122" s="114">
        <f>'1.CARNE-Prod mil t'!B120/$B$8</f>
        <v>0.10457359999999999</v>
      </c>
      <c r="C122" s="114">
        <v>5.895433600000001E-2</v>
      </c>
      <c r="D122" s="114">
        <v>0.10736000250000001</v>
      </c>
      <c r="E122" s="114">
        <f>'1.CARNE-Prod mil t'!E120/$E$8</f>
        <v>1.2185577900000002</v>
      </c>
      <c r="F122" s="114">
        <f>'1.CARNE-Prod mil t'!F120/$F$8</f>
        <v>5.4676699999999991E-3</v>
      </c>
      <c r="G122" s="114">
        <f>'1.CARNE-Prod mil t'!G120/$G$8</f>
        <v>0</v>
      </c>
      <c r="H122" s="114">
        <f>'1.CARNE-Prod mil t'!H120/$H$8</f>
        <v>0</v>
      </c>
      <c r="I122" s="115">
        <f>'1.CARNE-Prod mil t'!I120</f>
        <v>0.17078399999999999</v>
      </c>
      <c r="J122" s="115">
        <f>'1.CARNE-Prod mil t'!J120</f>
        <v>6.1844483943000004</v>
      </c>
      <c r="K122" s="115">
        <f>'1.CARNE-Prod mil t'!K120</f>
        <v>0</v>
      </c>
      <c r="L122" s="115">
        <f>'1.CARNE-Prod mil t'!L120</f>
        <v>0</v>
      </c>
      <c r="M122" s="115">
        <f>'1.CARNE-Prod mil t'!M120</f>
        <v>0</v>
      </c>
      <c r="N122" s="66"/>
      <c r="O122" s="118"/>
    </row>
    <row r="123" spans="1:15" ht="12" customHeight="1" x14ac:dyDescent="0.2">
      <c r="A123" s="169">
        <v>200901</v>
      </c>
      <c r="B123" s="112">
        <f>'1.CARNE-Prod mil t'!B121/$B$8</f>
        <v>0.12950750999999999</v>
      </c>
      <c r="C123" s="112">
        <f>'1.CARNE-Prod mil t'!C121/$C$8</f>
        <v>1.4193560000000001E-2</v>
      </c>
      <c r="D123" s="112">
        <f>'1.CARNE-Prod mil t'!D121/$D$8</f>
        <v>0.11695367000000001</v>
      </c>
      <c r="E123" s="112">
        <f>'1.CARNE-Prod mil t'!E121/$E$8</f>
        <v>1.0790665099999999</v>
      </c>
      <c r="F123" s="112">
        <f>'1.CARNE-Prod mil t'!F121/$F$8</f>
        <v>5.8034499999999999E-3</v>
      </c>
      <c r="G123" s="112">
        <f>'1.CARNE-Prod mil t'!G121/$G$8</f>
        <v>0</v>
      </c>
      <c r="H123" s="112">
        <f>'1.CARNE-Prod mil t'!H121/$H$8</f>
        <v>0</v>
      </c>
      <c r="I123" s="113">
        <f>'1.CARNE-Prod mil t'!I121</f>
        <v>0.164938</v>
      </c>
      <c r="J123" s="113">
        <f>'1.CARNE-Prod mil t'!J121</f>
        <v>6.3723528018</v>
      </c>
      <c r="K123" s="113">
        <f>'1.CARNE-Prod mil t'!K121</f>
        <v>0</v>
      </c>
      <c r="L123" s="113">
        <f>'1.CARNE-Prod mil t'!L121</f>
        <v>0</v>
      </c>
      <c r="M123" s="113">
        <f>'1.CARNE-Prod mil t'!M121</f>
        <v>0</v>
      </c>
      <c r="N123" s="66"/>
      <c r="O123" s="118"/>
    </row>
    <row r="124" spans="1:15" ht="12" customHeight="1" x14ac:dyDescent="0.2">
      <c r="A124" s="169">
        <v>200902</v>
      </c>
      <c r="B124" s="112">
        <f>'1.CARNE-Prod mil t'!B122/$B$8</f>
        <v>0.1329699</v>
      </c>
      <c r="C124" s="112">
        <f>'1.CARNE-Prod mil t'!C122/$C$8</f>
        <v>1.4513699999999999E-2</v>
      </c>
      <c r="D124" s="112">
        <f>'1.CARNE-Prod mil t'!D122/$D$8</f>
        <v>0.12728200000000001</v>
      </c>
      <c r="E124" s="112">
        <f>'1.CARNE-Prod mil t'!E122/$E$8</f>
        <v>1.1545701799999999</v>
      </c>
      <c r="F124" s="112">
        <f>'1.CARNE-Prod mil t'!F122/$F$8</f>
        <v>5.9828900000000011E-3</v>
      </c>
      <c r="G124" s="112">
        <f>'1.CARNE-Prod mil t'!G122/$G$8</f>
        <v>0</v>
      </c>
      <c r="H124" s="112">
        <f>'1.CARNE-Prod mil t'!H122/$H$8</f>
        <v>0</v>
      </c>
      <c r="I124" s="113">
        <f>'1.CARNE-Prod mil t'!I122</f>
        <v>0.16814799999999999</v>
      </c>
      <c r="J124" s="113">
        <f>'1.CARNE-Prod mil t'!J122</f>
        <v>5.9807621843999996</v>
      </c>
      <c r="K124" s="113">
        <f>'1.CARNE-Prod mil t'!K122</f>
        <v>0</v>
      </c>
      <c r="L124" s="113">
        <f>'1.CARNE-Prod mil t'!L122</f>
        <v>0</v>
      </c>
      <c r="M124" s="113">
        <f>'1.CARNE-Prod mil t'!M122</f>
        <v>0</v>
      </c>
      <c r="N124" s="66"/>
      <c r="O124" s="118"/>
    </row>
    <row r="125" spans="1:15" ht="12" customHeight="1" x14ac:dyDescent="0.2">
      <c r="A125" s="169">
        <v>200903</v>
      </c>
      <c r="B125" s="112">
        <f>'1.CARNE-Prod mil t'!B123/$B$8</f>
        <v>0.14888589999999999</v>
      </c>
      <c r="C125" s="112">
        <f>'1.CARNE-Prod mil t'!C123/$C$8</f>
        <v>1.670723E-2</v>
      </c>
      <c r="D125" s="112">
        <f>'1.CARNE-Prod mil t'!D123/$D$8</f>
        <v>0.13573365999999998</v>
      </c>
      <c r="E125" s="112">
        <f>'1.CARNE-Prod mil t'!E123/$E$8</f>
        <v>1.1987436499999999</v>
      </c>
      <c r="F125" s="112">
        <f>'1.CARNE-Prod mil t'!F123/$F$8</f>
        <v>5.7873299999999994E-3</v>
      </c>
      <c r="G125" s="112">
        <f>'1.CARNE-Prod mil t'!G123/$G$8</f>
        <v>0</v>
      </c>
      <c r="H125" s="112">
        <f>'1.CARNE-Prod mil t'!H123/$H$8</f>
        <v>0</v>
      </c>
      <c r="I125" s="113">
        <f>'1.CARNE-Prod mil t'!I123</f>
        <v>0.16953200000000002</v>
      </c>
      <c r="J125" s="113">
        <f>'1.CARNE-Prod mil t'!J123</f>
        <v>6.5098288381499998</v>
      </c>
      <c r="K125" s="113">
        <f>'1.CARNE-Prod mil t'!K123</f>
        <v>0</v>
      </c>
      <c r="L125" s="113">
        <f>'1.CARNE-Prod mil t'!L123</f>
        <v>0</v>
      </c>
      <c r="M125" s="113">
        <f>'1.CARNE-Prod mil t'!M123</f>
        <v>0</v>
      </c>
      <c r="N125" s="66"/>
      <c r="O125" s="118"/>
    </row>
    <row r="126" spans="1:15" ht="12" customHeight="1" x14ac:dyDescent="0.2">
      <c r="A126" s="169">
        <v>200904</v>
      </c>
      <c r="B126" s="112">
        <f>'1.CARNE-Prod mil t'!B124/$B$8</f>
        <v>0.14522147000000002</v>
      </c>
      <c r="C126" s="112">
        <f>'1.CARNE-Prod mil t'!C124/$C$8</f>
        <v>1.5575219999999999E-2</v>
      </c>
      <c r="D126" s="112">
        <f>'1.CARNE-Prod mil t'!D124/$D$8</f>
        <v>0.13047966999999999</v>
      </c>
      <c r="E126" s="112">
        <f>'1.CARNE-Prod mil t'!E124/$E$8</f>
        <v>1.1798294899999999</v>
      </c>
      <c r="F126" s="112">
        <f>'1.CARNE-Prod mil t'!F124/$F$8</f>
        <v>5.8259999999999996E-3</v>
      </c>
      <c r="G126" s="112">
        <f>'1.CARNE-Prod mil t'!G124/$G$8</f>
        <v>0</v>
      </c>
      <c r="H126" s="112">
        <f>'1.CARNE-Prod mil t'!H124/$H$8</f>
        <v>0</v>
      </c>
      <c r="I126" s="113">
        <f>'1.CARNE-Prod mil t'!I124</f>
        <v>0.1719039</v>
      </c>
      <c r="J126" s="113">
        <f>'1.CARNE-Prod mil t'!J124</f>
        <v>6.4291943367000002</v>
      </c>
      <c r="K126" s="113">
        <f>'1.CARNE-Prod mil t'!K124</f>
        <v>0</v>
      </c>
      <c r="L126" s="113">
        <f>'1.CARNE-Prod mil t'!L124</f>
        <v>0</v>
      </c>
      <c r="M126" s="113">
        <f>'1.CARNE-Prod mil t'!M124</f>
        <v>0</v>
      </c>
      <c r="N126" s="66"/>
      <c r="O126" s="118"/>
    </row>
    <row r="127" spans="1:15" ht="12" customHeight="1" x14ac:dyDescent="0.2">
      <c r="A127" s="169">
        <v>200905</v>
      </c>
      <c r="B127" s="112">
        <f>'1.CARNE-Prod mil t'!B125/$B$8</f>
        <v>0.14955976000000001</v>
      </c>
      <c r="C127" s="112">
        <f>'1.CARNE-Prod mil t'!C125/$C$8</f>
        <v>1.6051449999999998E-2</v>
      </c>
      <c r="D127" s="112">
        <f>'1.CARNE-Prod mil t'!D125/$D$8</f>
        <v>0.12034801000000001</v>
      </c>
      <c r="E127" s="112">
        <f>'1.CARNE-Prod mil t'!E125/$E$8</f>
        <v>1.1975267100000002</v>
      </c>
      <c r="F127" s="112">
        <f>'1.CARNE-Prod mil t'!F125/$F$8</f>
        <v>5.19178E-3</v>
      </c>
      <c r="G127" s="112">
        <f>'1.CARNE-Prod mil t'!G125/$G$8</f>
        <v>0</v>
      </c>
      <c r="H127" s="112">
        <f>'1.CARNE-Prod mil t'!H125/$H$8</f>
        <v>0</v>
      </c>
      <c r="I127" s="113">
        <f>'1.CARNE-Prod mil t'!I125</f>
        <v>0.174981</v>
      </c>
      <c r="J127" s="113">
        <f>'1.CARNE-Prod mil t'!J125</f>
        <v>6.8809298490000002</v>
      </c>
      <c r="K127" s="113">
        <f>'1.CARNE-Prod mil t'!K125</f>
        <v>0</v>
      </c>
      <c r="L127" s="113">
        <f>'1.CARNE-Prod mil t'!L125</f>
        <v>0</v>
      </c>
      <c r="M127" s="113">
        <f>'1.CARNE-Prod mil t'!M125</f>
        <v>3.2067705599999998E-3</v>
      </c>
      <c r="N127" s="66"/>
      <c r="O127" s="118"/>
    </row>
    <row r="128" spans="1:15" ht="12" customHeight="1" x14ac:dyDescent="0.2">
      <c r="A128" s="169">
        <v>200906</v>
      </c>
      <c r="B128" s="112">
        <f>'1.CARNE-Prod mil t'!B126/$B$8</f>
        <v>0.14661733000000002</v>
      </c>
      <c r="C128" s="112">
        <f>'1.CARNE-Prod mil t'!C126/$C$8</f>
        <v>1.612311E-2</v>
      </c>
      <c r="D128" s="112">
        <f>'1.CARNE-Prod mil t'!D126/$D$8</f>
        <v>0.11780267</v>
      </c>
      <c r="E128" s="112">
        <f>'1.CARNE-Prod mil t'!E126/$E$8</f>
        <v>1.1888446100000001</v>
      </c>
      <c r="F128" s="112">
        <f>'1.CARNE-Prod mil t'!F126/$F$8</f>
        <v>5.9514399999999997E-3</v>
      </c>
      <c r="G128" s="112">
        <f>'1.CARNE-Prod mil t'!G126/$G$8</f>
        <v>0</v>
      </c>
      <c r="H128" s="112">
        <f>'1.CARNE-Prod mil t'!H126/$H$8</f>
        <v>0</v>
      </c>
      <c r="I128" s="113">
        <f>'1.CARNE-Prod mil t'!I126</f>
        <v>0.1734385</v>
      </c>
      <c r="J128" s="113">
        <f>'1.CARNE-Prod mil t'!J126</f>
        <v>6.6760492679999999</v>
      </c>
      <c r="K128" s="113">
        <f>'1.CARNE-Prod mil t'!K126</f>
        <v>0</v>
      </c>
      <c r="L128" s="113">
        <f>'1.CARNE-Prod mil t'!L126</f>
        <v>0</v>
      </c>
      <c r="M128" s="113">
        <f>'1.CARNE-Prod mil t'!M126</f>
        <v>1.009232784E-2</v>
      </c>
      <c r="N128" s="66"/>
      <c r="O128" s="118"/>
    </row>
    <row r="129" spans="1:15" ht="12" customHeight="1" x14ac:dyDescent="0.2">
      <c r="A129" s="169">
        <v>200907</v>
      </c>
      <c r="B129" s="112">
        <f>'1.CARNE-Prod mil t'!B127/$B$8</f>
        <v>0.15216989</v>
      </c>
      <c r="C129" s="112">
        <f>'1.CARNE-Prod mil t'!C127/$C$8</f>
        <v>1.4528549999999999E-2</v>
      </c>
      <c r="D129" s="112">
        <f>'1.CARNE-Prod mil t'!D127/$D$8</f>
        <v>0.12951466999999997</v>
      </c>
      <c r="E129" s="112">
        <f>'1.CARNE-Prod mil t'!E127/$E$8</f>
        <v>1.2126569</v>
      </c>
      <c r="F129" s="112">
        <f>'1.CARNE-Prod mil t'!F127/$F$8</f>
        <v>6.4093299999999995E-3</v>
      </c>
      <c r="G129" s="112">
        <f>'1.CARNE-Prod mil t'!G127/$G$8</f>
        <v>0</v>
      </c>
      <c r="H129" s="112">
        <f>'1.CARNE-Prod mil t'!H127/$H$8</f>
        <v>0</v>
      </c>
      <c r="I129" s="113">
        <f>'1.CARNE-Prod mil t'!I127</f>
        <v>0.16958979999999999</v>
      </c>
      <c r="J129" s="113">
        <f>'1.CARNE-Prod mil t'!J127</f>
        <v>6.8968871423999998</v>
      </c>
      <c r="K129" s="113">
        <f>'1.CARNE-Prod mil t'!K127</f>
        <v>0</v>
      </c>
      <c r="L129" s="113">
        <f>'1.CARNE-Prod mil t'!L127</f>
        <v>0</v>
      </c>
      <c r="M129" s="113">
        <f>'1.CARNE-Prod mil t'!M127</f>
        <v>5.3098325280000001E-3</v>
      </c>
      <c r="N129" s="66"/>
      <c r="O129" s="118"/>
    </row>
    <row r="130" spans="1:15" ht="12" customHeight="1" x14ac:dyDescent="0.2">
      <c r="A130" s="169">
        <v>200908</v>
      </c>
      <c r="B130" s="112">
        <f>'1.CARNE-Prod mil t'!B128/$B$8</f>
        <v>0.14671892</v>
      </c>
      <c r="C130" s="112">
        <f>'1.CARNE-Prod mil t'!C128/$C$8</f>
        <v>1.4000000000000002E-2</v>
      </c>
      <c r="D130" s="112">
        <f>'1.CARNE-Prod mil t'!D128/$D$8</f>
        <v>0.12186466</v>
      </c>
      <c r="E130" s="112">
        <f>'1.CARNE-Prod mil t'!E128/$E$8</f>
        <v>1.1025376000000002</v>
      </c>
      <c r="F130" s="112">
        <f>'1.CARNE-Prod mil t'!F128/$F$8</f>
        <v>5.9304400000000004E-3</v>
      </c>
      <c r="G130" s="112">
        <f>'1.CARNE-Prod mil t'!G128/$G$8</f>
        <v>0</v>
      </c>
      <c r="H130" s="112">
        <f>'1.CARNE-Prod mil t'!H128/$H$8</f>
        <v>0</v>
      </c>
      <c r="I130" s="113">
        <f>'1.CARNE-Prod mil t'!I128</f>
        <v>0.16741399999999998</v>
      </c>
      <c r="J130" s="113">
        <f>'1.CARNE-Prod mil t'!J128</f>
        <v>6.7449391891200001</v>
      </c>
      <c r="K130" s="113">
        <f>'1.CARNE-Prod mil t'!K128</f>
        <v>0</v>
      </c>
      <c r="L130" s="113">
        <f>'1.CARNE-Prod mil t'!L128</f>
        <v>0</v>
      </c>
      <c r="M130" s="113">
        <f>'1.CARNE-Prod mil t'!M128</f>
        <v>0</v>
      </c>
      <c r="N130" s="66"/>
      <c r="O130" s="118"/>
    </row>
    <row r="131" spans="1:15" ht="12" customHeight="1" x14ac:dyDescent="0.2">
      <c r="A131" s="169">
        <v>200909</v>
      </c>
      <c r="B131" s="112">
        <f>'1.CARNE-Prod mil t'!B129/$B$8</f>
        <v>0.14867363</v>
      </c>
      <c r="C131" s="112">
        <f>'1.CARNE-Prod mil t'!C129/$C$8</f>
        <v>1.262834E-2</v>
      </c>
      <c r="D131" s="112">
        <f>'1.CARNE-Prod mil t'!D129/$D$8</f>
        <v>0.11007001</v>
      </c>
      <c r="E131" s="112">
        <f>'1.CARNE-Prod mil t'!E129/$E$8</f>
        <v>1.1093624800000002</v>
      </c>
      <c r="F131" s="112">
        <f>'1.CARNE-Prod mil t'!F129/$F$8</f>
        <v>6.2400000000000008E-3</v>
      </c>
      <c r="G131" s="112">
        <f>'1.CARNE-Prod mil t'!G129/$G$8</f>
        <v>0</v>
      </c>
      <c r="H131" s="112">
        <f>'1.CARNE-Prod mil t'!H129/$H$8</f>
        <v>0</v>
      </c>
      <c r="I131" s="113">
        <f>'1.CARNE-Prod mil t'!I129</f>
        <v>0.1710343</v>
      </c>
      <c r="J131" s="113">
        <f>'1.CARNE-Prod mil t'!J129</f>
        <v>6.5537650746000002</v>
      </c>
      <c r="K131" s="113">
        <f>'1.CARNE-Prod mil t'!K129</f>
        <v>0</v>
      </c>
      <c r="L131" s="113">
        <f>'1.CARNE-Prod mil t'!L129</f>
        <v>0</v>
      </c>
      <c r="M131" s="113">
        <f>'1.CARNE-Prod mil t'!M129</f>
        <v>0</v>
      </c>
      <c r="N131" s="66"/>
      <c r="O131" s="118"/>
    </row>
    <row r="132" spans="1:15" ht="12" customHeight="1" x14ac:dyDescent="0.2">
      <c r="A132" s="169">
        <v>200910</v>
      </c>
      <c r="B132" s="112">
        <f>'1.CARNE-Prod mil t'!B130/$B$8</f>
        <v>0.14608134999999997</v>
      </c>
      <c r="C132" s="112">
        <f>'1.CARNE-Prod mil t'!C130/$C$8</f>
        <v>1.326566E-2</v>
      </c>
      <c r="D132" s="112">
        <f>'1.CARNE-Prod mil t'!D130/$D$8</f>
        <v>0.12059032999999998</v>
      </c>
      <c r="E132" s="112">
        <f>'1.CARNE-Prod mil t'!E130/$E$8</f>
        <v>1.1611571300000001</v>
      </c>
      <c r="F132" s="112">
        <f>'1.CARNE-Prod mil t'!F130/$F$8</f>
        <v>5.8399999999999997E-3</v>
      </c>
      <c r="G132" s="112">
        <f>'1.CARNE-Prod mil t'!G130/$G$8</f>
        <v>0</v>
      </c>
      <c r="H132" s="112">
        <f>'1.CARNE-Prod mil t'!H130/$H$8</f>
        <v>0</v>
      </c>
      <c r="I132" s="113">
        <f>'1.CARNE-Prod mil t'!I130</f>
        <v>0.1735447</v>
      </c>
      <c r="J132" s="113">
        <f>'1.CARNE-Prod mil t'!J130</f>
        <v>6.6091593248999994</v>
      </c>
      <c r="K132" s="113">
        <f>'1.CARNE-Prod mil t'!K130</f>
        <v>0</v>
      </c>
      <c r="L132" s="113">
        <f>'1.CARNE-Prod mil t'!L130</f>
        <v>0</v>
      </c>
      <c r="M132" s="113">
        <f>'1.CARNE-Prod mil t'!M130</f>
        <v>0</v>
      </c>
      <c r="N132" s="66"/>
      <c r="O132" s="118"/>
    </row>
    <row r="133" spans="1:15" ht="12" customHeight="1" x14ac:dyDescent="0.2">
      <c r="A133" s="169">
        <v>200911</v>
      </c>
      <c r="B133" s="112">
        <f>'1.CARNE-Prod mil t'!B131/$B$8</f>
        <v>0.15192608999999999</v>
      </c>
      <c r="C133" s="112">
        <f>'1.CARNE-Prod mil t'!C131/$C$8</f>
        <v>1.3948670000000002E-2</v>
      </c>
      <c r="D133" s="112">
        <f>'1.CARNE-Prod mil t'!D131/$D$8</f>
        <v>0.12790599999999999</v>
      </c>
      <c r="E133" s="112">
        <f>'1.CARNE-Prod mil t'!E131/$E$8</f>
        <v>1.1939320499999999</v>
      </c>
      <c r="F133" s="112">
        <f>'1.CARNE-Prod mil t'!F131/$F$8</f>
        <v>6.5282200000000004E-3</v>
      </c>
      <c r="G133" s="112">
        <f>'1.CARNE-Prod mil t'!G131/$G$8</f>
        <v>0</v>
      </c>
      <c r="H133" s="112">
        <f>'1.CARNE-Prod mil t'!H131/$H$8</f>
        <v>0</v>
      </c>
      <c r="I133" s="113">
        <f>'1.CARNE-Prod mil t'!I131</f>
        <v>0.17436879999999999</v>
      </c>
      <c r="J133" s="113">
        <f>'1.CARNE-Prod mil t'!J131</f>
        <v>6.2302959341999999</v>
      </c>
      <c r="K133" s="113">
        <f>'1.CARNE-Prod mil t'!K131</f>
        <v>0</v>
      </c>
      <c r="L133" s="113">
        <f>'1.CARNE-Prod mil t'!L131</f>
        <v>0</v>
      </c>
      <c r="M133" s="113">
        <f>'1.CARNE-Prod mil t'!M131</f>
        <v>0</v>
      </c>
      <c r="N133" s="66"/>
      <c r="O133" s="118"/>
    </row>
    <row r="134" spans="1:15" ht="13.15" customHeight="1" x14ac:dyDescent="0.2">
      <c r="A134" s="170">
        <v>200912</v>
      </c>
      <c r="B134" s="114">
        <f>'1.CARNE-Prod mil t'!B132/$B$8</f>
        <v>0.17043942000000001</v>
      </c>
      <c r="C134" s="114">
        <f>'1.CARNE-Prod mil t'!C132/$C$8</f>
        <v>1.8080010000000001E-2</v>
      </c>
      <c r="D134" s="114">
        <f>'1.CARNE-Prod mil t'!D132/$D$8</f>
        <v>0.14684265999999999</v>
      </c>
      <c r="E134" s="114">
        <f>'1.CARNE-Prod mil t'!E132/$E$8</f>
        <v>1.3587845299999999</v>
      </c>
      <c r="F134" s="114">
        <f>'1.CARNE-Prod mil t'!F132/$F$8</f>
        <v>7.5723300000000004E-3</v>
      </c>
      <c r="G134" s="114">
        <f>'1.CARNE-Prod mil t'!G132/$G$8</f>
        <v>0</v>
      </c>
      <c r="H134" s="114">
        <f>'1.CARNE-Prod mil t'!H132/$H$8</f>
        <v>0</v>
      </c>
      <c r="I134" s="115">
        <f>'1.CARNE-Prod mil t'!I132</f>
        <v>0.17753569999999999</v>
      </c>
      <c r="J134" s="115">
        <f>'1.CARNE-Prod mil t'!J132</f>
        <v>6.4270223775000002</v>
      </c>
      <c r="K134" s="115">
        <f>'1.CARNE-Prod mil t'!K132</f>
        <v>0</v>
      </c>
      <c r="L134" s="115">
        <f>'1.CARNE-Prod mil t'!L132</f>
        <v>0</v>
      </c>
      <c r="M134" s="115">
        <f>'1.CARNE-Prod mil t'!M132</f>
        <v>0</v>
      </c>
      <c r="N134" s="66"/>
      <c r="O134" s="118"/>
    </row>
    <row r="135" spans="1:15" ht="12" customHeight="1" x14ac:dyDescent="0.2">
      <c r="A135" s="169">
        <v>201001</v>
      </c>
      <c r="B135" s="112">
        <f>'1.CARNE-Prod mil t'!B133/$B$8</f>
        <v>0.14895638999999999</v>
      </c>
      <c r="C135" s="112">
        <f>'1.CARNE-Prod mil t'!C133/$C$8</f>
        <v>1.4932230000000001E-2</v>
      </c>
      <c r="D135" s="112">
        <f>'1.CARNE-Prod mil t'!D133/$D$8</f>
        <v>0.12888999999999998</v>
      </c>
      <c r="E135" s="112">
        <f>'1.CARNE-Prod mil t'!E133/$E$8</f>
        <v>1.2438631999999998</v>
      </c>
      <c r="F135" s="112">
        <f>'1.CARNE-Prod mil t'!F133/$F$8</f>
        <v>5.9690000000000012E-3</v>
      </c>
      <c r="G135" s="112">
        <f>'1.CARNE-Prod mil t'!G133/$G$8</f>
        <v>0</v>
      </c>
      <c r="H135" s="112">
        <f>'1.CARNE-Prod mil t'!H133/$H$8</f>
        <v>0</v>
      </c>
      <c r="I135" s="113">
        <f>'1.CARNE-Prod mil t'!I133</f>
        <v>0.17898929999999999</v>
      </c>
      <c r="J135" s="113">
        <f>'1.CARNE-Prod mil t'!J133</f>
        <v>6.5772849978000005</v>
      </c>
      <c r="K135" s="113">
        <f>'1.CARNE-Prod mil t'!K133</f>
        <v>0</v>
      </c>
      <c r="L135" s="113">
        <f>'1.CARNE-Prod mil t'!L133</f>
        <v>0</v>
      </c>
      <c r="M135" s="113">
        <f>'1.CARNE-Prod mil t'!M133</f>
        <v>0</v>
      </c>
      <c r="N135" s="65"/>
      <c r="O135" s="118"/>
    </row>
    <row r="136" spans="1:15" ht="12" customHeight="1" x14ac:dyDescent="0.2">
      <c r="A136" s="169">
        <v>201002</v>
      </c>
      <c r="B136" s="112">
        <f>'1.CARNE-Prod mil t'!B134/$B$8</f>
        <v>0.15069047000000002</v>
      </c>
      <c r="C136" s="112">
        <f>'1.CARNE-Prod mil t'!C134/$C$8</f>
        <v>1.6790329999999999E-2</v>
      </c>
      <c r="D136" s="112">
        <f>'1.CARNE-Prod mil t'!D134/$D$8</f>
        <v>0.13238865999999999</v>
      </c>
      <c r="E136" s="112">
        <f>'1.CARNE-Prod mil t'!E134/$E$8</f>
        <v>1.2745083099999999</v>
      </c>
      <c r="F136" s="112">
        <f>'1.CARNE-Prod mil t'!F134/$F$8</f>
        <v>7.3059999999999991E-3</v>
      </c>
      <c r="G136" s="112">
        <f>'1.CARNE-Prod mil t'!G134/$G$8</f>
        <v>0</v>
      </c>
      <c r="H136" s="112">
        <f>'1.CARNE-Prod mil t'!H134/$H$8</f>
        <v>0</v>
      </c>
      <c r="I136" s="113">
        <f>'1.CARNE-Prod mil t'!I134</f>
        <v>0.1764434</v>
      </c>
      <c r="J136" s="113">
        <f>'1.CARNE-Prod mil t'!J134</f>
        <v>6.2409967559999995</v>
      </c>
      <c r="K136" s="113">
        <f>'1.CARNE-Prod mil t'!K134</f>
        <v>0</v>
      </c>
      <c r="L136" s="113">
        <f>'1.CARNE-Prod mil t'!L134</f>
        <v>0</v>
      </c>
      <c r="M136" s="113">
        <f>'1.CARNE-Prod mil t'!M134</f>
        <v>0</v>
      </c>
      <c r="N136" s="65"/>
      <c r="O136" s="118"/>
    </row>
    <row r="137" spans="1:15" ht="12" customHeight="1" x14ac:dyDescent="0.2">
      <c r="A137" s="169">
        <v>201003</v>
      </c>
      <c r="B137" s="112">
        <f>'1.CARNE-Prod mil t'!B135/$B$8</f>
        <v>0.15893186000000001</v>
      </c>
      <c r="C137" s="112">
        <f>'1.CARNE-Prod mil t'!C135/$C$8</f>
        <v>1.8031999999999999E-2</v>
      </c>
      <c r="D137" s="112">
        <f>'1.CARNE-Prod mil t'!D135/$D$8</f>
        <v>0.134296</v>
      </c>
      <c r="E137" s="112">
        <f>'1.CARNE-Prod mil t'!E135/$E$8</f>
        <v>1.3154869999999999</v>
      </c>
      <c r="F137" s="112">
        <f>'1.CARNE-Prod mil t'!F135/$F$8</f>
        <v>8.6400000000000001E-3</v>
      </c>
      <c r="G137" s="112">
        <f>'1.CARNE-Prod mil t'!G135/$G$8</f>
        <v>0</v>
      </c>
      <c r="H137" s="112">
        <f>'1.CARNE-Prod mil t'!H135/$H$8</f>
        <v>0</v>
      </c>
      <c r="I137" s="113">
        <f>'1.CARNE-Prod mil t'!I135</f>
        <v>0.18088868</v>
      </c>
      <c r="J137" s="113">
        <f>'1.CARNE-Prod mil t'!J135</f>
        <v>6.6624941367000003</v>
      </c>
      <c r="K137" s="113">
        <f>'1.CARNE-Prod mil t'!K135</f>
        <v>0</v>
      </c>
      <c r="L137" s="113">
        <f>'1.CARNE-Prod mil t'!L135</f>
        <v>0</v>
      </c>
      <c r="M137" s="113">
        <f>'1.CARNE-Prod mil t'!M135</f>
        <v>0</v>
      </c>
      <c r="N137" s="66"/>
      <c r="O137" s="118"/>
    </row>
    <row r="138" spans="1:15" ht="12" customHeight="1" x14ac:dyDescent="0.2">
      <c r="A138" s="169">
        <v>201004</v>
      </c>
      <c r="B138" s="112">
        <f>'1.CARNE-Prod mil t'!B136/$B$8</f>
        <v>0.15678813999999999</v>
      </c>
      <c r="C138" s="112">
        <f>'1.CARNE-Prod mil t'!C136/$C$8</f>
        <v>1.8044330000000001E-2</v>
      </c>
      <c r="D138" s="112">
        <f>'1.CARNE-Prod mil t'!D136/$D$8</f>
        <v>0.13364466999999999</v>
      </c>
      <c r="E138" s="112">
        <f>'1.CARNE-Prod mil t'!E136/$E$8</f>
        <v>1.330268</v>
      </c>
      <c r="F138" s="112">
        <f>'1.CARNE-Prod mil t'!F136/$F$8</f>
        <v>9.1250000000000012E-3</v>
      </c>
      <c r="G138" s="112">
        <f>'1.CARNE-Prod mil t'!G136/$G$8</f>
        <v>0</v>
      </c>
      <c r="H138" s="112">
        <f>'1.CARNE-Prod mil t'!H136/$H$8</f>
        <v>0</v>
      </c>
      <c r="I138" s="113">
        <f>'1.CARNE-Prod mil t'!I136</f>
        <v>0.18230439999999998</v>
      </c>
      <c r="J138" s="113">
        <f>'1.CARNE-Prod mil t'!J136</f>
        <v>6.6018413502</v>
      </c>
      <c r="K138" s="113">
        <f>'1.CARNE-Prod mil t'!K136</f>
        <v>0</v>
      </c>
      <c r="L138" s="113">
        <f>'1.CARNE-Prod mil t'!L136</f>
        <v>0</v>
      </c>
      <c r="M138" s="113">
        <f>'1.CARNE-Prod mil t'!M136</f>
        <v>0</v>
      </c>
      <c r="N138" s="66"/>
      <c r="O138" s="118"/>
    </row>
    <row r="139" spans="1:15" ht="12" customHeight="1" x14ac:dyDescent="0.2">
      <c r="A139" s="169">
        <v>201005</v>
      </c>
      <c r="B139" s="112">
        <f>'1.CARNE-Prod mil t'!B137/$B$8</f>
        <v>0.15726000000000001</v>
      </c>
      <c r="C139" s="112">
        <f>'1.CARNE-Prod mil t'!C137/$C$8</f>
        <v>1.5938000000000001E-2</v>
      </c>
      <c r="D139" s="112">
        <f>'1.CARNE-Prod mil t'!D137/$D$8</f>
        <v>0.13028100000000001</v>
      </c>
      <c r="E139" s="112">
        <f>'1.CARNE-Prod mil t'!E137/$E$8</f>
        <v>1.2769909999999998</v>
      </c>
      <c r="F139" s="112">
        <f>'1.CARNE-Prod mil t'!F137/$F$8</f>
        <v>7.4200000000000004E-3</v>
      </c>
      <c r="G139" s="112">
        <f>'1.CARNE-Prod mil t'!G137/$G$8</f>
        <v>0</v>
      </c>
      <c r="H139" s="112">
        <f>'1.CARNE-Prod mil t'!H137/$H$8</f>
        <v>0</v>
      </c>
      <c r="I139" s="113">
        <f>'1.CARNE-Prod mil t'!I137</f>
        <v>0.18290299999999998</v>
      </c>
      <c r="J139" s="113">
        <f>'1.CARNE-Prod mil t'!J137</f>
        <v>6.8526696041999999</v>
      </c>
      <c r="K139" s="113">
        <f>'1.CARNE-Prod mil t'!K137</f>
        <v>0</v>
      </c>
      <c r="L139" s="113">
        <f>'1.CARNE-Prod mil t'!L137</f>
        <v>0</v>
      </c>
      <c r="M139" s="113">
        <f>'1.CARNE-Prod mil t'!M137</f>
        <v>2.7347544E-3</v>
      </c>
      <c r="N139" s="66"/>
      <c r="O139" s="118"/>
    </row>
    <row r="140" spans="1:15" ht="12" customHeight="1" x14ac:dyDescent="0.2">
      <c r="A140" s="169">
        <v>201006</v>
      </c>
      <c r="B140" s="112">
        <f>'1.CARNE-Prod mil t'!B138/$B$8</f>
        <v>0.15368600000000002</v>
      </c>
      <c r="C140" s="112">
        <f>'1.CARNE-Prod mil t'!C138/$C$8</f>
        <v>1.5247999999999999E-2</v>
      </c>
      <c r="D140" s="112">
        <f>'1.CARNE-Prod mil t'!D138/$D$8</f>
        <v>0.12656199999999998</v>
      </c>
      <c r="E140" s="112">
        <f>'1.CARNE-Prod mil t'!E138/$E$8</f>
        <v>1.297833</v>
      </c>
      <c r="F140" s="112">
        <f>'1.CARNE-Prod mil t'!F138/$F$8</f>
        <v>8.1080000000000006E-3</v>
      </c>
      <c r="G140" s="112">
        <f>'1.CARNE-Prod mil t'!G138/$G$8</f>
        <v>0</v>
      </c>
      <c r="H140" s="112">
        <f>'1.CARNE-Prod mil t'!H138/$H$8</f>
        <v>0</v>
      </c>
      <c r="I140" s="113">
        <f>'1.CARNE-Prod mil t'!I138</f>
        <v>0.183059</v>
      </c>
      <c r="J140" s="113">
        <f>'1.CARNE-Prod mil t'!J138</f>
        <v>6.3773398430999997</v>
      </c>
      <c r="K140" s="113">
        <f>'1.CARNE-Prod mil t'!K138</f>
        <v>0</v>
      </c>
      <c r="L140" s="113">
        <f>'1.CARNE-Prod mil t'!L138</f>
        <v>0</v>
      </c>
      <c r="M140" s="113">
        <f>'1.CARNE-Prod mil t'!M138</f>
        <v>1.00408896E-2</v>
      </c>
      <c r="N140" s="66"/>
      <c r="O140" s="118"/>
    </row>
    <row r="141" spans="1:15" ht="12" customHeight="1" x14ac:dyDescent="0.2">
      <c r="A141" s="169">
        <v>201007</v>
      </c>
      <c r="B141" s="112">
        <f>'1.CARNE-Prod mil t'!B139/$B$8</f>
        <v>0.16881299999999999</v>
      </c>
      <c r="C141" s="112">
        <f>'1.CARNE-Prod mil t'!C139/$C$8</f>
        <v>1.7658000000000004E-2</v>
      </c>
      <c r="D141" s="112">
        <f>'1.CARNE-Prod mil t'!D139/$D$8</f>
        <v>0.140407</v>
      </c>
      <c r="E141" s="112">
        <f>'1.CARNE-Prod mil t'!E139/$E$8</f>
        <v>1.2545650000000002</v>
      </c>
      <c r="F141" s="112">
        <f>'1.CARNE-Prod mil t'!F139/$F$8</f>
        <v>8.7739999999999988E-3</v>
      </c>
      <c r="G141" s="112">
        <f>'1.CARNE-Prod mil t'!G139/$G$8</f>
        <v>0</v>
      </c>
      <c r="H141" s="112">
        <f>'1.CARNE-Prod mil t'!H139/$H$8</f>
        <v>0</v>
      </c>
      <c r="I141" s="113">
        <f>'1.CARNE-Prod mil t'!I139</f>
        <v>0.18281500000000001</v>
      </c>
      <c r="J141" s="113">
        <f>'1.CARNE-Prod mil t'!J139</f>
        <v>6.4576858166999997</v>
      </c>
      <c r="K141" s="113">
        <f>'1.CARNE-Prod mil t'!K139</f>
        <v>0</v>
      </c>
      <c r="L141" s="113">
        <f>'1.CARNE-Prod mil t'!L139</f>
        <v>0</v>
      </c>
      <c r="M141" s="113">
        <f>'1.CARNE-Prod mil t'!M139</f>
        <v>5.4754056000000002E-3</v>
      </c>
      <c r="N141" s="66"/>
      <c r="O141" s="118"/>
    </row>
    <row r="142" spans="1:15" ht="12" customHeight="1" x14ac:dyDescent="0.2">
      <c r="A142" s="169">
        <v>201008</v>
      </c>
      <c r="B142" s="112">
        <f>'1.CARNE-Prod mil t'!B140/$B$8</f>
        <v>0.15595900000000001</v>
      </c>
      <c r="C142" s="112">
        <f>'1.CARNE-Prod mil t'!C140/$C$8</f>
        <v>1.5580999999999999E-2</v>
      </c>
      <c r="D142" s="112">
        <f>'1.CARNE-Prod mil t'!D140/$D$8</f>
        <v>0.13056800000000002</v>
      </c>
      <c r="E142" s="112">
        <f>'1.CARNE-Prod mil t'!E140/$E$8</f>
        <v>1.237536</v>
      </c>
      <c r="F142" s="112">
        <f>'1.CARNE-Prod mil t'!F140/$F$8</f>
        <v>7.9740000000000002E-3</v>
      </c>
      <c r="G142" s="112">
        <f>'1.CARNE-Prod mil t'!G140/$G$8</f>
        <v>0</v>
      </c>
      <c r="H142" s="112">
        <f>'1.CARNE-Prod mil t'!H140/$H$8</f>
        <v>0</v>
      </c>
      <c r="I142" s="113">
        <f>'1.CARNE-Prod mil t'!I140</f>
        <v>0.18162</v>
      </c>
      <c r="J142" s="113">
        <f>'1.CARNE-Prod mil t'!J140</f>
        <v>6.2704854377999997</v>
      </c>
      <c r="K142" s="113">
        <f>'1.CARNE-Prod mil t'!K140</f>
        <v>0</v>
      </c>
      <c r="L142" s="113">
        <f>'1.CARNE-Prod mil t'!L140</f>
        <v>0</v>
      </c>
      <c r="M142" s="113">
        <f>'1.CARNE-Prod mil t'!M140</f>
        <v>0</v>
      </c>
      <c r="N142" s="66"/>
      <c r="O142" s="118"/>
    </row>
    <row r="143" spans="1:15" ht="12" customHeight="1" x14ac:dyDescent="0.2">
      <c r="A143" s="169">
        <v>201009</v>
      </c>
      <c r="B143" s="112">
        <f>'1.CARNE-Prod mil t'!B141/$B$8</f>
        <v>0.15861899999999998</v>
      </c>
      <c r="C143" s="112">
        <f>'1.CARNE-Prod mil t'!C141/$C$8</f>
        <v>1.6551E-2</v>
      </c>
      <c r="D143" s="112">
        <f>'1.CARNE-Prod mil t'!D141/$D$8</f>
        <v>0.13780099999999998</v>
      </c>
      <c r="E143" s="112">
        <f>'1.CARNE-Prod mil t'!E141/$E$8</f>
        <v>1.3058689999999997</v>
      </c>
      <c r="F143" s="112">
        <f>'1.CARNE-Prod mil t'!F141/$F$8</f>
        <v>8.2989999999999991E-3</v>
      </c>
      <c r="G143" s="112">
        <f>'1.CARNE-Prod mil t'!G141/$G$8</f>
        <v>0</v>
      </c>
      <c r="H143" s="112">
        <f>'1.CARNE-Prod mil t'!H141/$H$8</f>
        <v>0</v>
      </c>
      <c r="I143" s="113">
        <f>'1.CARNE-Prod mil t'!I141</f>
        <v>0.18120900000000001</v>
      </c>
      <c r="J143" s="113">
        <f>'1.CARNE-Prod mil t'!J141</f>
        <v>5.8268121884999999</v>
      </c>
      <c r="K143" s="113">
        <f>'1.CARNE-Prod mil t'!K141</f>
        <v>0</v>
      </c>
      <c r="L143" s="113">
        <f>'1.CARNE-Prod mil t'!L141</f>
        <v>0</v>
      </c>
      <c r="M143" s="113">
        <f>'1.CARNE-Prod mil t'!M141</f>
        <v>0</v>
      </c>
      <c r="N143" s="66"/>
      <c r="O143" s="118"/>
    </row>
    <row r="144" spans="1:15" ht="12" customHeight="1" x14ac:dyDescent="0.2">
      <c r="A144" s="169">
        <v>201010</v>
      </c>
      <c r="B144" s="112">
        <f>'1.CARNE-Prod mil t'!B142/$B$8</f>
        <v>0.15752400000000003</v>
      </c>
      <c r="C144" s="112">
        <f>'1.CARNE-Prod mil t'!C142/$C$8</f>
        <v>1.6580999999999999E-2</v>
      </c>
      <c r="D144" s="112">
        <f>'1.CARNE-Prod mil t'!D142/$D$8</f>
        <v>0.13572599999999999</v>
      </c>
      <c r="E144" s="112">
        <f>'1.CARNE-Prod mil t'!E142/$E$8</f>
        <v>1.3232200000000001</v>
      </c>
      <c r="F144" s="112">
        <f>'1.CARNE-Prod mil t'!F142/$F$8</f>
        <v>8.3870000000000004E-3</v>
      </c>
      <c r="G144" s="112">
        <f>'1.CARNE-Prod mil t'!G142/$G$8</f>
        <v>0</v>
      </c>
      <c r="H144" s="112">
        <f>'1.CARNE-Prod mil t'!H142/$H$8</f>
        <v>0</v>
      </c>
      <c r="I144" s="113">
        <f>'1.CARNE-Prod mil t'!I142</f>
        <v>0.18018600000000001</v>
      </c>
      <c r="J144" s="113">
        <f>'1.CARNE-Prod mil t'!J142</f>
        <v>5.8889060657999996</v>
      </c>
      <c r="K144" s="113">
        <f>'1.CARNE-Prod mil t'!K142</f>
        <v>0</v>
      </c>
      <c r="L144" s="113">
        <f>'1.CARNE-Prod mil t'!L142</f>
        <v>0</v>
      </c>
      <c r="M144" s="113">
        <f>'1.CARNE-Prod mil t'!M142</f>
        <v>0</v>
      </c>
      <c r="N144" s="66"/>
      <c r="O144" s="118"/>
    </row>
    <row r="145" spans="1:15" ht="12" customHeight="1" x14ac:dyDescent="0.2">
      <c r="A145" s="169">
        <v>201011</v>
      </c>
      <c r="B145" s="112">
        <f>'1.CARNE-Prod mil t'!B143/$B$8</f>
        <v>0.16166999999999998</v>
      </c>
      <c r="C145" s="112">
        <f>'1.CARNE-Prod mil t'!C143/$C$8</f>
        <v>1.5935999999999999E-2</v>
      </c>
      <c r="D145" s="112">
        <f>'1.CARNE-Prod mil t'!D143/$D$8</f>
        <v>0.13465099999999999</v>
      </c>
      <c r="E145" s="112">
        <f>'1.CARNE-Prod mil t'!E143/$E$8</f>
        <v>1.365008</v>
      </c>
      <c r="F145" s="112">
        <f>'1.CARNE-Prod mil t'!F143/$F$8</f>
        <v>8.0310000000000017E-3</v>
      </c>
      <c r="G145" s="112">
        <f>'1.CARNE-Prod mil t'!G143/$G$8</f>
        <v>0</v>
      </c>
      <c r="H145" s="112">
        <f>'1.CARNE-Prod mil t'!H143/$H$8</f>
        <v>0</v>
      </c>
      <c r="I145" s="113">
        <f>'1.CARNE-Prod mil t'!I143</f>
        <v>0.17816499999999999</v>
      </c>
      <c r="J145" s="113">
        <f>'1.CARNE-Prod mil t'!J143</f>
        <v>5.5934081261999999</v>
      </c>
      <c r="K145" s="113">
        <f>'1.CARNE-Prod mil t'!K143</f>
        <v>0</v>
      </c>
      <c r="L145" s="113">
        <f>'1.CARNE-Prod mil t'!L143</f>
        <v>0</v>
      </c>
      <c r="M145" s="113">
        <f>'1.CARNE-Prod mil t'!M143</f>
        <v>0</v>
      </c>
      <c r="N145" s="66"/>
      <c r="O145" s="118"/>
    </row>
    <row r="146" spans="1:15" ht="12" customHeight="1" x14ac:dyDescent="0.2">
      <c r="A146" s="170">
        <v>201012</v>
      </c>
      <c r="B146" s="114">
        <f>'1.CARNE-Prod mil t'!B144/$B$8</f>
        <v>0.19341</v>
      </c>
      <c r="C146" s="114">
        <f>'1.CARNE-Prod mil t'!C144/$C$8</f>
        <v>1.9359000000000001E-2</v>
      </c>
      <c r="D146" s="114">
        <f>'1.CARNE-Prod mil t'!D144/$D$8</f>
        <v>0.14824999999999999</v>
      </c>
      <c r="E146" s="114">
        <f>'1.CARNE-Prod mil t'!E144/$E$8</f>
        <v>1.4531890000000001</v>
      </c>
      <c r="F146" s="114">
        <f>'1.CARNE-Prod mil t'!F144/$F$8</f>
        <v>8.7650000000000002E-3</v>
      </c>
      <c r="G146" s="114">
        <f>'1.CARNE-Prod mil t'!G144/$G$8</f>
        <v>0</v>
      </c>
      <c r="H146" s="114">
        <f>'1.CARNE-Prod mil t'!H144/$H$8</f>
        <v>0</v>
      </c>
      <c r="I146" s="115">
        <f>'1.CARNE-Prod mil t'!I144</f>
        <v>0.17571500000000001</v>
      </c>
      <c r="J146" s="115">
        <f>'1.CARNE-Prod mil t'!J144</f>
        <v>5.7378155408999998</v>
      </c>
      <c r="K146" s="115">
        <f>'1.CARNE-Prod mil t'!K144</f>
        <v>0</v>
      </c>
      <c r="L146" s="115">
        <f>'1.CARNE-Prod mil t'!L144</f>
        <v>0</v>
      </c>
      <c r="M146" s="115">
        <f>'1.CARNE-Prod mil t'!M144</f>
        <v>0</v>
      </c>
      <c r="N146" s="66"/>
      <c r="O146" s="118"/>
    </row>
    <row r="147" spans="1:15" ht="12" customHeight="1" x14ac:dyDescent="0.2">
      <c r="A147" s="169">
        <v>201101</v>
      </c>
      <c r="B147" s="112">
        <f>'1.CARNE-Prod mil t'!B145/$B$8</f>
        <v>1.2064400500000001</v>
      </c>
      <c r="C147" s="112">
        <f>'1.CARNE-Prod mil t'!C145/$C$8</f>
        <v>0.45246199999999998</v>
      </c>
      <c r="D147" s="112">
        <f>'1.CARNE-Prod mil t'!D145/$D$8</f>
        <v>0.31320399999999998</v>
      </c>
      <c r="E147" s="112">
        <f>'1.CARNE-Prod mil t'!E145/$E$8</f>
        <v>1.1289039999999999</v>
      </c>
      <c r="F147" s="112">
        <f>'1.CARNE-Prod mil t'!F145/$F$8</f>
        <v>4.9030000000000002E-3</v>
      </c>
      <c r="G147" s="112">
        <f>'1.CARNE-Prod mil t'!G145/$G$8</f>
        <v>3.1956999999999999E-2</v>
      </c>
      <c r="H147" s="112">
        <f>'1.CARNE-Prod mil t'!H145/$H$8</f>
        <v>2.5990000000000003E-2</v>
      </c>
      <c r="I147" s="113">
        <f>'1.CARNE-Prod mil t'!I145</f>
        <v>7.7668700000000021E-2</v>
      </c>
      <c r="J147" s="113">
        <f>'1.CARNE-Prod mil t'!J145</f>
        <v>3.2722588656000005</v>
      </c>
      <c r="K147" s="113">
        <f>'1.CARNE-Prod mil t'!K145</f>
        <v>3.3466607999999998E-3</v>
      </c>
      <c r="L147" s="113">
        <f>'1.CARNE-Prod mil t'!L145</f>
        <v>1.1167632000000001E-3</v>
      </c>
      <c r="M147" s="113">
        <f>'1.CARNE-Prod mil t'!M145</f>
        <v>8.2493510400000011E-2</v>
      </c>
      <c r="N147" s="66"/>
      <c r="O147" s="118"/>
    </row>
    <row r="148" spans="1:15" ht="12" customHeight="1" x14ac:dyDescent="0.2">
      <c r="A148" s="169">
        <v>201102</v>
      </c>
      <c r="B148" s="112">
        <f>'1.CARNE-Prod mil t'!B146/$B$8</f>
        <v>1.3376473170731709</v>
      </c>
      <c r="C148" s="112">
        <f>'1.CARNE-Prod mil t'!C146/$C$8</f>
        <v>0.44908700000000001</v>
      </c>
      <c r="D148" s="112">
        <f>'1.CARNE-Prod mil t'!D146/$D$8</f>
        <v>0.307529</v>
      </c>
      <c r="E148" s="112">
        <f>'1.CARNE-Prod mil t'!E146/$E$8</f>
        <v>1.1409660000000001</v>
      </c>
      <c r="F148" s="112">
        <f>'1.CARNE-Prod mil t'!F146/$F$8</f>
        <v>4.7400000000000003E-3</v>
      </c>
      <c r="G148" s="112">
        <f>'1.CARNE-Prod mil t'!G146/$G$8</f>
        <v>3.3688999999999997E-2</v>
      </c>
      <c r="H148" s="112">
        <f>'1.CARNE-Prod mil t'!H146/$H$8</f>
        <v>2.8220999999999996E-2</v>
      </c>
      <c r="I148" s="113">
        <f>'1.CARNE-Prod mil t'!I146</f>
        <v>7.5181999999999999E-2</v>
      </c>
      <c r="J148" s="113">
        <f>'1.CARNE-Prod mil t'!J146</f>
        <v>3.198323475</v>
      </c>
      <c r="K148" s="113">
        <f>'1.CARNE-Prod mil t'!K146</f>
        <v>1.3549032E-3</v>
      </c>
      <c r="L148" s="113">
        <f>'1.CARNE-Prod mil t'!L146</f>
        <v>6.0864048000000004E-3</v>
      </c>
      <c r="M148" s="113">
        <f>'1.CARNE-Prod mil t'!M146</f>
        <v>0.389866932</v>
      </c>
      <c r="N148" s="66"/>
      <c r="O148" s="118"/>
    </row>
    <row r="149" spans="1:15" ht="12" customHeight="1" x14ac:dyDescent="0.2">
      <c r="A149" s="169">
        <v>201103</v>
      </c>
      <c r="B149" s="112">
        <f>'1.CARNE-Prod mil t'!B147/$B$8</f>
        <v>1.2507329268292686</v>
      </c>
      <c r="C149" s="112">
        <f>'1.CARNE-Prod mil t'!C147/$C$8</f>
        <v>0.44383900000000004</v>
      </c>
      <c r="D149" s="112">
        <f>'1.CARNE-Prod mil t'!D147/$D$8</f>
        <v>0.30872300000000003</v>
      </c>
      <c r="E149" s="112">
        <f>'1.CARNE-Prod mil t'!E147/$E$8</f>
        <v>1.1709719999999999</v>
      </c>
      <c r="F149" s="112">
        <f>'1.CARNE-Prod mil t'!F147/$F$8</f>
        <v>4.751E-3</v>
      </c>
      <c r="G149" s="112">
        <f>'1.CARNE-Prod mil t'!G147/$G$8</f>
        <v>3.1636999999999998E-2</v>
      </c>
      <c r="H149" s="112">
        <f>'1.CARNE-Prod mil t'!H147/$H$8</f>
        <v>2.6214000000000001E-2</v>
      </c>
      <c r="I149" s="113">
        <f>'1.CARNE-Prod mil t'!I147</f>
        <v>7.5900000000000009E-2</v>
      </c>
      <c r="J149" s="113">
        <f>'1.CARNE-Prod mil t'!J147</f>
        <v>3.4696480455000005</v>
      </c>
      <c r="K149" s="113">
        <f>'1.CARNE-Prod mil t'!K147</f>
        <v>9.4226328000000005E-3</v>
      </c>
      <c r="L149" s="113">
        <f>'1.CARNE-Prod mil t'!L147</f>
        <v>6.1077240000000001E-3</v>
      </c>
      <c r="M149" s="113">
        <f>'1.CARNE-Prod mil t'!M147</f>
        <v>0.40672724400000004</v>
      </c>
      <c r="N149" s="66"/>
      <c r="O149" s="118"/>
    </row>
    <row r="150" spans="1:15" ht="12" customHeight="1" x14ac:dyDescent="0.2">
      <c r="A150" s="169">
        <v>201104</v>
      </c>
      <c r="B150" s="112">
        <f>'1.CARNE-Prod mil t'!B148/$B$8</f>
        <v>1.2998231707317074</v>
      </c>
      <c r="C150" s="112">
        <f>'1.CARNE-Prod mil t'!C148/$C$8</f>
        <v>0.45794800000000002</v>
      </c>
      <c r="D150" s="112">
        <f>'1.CARNE-Prod mil t'!D148/$D$8</f>
        <v>0.29872100000000001</v>
      </c>
      <c r="E150" s="112">
        <f>'1.CARNE-Prod mil t'!E148/$E$8</f>
        <v>1.127588</v>
      </c>
      <c r="F150" s="112">
        <f>'1.CARNE-Prod mil t'!F148/$F$8</f>
        <v>4.6059999999999999E-3</v>
      </c>
      <c r="G150" s="112">
        <f>'1.CARNE-Prod mil t'!G148/$G$8</f>
        <v>3.1937E-2</v>
      </c>
      <c r="H150" s="112">
        <f>'1.CARNE-Prod mil t'!H148/$H$8</f>
        <v>2.5714999999999995E-2</v>
      </c>
      <c r="I150" s="113">
        <f>'1.CARNE-Prod mil t'!I148</f>
        <v>7.5377E-2</v>
      </c>
      <c r="J150" s="113">
        <f>'1.CARNE-Prod mil t'!J148</f>
        <v>3.3802436394000002</v>
      </c>
      <c r="K150" s="113">
        <f>'1.CARNE-Prod mil t'!K148</f>
        <v>4.9573944000000005E-3</v>
      </c>
      <c r="L150" s="113">
        <f>'1.CARNE-Prod mil t'!L148</f>
        <v>1.2678120000000001E-3</v>
      </c>
      <c r="M150" s="113">
        <f>'1.CARNE-Prod mil t'!M148</f>
        <v>0.17128888560000002</v>
      </c>
      <c r="N150" s="66"/>
      <c r="O150" s="118"/>
    </row>
    <row r="151" spans="1:15" ht="12" customHeight="1" x14ac:dyDescent="0.2">
      <c r="A151" s="169">
        <v>201105</v>
      </c>
      <c r="B151" s="112">
        <f>'1.CARNE-Prod mil t'!B149/$B$8</f>
        <v>1.3023865853658538</v>
      </c>
      <c r="C151" s="112">
        <f>'1.CARNE-Prod mil t'!C149/$C$8</f>
        <v>0.45603100000000008</v>
      </c>
      <c r="D151" s="112">
        <f>'1.CARNE-Prod mil t'!D149/$D$8</f>
        <v>0.299794</v>
      </c>
      <c r="E151" s="112">
        <f>'1.CARNE-Prod mil t'!E149/$E$8</f>
        <v>1.0784760000000002</v>
      </c>
      <c r="F151" s="112">
        <f>'1.CARNE-Prod mil t'!F149/$F$8</f>
        <v>4.5570000000000003E-3</v>
      </c>
      <c r="G151" s="112">
        <f>'1.CARNE-Prod mil t'!G149/$G$8</f>
        <v>3.5331000000000001E-2</v>
      </c>
      <c r="H151" s="112">
        <f>'1.CARNE-Prod mil t'!H149/$H$8</f>
        <v>2.9055000000000001E-2</v>
      </c>
      <c r="I151" s="113">
        <f>'1.CARNE-Prod mil t'!I149</f>
        <v>7.5744000000000006E-2</v>
      </c>
      <c r="J151" s="113">
        <f>'1.CARNE-Prod mil t'!J149</f>
        <v>3.3567397168499999</v>
      </c>
      <c r="K151" s="113">
        <f>'1.CARNE-Prod mil t'!K149</f>
        <v>4.4226000000000004E-4</v>
      </c>
      <c r="L151" s="113">
        <f>'1.CARNE-Prod mil t'!L149</f>
        <v>6.3730799999999995E-4</v>
      </c>
      <c r="M151" s="113">
        <f>'1.CARNE-Prod mil t'!M149</f>
        <v>2.2416912000000001E-2</v>
      </c>
      <c r="N151" s="66"/>
      <c r="O151" s="118"/>
    </row>
    <row r="152" spans="1:15" ht="12" customHeight="1" x14ac:dyDescent="0.2">
      <c r="A152" s="169">
        <v>201106</v>
      </c>
      <c r="B152" s="112">
        <f>'1.CARNE-Prod mil t'!B150/$B$8</f>
        <v>1.3005621951219515</v>
      </c>
      <c r="C152" s="112">
        <f>'1.CARNE-Prod mil t'!C150/$C$8</f>
        <v>0.484844</v>
      </c>
      <c r="D152" s="112">
        <f>'1.CARNE-Prod mil t'!D150/$D$8</f>
        <v>0.28443099999999999</v>
      </c>
      <c r="E152" s="112">
        <f>'1.CARNE-Prod mil t'!E150/$E$8</f>
        <v>1.0641510000000001</v>
      </c>
      <c r="F152" s="112">
        <f>'1.CARNE-Prod mil t'!F150/$F$8</f>
        <v>4.235E-3</v>
      </c>
      <c r="G152" s="112">
        <f>'1.CARNE-Prod mil t'!G150/$G$8</f>
        <v>3.7835000000000001E-2</v>
      </c>
      <c r="H152" s="112">
        <f>'1.CARNE-Prod mil t'!H150/$H$8</f>
        <v>3.1051000000000002E-2</v>
      </c>
      <c r="I152" s="113">
        <f>'1.CARNE-Prod mil t'!I150</f>
        <v>7.4412000000000006E-2</v>
      </c>
      <c r="J152" s="113">
        <f>'1.CARNE-Prod mil t'!J150</f>
        <v>3.2104385478000004</v>
      </c>
      <c r="K152" s="113">
        <f>'1.CARNE-Prod mil t'!K150</f>
        <v>0</v>
      </c>
      <c r="L152" s="113">
        <f>'1.CARNE-Prod mil t'!L150</f>
        <v>1.5649200000000002E-4</v>
      </c>
      <c r="M152" s="113">
        <f>'1.CARNE-Prod mil t'!M150</f>
        <v>0</v>
      </c>
      <c r="N152" s="66"/>
      <c r="O152" s="118"/>
    </row>
    <row r="153" spans="1:15" ht="12" customHeight="1" x14ac:dyDescent="0.2">
      <c r="A153" s="169">
        <v>201107</v>
      </c>
      <c r="B153" s="112">
        <f>'1.CARNE-Prod mil t'!B151/$B$8</f>
        <v>1.3160146341463415</v>
      </c>
      <c r="C153" s="112">
        <f>'1.CARNE-Prod mil t'!C151/$C$8</f>
        <v>0.473825</v>
      </c>
      <c r="D153" s="112">
        <f>'1.CARNE-Prod mil t'!D151/$D$8</f>
        <v>0.28483600000000003</v>
      </c>
      <c r="E153" s="112">
        <f>'1.CARNE-Prod mil t'!E151/$E$8</f>
        <v>1.0860340000000002</v>
      </c>
      <c r="F153" s="112">
        <f>'1.CARNE-Prod mil t'!F151/$F$8</f>
        <v>4.1009999999999996E-3</v>
      </c>
      <c r="G153" s="112">
        <f>'1.CARNE-Prod mil t'!G151/$G$8</f>
        <v>3.7783000000000004E-2</v>
      </c>
      <c r="H153" s="112">
        <f>'1.CARNE-Prod mil t'!H151/$H$8</f>
        <v>2.9187000000000001E-2</v>
      </c>
      <c r="I153" s="113">
        <f>'1.CARNE-Prod mil t'!I151</f>
        <v>7.6279E-2</v>
      </c>
      <c r="J153" s="113">
        <f>'1.CARNE-Prod mil t'!J151</f>
        <v>3.3017981301000003</v>
      </c>
      <c r="K153" s="113">
        <f>'1.CARNE-Prod mil t'!K151</f>
        <v>0</v>
      </c>
      <c r="L153" s="113">
        <f>'1.CARNE-Prod mil t'!L151</f>
        <v>0</v>
      </c>
      <c r="M153" s="113">
        <f>'1.CARNE-Prod mil t'!M151</f>
        <v>0</v>
      </c>
      <c r="N153" s="66"/>
      <c r="O153" s="118"/>
    </row>
    <row r="154" spans="1:15" ht="12" customHeight="1" x14ac:dyDescent="0.2">
      <c r="A154" s="169">
        <v>201108</v>
      </c>
      <c r="B154" s="112">
        <f>'1.CARNE-Prod mil t'!B152/$B$8</f>
        <v>1.2412134146341465</v>
      </c>
      <c r="C154" s="112">
        <f>'1.CARNE-Prod mil t'!C152/$C$8</f>
        <v>0.46521000000000007</v>
      </c>
      <c r="D154" s="112">
        <f>'1.CARNE-Prod mil t'!D152/$D$8</f>
        <v>0.27789900000000001</v>
      </c>
      <c r="E154" s="112">
        <f>'1.CARNE-Prod mil t'!E152/$E$8</f>
        <v>1.050675</v>
      </c>
      <c r="F154" s="112">
        <f>'1.CARNE-Prod mil t'!F152/$F$8</f>
        <v>3.3599999999999997E-3</v>
      </c>
      <c r="G154" s="112">
        <f>'1.CARNE-Prod mil t'!G152/$G$8</f>
        <v>3.5521000000000004E-2</v>
      </c>
      <c r="H154" s="112">
        <f>'1.CARNE-Prod mil t'!H152/$H$8</f>
        <v>2.8315E-2</v>
      </c>
      <c r="I154" s="113">
        <f>'1.CARNE-Prod mil t'!I152</f>
        <v>7.6219999999999996E-2</v>
      </c>
      <c r="J154" s="113">
        <f>'1.CARNE-Prod mil t'!J152</f>
        <v>3.2546860227000001</v>
      </c>
      <c r="K154" s="113">
        <f>'1.CARNE-Prod mil t'!K152</f>
        <v>0</v>
      </c>
      <c r="L154" s="113">
        <f>'1.CARNE-Prod mil t'!L152</f>
        <v>0</v>
      </c>
      <c r="M154" s="113">
        <f>'1.CARNE-Prod mil t'!M152</f>
        <v>0</v>
      </c>
      <c r="N154" s="66"/>
      <c r="O154" s="118"/>
    </row>
    <row r="155" spans="1:15" ht="12" customHeight="1" x14ac:dyDescent="0.2">
      <c r="A155" s="169">
        <v>201109</v>
      </c>
      <c r="B155" s="112">
        <f>'1.CARNE-Prod mil t'!B153/$B$8</f>
        <v>1.2336304878048781</v>
      </c>
      <c r="C155" s="112">
        <f>'1.CARNE-Prod mil t'!C153/$C$8</f>
        <v>0.46227699999999999</v>
      </c>
      <c r="D155" s="112">
        <f>'1.CARNE-Prod mil t'!D153/$D$8</f>
        <v>0.28432200000000002</v>
      </c>
      <c r="E155" s="112">
        <f>'1.CARNE-Prod mil t'!E153/$E$8</f>
        <v>1.0848820000000001</v>
      </c>
      <c r="F155" s="112">
        <f>'1.CARNE-Prod mil t'!F153/$F$8</f>
        <v>3.9130000000000007E-3</v>
      </c>
      <c r="G155" s="112">
        <f>'1.CARNE-Prod mil t'!G153/$G$8</f>
        <v>3.7448000000000002E-2</v>
      </c>
      <c r="H155" s="112">
        <f>'1.CARNE-Prod mil t'!H153/$H$8</f>
        <v>2.9018000000000002E-2</v>
      </c>
      <c r="I155" s="113">
        <f>'1.CARNE-Prod mil t'!I153</f>
        <v>8.0124000000000001E-2</v>
      </c>
      <c r="J155" s="113">
        <f>'1.CARNE-Prod mil t'!J153</f>
        <v>3.2602212153000005</v>
      </c>
      <c r="K155" s="113">
        <f>'1.CARNE-Prod mil t'!K153</f>
        <v>1.8508240799999999E-2</v>
      </c>
      <c r="L155" s="113">
        <f>'1.CARNE-Prod mil t'!L153</f>
        <v>2.4494400000000003E-4</v>
      </c>
      <c r="M155" s="113">
        <f>'1.CARNE-Prod mil t'!M153</f>
        <v>3.6469440000000001E-3</v>
      </c>
      <c r="N155" s="116"/>
      <c r="O155" s="118"/>
    </row>
    <row r="156" spans="1:15" ht="12" customHeight="1" x14ac:dyDescent="0.2">
      <c r="A156" s="169">
        <v>201110</v>
      </c>
      <c r="B156" s="112">
        <f>'1.CARNE-Prod mil t'!B154/$B$8</f>
        <v>1.2386304878048779</v>
      </c>
      <c r="C156" s="112">
        <f>'1.CARNE-Prod mil t'!C154/$C$8</f>
        <v>0.466642</v>
      </c>
      <c r="D156" s="112">
        <f>'1.CARNE-Prod mil t'!D154/$D$8</f>
        <v>0.28862199999999999</v>
      </c>
      <c r="E156" s="112">
        <f>'1.CARNE-Prod mil t'!E154/$E$8</f>
        <v>1.0878350000000001</v>
      </c>
      <c r="F156" s="112">
        <f>'1.CARNE-Prod mil t'!F154/$F$8</f>
        <v>3.6280000000000001E-3</v>
      </c>
      <c r="G156" s="112">
        <f>'1.CARNE-Prod mil t'!G154/$G$8</f>
        <v>3.8052000000000002E-2</v>
      </c>
      <c r="H156" s="112">
        <f>'1.CARNE-Prod mil t'!H154/$H$8</f>
        <v>3.0363000000000001E-2</v>
      </c>
      <c r="I156" s="113">
        <f>'1.CARNE-Prod mil t'!I154</f>
        <v>7.8476000000000004E-2</v>
      </c>
      <c r="J156" s="113">
        <f>'1.CARNE-Prod mil t'!J154</f>
        <v>3.1920109605000002</v>
      </c>
      <c r="K156" s="113">
        <f>'1.CARNE-Prod mil t'!K154</f>
        <v>4.8067992000000004E-2</v>
      </c>
      <c r="L156" s="113">
        <f>'1.CARNE-Prod mil t'!L154</f>
        <v>1.5486811200000001E-2</v>
      </c>
      <c r="M156" s="113">
        <f>'1.CARNE-Prod mil t'!M154</f>
        <v>1.9214496000000001E-2</v>
      </c>
      <c r="N156" s="66"/>
      <c r="O156" s="118"/>
    </row>
    <row r="157" spans="1:15" ht="12" customHeight="1" x14ac:dyDescent="0.2">
      <c r="A157" s="169">
        <v>201111</v>
      </c>
      <c r="B157" s="112">
        <f>'1.CARNE-Prod mil t'!B155/$B$8</f>
        <v>1.2486158536585368</v>
      </c>
      <c r="C157" s="112">
        <f>'1.CARNE-Prod mil t'!C155/$C$8</f>
        <v>0.46731800000000001</v>
      </c>
      <c r="D157" s="112">
        <f>'1.CARNE-Prod mil t'!D155/$D$8</f>
        <v>0.28797500000000004</v>
      </c>
      <c r="E157" s="112">
        <f>'1.CARNE-Prod mil t'!E155/$E$8</f>
        <v>1.0943020000000001</v>
      </c>
      <c r="F157" s="112">
        <f>'1.CARNE-Prod mil t'!F155/$F$8</f>
        <v>3.6520000000000003E-3</v>
      </c>
      <c r="G157" s="112">
        <f>'1.CARNE-Prod mil t'!G155/$G$8</f>
        <v>3.9316999999999998E-2</v>
      </c>
      <c r="H157" s="112">
        <f>'1.CARNE-Prod mil t'!H155/$H$8</f>
        <v>3.1760000000000004E-2</v>
      </c>
      <c r="I157" s="113">
        <f>'1.CARNE-Prod mil t'!I155</f>
        <v>8.2099000000000005E-2</v>
      </c>
      <c r="J157" s="113">
        <f>'1.CARNE-Prod mil t'!J155</f>
        <v>3.2075718506999999</v>
      </c>
      <c r="K157" s="113">
        <f>'1.CARNE-Prod mil t'!K155</f>
        <v>2.7960357600000003E-2</v>
      </c>
      <c r="L157" s="113">
        <f>'1.CARNE-Prod mil t'!L155</f>
        <v>1.28931264E-2</v>
      </c>
      <c r="M157" s="113">
        <f>'1.CARNE-Prod mil t'!M155</f>
        <v>0</v>
      </c>
      <c r="N157" s="66"/>
      <c r="O157" s="118"/>
    </row>
    <row r="158" spans="1:15" ht="13.15" customHeight="1" x14ac:dyDescent="0.2">
      <c r="A158" s="170">
        <v>201112</v>
      </c>
      <c r="B158" s="114">
        <f>'1.CARNE-Prod mil t'!B156/$B$8</f>
        <v>1.3265743902439024</v>
      </c>
      <c r="C158" s="114">
        <f>'1.CARNE-Prod mil t'!C156/$C$8</f>
        <v>0.48117900000000002</v>
      </c>
      <c r="D158" s="114">
        <f>'1.CARNE-Prod mil t'!D156/$D$8</f>
        <v>0.33681700000000009</v>
      </c>
      <c r="E158" s="114">
        <f>'1.CARNE-Prod mil t'!E156/$E$8</f>
        <v>1.2099819999999999</v>
      </c>
      <c r="F158" s="114">
        <f>'1.CARNE-Prod mil t'!F156/$F$8</f>
        <v>4.8240000000000002E-3</v>
      </c>
      <c r="G158" s="114">
        <f>'1.CARNE-Prod mil t'!G156/$G$8</f>
        <v>4.6032000000000003E-2</v>
      </c>
      <c r="H158" s="114">
        <f>'1.CARNE-Prod mil t'!H156/$H$8</f>
        <v>3.4601E-2</v>
      </c>
      <c r="I158" s="115">
        <f>'1.CARNE-Prod mil t'!I156</f>
        <v>8.4412000000000001E-2</v>
      </c>
      <c r="J158" s="115">
        <f>'1.CARNE-Prod mil t'!J156</f>
        <v>3.3499425375000005</v>
      </c>
      <c r="K158" s="115">
        <f>'1.CARNE-Prod mil t'!K156</f>
        <v>1.7831016000000002E-3</v>
      </c>
      <c r="L158" s="115">
        <f>'1.CARNE-Prod mil t'!L156</f>
        <v>1.0133423999999999E-3</v>
      </c>
      <c r="M158" s="115">
        <f>'1.CARNE-Prod mil t'!M156</f>
        <v>0</v>
      </c>
      <c r="N158" s="66"/>
      <c r="O158" s="118"/>
    </row>
    <row r="159" spans="1:15" ht="12" customHeight="1" x14ac:dyDescent="0.2">
      <c r="A159" s="169">
        <v>201201</v>
      </c>
      <c r="B159" s="112">
        <f>'1.CARNE-Prod mil t'!B157/$B$8</f>
        <v>1.7251200000000002</v>
      </c>
      <c r="C159" s="112">
        <f>'1.CARNE-Prod mil t'!C157/$C$8</f>
        <v>0.44764800000000005</v>
      </c>
      <c r="D159" s="112">
        <f>'1.CARNE-Prod mil t'!D157/$D$8</f>
        <v>0.33008699999999996</v>
      </c>
      <c r="E159" s="112">
        <f>'1.CARNE-Prod mil t'!E157/$E$8</f>
        <v>2.3134764705882351</v>
      </c>
      <c r="F159" s="112">
        <f>'1.CARNE-Prod mil t'!F157/$F$8</f>
        <v>6.1120000000000011E-3</v>
      </c>
      <c r="G159" s="112">
        <f>'1.CARNE-Prod mil t'!G157/$G$8</f>
        <v>4.0459000000000002E-2</v>
      </c>
      <c r="H159" s="112">
        <f>'1.CARNE-Prod mil t'!H157/$H$8</f>
        <v>3.0893E-2</v>
      </c>
      <c r="I159" s="113">
        <f>'1.CARNE-Prod mil t'!I157</f>
        <v>8.6968000000000004E-2</v>
      </c>
      <c r="J159" s="113">
        <f>'1.CARNE-Prod mil t'!J157</f>
        <v>3.4062596640000002</v>
      </c>
      <c r="K159" s="113">
        <f>'1.CARNE-Prod mil t'!K157</f>
        <v>3.2813424000000002E-3</v>
      </c>
      <c r="L159" s="113">
        <f>'1.CARNE-Prod mil t'!L157</f>
        <v>1.3508208000000002E-3</v>
      </c>
      <c r="M159" s="113">
        <f>'1.CARNE-Prod mil t'!M157</f>
        <v>9.4107938400000007E-2</v>
      </c>
      <c r="N159" s="66"/>
      <c r="O159" s="118"/>
    </row>
    <row r="160" spans="1:15" ht="12" customHeight="1" x14ac:dyDescent="0.2">
      <c r="A160" s="169">
        <v>201202</v>
      </c>
      <c r="B160" s="112">
        <f>'1.CARNE-Prod mil t'!B158/$B$8</f>
        <v>1.704969</v>
      </c>
      <c r="C160" s="112">
        <f>'1.CARNE-Prod mil t'!C158/$C$8</f>
        <v>0.45724600000000004</v>
      </c>
      <c r="D160" s="112">
        <f>'1.CARNE-Prod mil t'!D158/$D$8</f>
        <v>0.32977600000000001</v>
      </c>
      <c r="E160" s="112">
        <f>'1.CARNE-Prod mil t'!E158/$E$8</f>
        <v>1.1993689999999999</v>
      </c>
      <c r="F160" s="112">
        <f>'1.CARNE-Prod mil t'!F158/$F$8</f>
        <v>5.9550000000000011E-3</v>
      </c>
      <c r="G160" s="112">
        <f>'1.CARNE-Prod mil t'!G158/$G$8</f>
        <v>3.8679000000000005E-2</v>
      </c>
      <c r="H160" s="112">
        <f>'1.CARNE-Prod mil t'!H158/$H$8</f>
        <v>3.2809999999999999E-2</v>
      </c>
      <c r="I160" s="113">
        <f>'1.CARNE-Prod mil t'!I158</f>
        <v>8.2220000000000001E-2</v>
      </c>
      <c r="J160" s="113">
        <f>'1.CARNE-Prod mil t'!J158</f>
        <v>3.3285883797000002</v>
      </c>
      <c r="K160" s="113">
        <f>'1.CARNE-Prod mil t'!K158</f>
        <v>6.9582240000000007E-3</v>
      </c>
      <c r="L160" s="113">
        <f>'1.CARNE-Prod mil t'!L158</f>
        <v>6.8607000000000008E-3</v>
      </c>
      <c r="M160" s="113">
        <f>'1.CARNE-Prod mil t'!M158</f>
        <v>0.36217737360000002</v>
      </c>
      <c r="N160" s="66"/>
      <c r="O160" s="118"/>
    </row>
    <row r="161" spans="1:15" ht="12" customHeight="1" x14ac:dyDescent="0.2">
      <c r="A161" s="169">
        <v>201203</v>
      </c>
      <c r="B161" s="112">
        <f>'1.CARNE-Prod mil t'!B159/$B$8</f>
        <v>1.7848670000000002</v>
      </c>
      <c r="C161" s="112">
        <f>'1.CARNE-Prod mil t'!C159/$C$8</f>
        <v>0.46245400000000003</v>
      </c>
      <c r="D161" s="112">
        <f>'1.CARNE-Prod mil t'!D159/$D$8</f>
        <v>0.35431100000000004</v>
      </c>
      <c r="E161" s="112">
        <f>'1.CARNE-Prod mil t'!E159/$E$8</f>
        <v>1.2346600000000001</v>
      </c>
      <c r="F161" s="112">
        <f>'1.CARNE-Prod mil t'!F159/$F$8</f>
        <v>5.9610000000000002E-3</v>
      </c>
      <c r="G161" s="112">
        <f>'1.CARNE-Prod mil t'!G159/$G$8</f>
        <v>4.1609E-2</v>
      </c>
      <c r="H161" s="112">
        <f>'1.CARNE-Prod mil t'!H159/$H$8</f>
        <v>3.3818000000000001E-2</v>
      </c>
      <c r="I161" s="113">
        <f>'1.CARNE-Prod mil t'!I159</f>
        <v>8.3742999999999998E-2</v>
      </c>
      <c r="J161" s="113">
        <f>'1.CARNE-Prod mil t'!J159</f>
        <v>3.5154377766000002</v>
      </c>
      <c r="K161" s="113">
        <f>'1.CARNE-Prod mil t'!K159</f>
        <v>9.2670480000000017E-3</v>
      </c>
      <c r="L161" s="113">
        <f>'1.CARNE-Prod mil t'!L159</f>
        <v>9.6707519999999995E-3</v>
      </c>
      <c r="M161" s="113">
        <f>'1.CARNE-Prod mil t'!M159</f>
        <v>0.39711591359999998</v>
      </c>
      <c r="N161" s="66"/>
      <c r="O161" s="118"/>
    </row>
    <row r="162" spans="1:15" ht="12" customHeight="1" x14ac:dyDescent="0.2">
      <c r="A162" s="169">
        <v>201204</v>
      </c>
      <c r="B162" s="112">
        <f>'1.CARNE-Prod mil t'!B160/$B$8</f>
        <v>1.8057300000000001</v>
      </c>
      <c r="C162" s="112">
        <f>'1.CARNE-Prod mil t'!C160/$C$8</f>
        <v>0.46310200000000001</v>
      </c>
      <c r="D162" s="112">
        <f>'1.CARNE-Prod mil t'!D160/$D$8</f>
        <v>0.34420000000000001</v>
      </c>
      <c r="E162" s="112">
        <f>'1.CARNE-Prod mil t'!E160/$E$8</f>
        <v>1.235719</v>
      </c>
      <c r="F162" s="112">
        <f>'1.CARNE-Prod mil t'!F160/$F$8</f>
        <v>5.9850000000000007E-3</v>
      </c>
      <c r="G162" s="112">
        <f>'1.CARNE-Prod mil t'!G160/$G$8</f>
        <v>4.1421000000000006E-2</v>
      </c>
      <c r="H162" s="112">
        <f>'1.CARNE-Prod mil t'!H160/$H$8</f>
        <v>3.2676000000000004E-2</v>
      </c>
      <c r="I162" s="113">
        <f>'1.CARNE-Prod mil t'!I160</f>
        <v>8.5308000000000009E-2</v>
      </c>
      <c r="J162" s="113">
        <f>'1.CARNE-Prod mil t'!J160</f>
        <v>3.4667225073000005</v>
      </c>
      <c r="K162" s="113">
        <f>'1.CARNE-Prod mil t'!K160</f>
        <v>2.8304640000000004E-4</v>
      </c>
      <c r="L162" s="113">
        <f>'1.CARNE-Prod mil t'!L160</f>
        <v>1.0523519999999999E-3</v>
      </c>
      <c r="M162" s="113">
        <f>'1.CARNE-Prod mil t'!M160</f>
        <v>0.20917900080000001</v>
      </c>
      <c r="N162" s="66"/>
      <c r="O162" s="118"/>
    </row>
    <row r="163" spans="1:15" ht="12" customHeight="1" x14ac:dyDescent="0.2">
      <c r="A163" s="169">
        <v>201205</v>
      </c>
      <c r="B163" s="112">
        <f>'1.CARNE-Prod mil t'!B161/$B$8</f>
        <v>1.839958</v>
      </c>
      <c r="C163" s="112">
        <f>'1.CARNE-Prod mil t'!C161/$C$8</f>
        <v>0.46726899999999999</v>
      </c>
      <c r="D163" s="112">
        <f>'1.CARNE-Prod mil t'!D161/$D$8</f>
        <v>0.33958899999999997</v>
      </c>
      <c r="E163" s="112">
        <f>'1.CARNE-Prod mil t'!E161/$E$8</f>
        <v>1.1799280000000001</v>
      </c>
      <c r="F163" s="112">
        <f>'1.CARNE-Prod mil t'!F161/$F$8</f>
        <v>5.2270000000000007E-3</v>
      </c>
      <c r="G163" s="112">
        <f>'1.CARNE-Prod mil t'!G161/$G$8</f>
        <v>4.2450000000000002E-2</v>
      </c>
      <c r="H163" s="112">
        <f>'1.CARNE-Prod mil t'!H161/$H$8</f>
        <v>3.2371999999999998E-2</v>
      </c>
      <c r="I163" s="113">
        <f>'1.CARNE-Prod mil t'!I161</f>
        <v>8.5258E-2</v>
      </c>
      <c r="J163" s="113">
        <f>'1.CARNE-Prod mil t'!J161</f>
        <v>3.5687725884000003</v>
      </c>
      <c r="K163" s="113">
        <f>'1.CARNE-Prod mil t'!K161</f>
        <v>0</v>
      </c>
      <c r="L163" s="113">
        <f>'1.CARNE-Prod mil t'!L161</f>
        <v>0</v>
      </c>
      <c r="M163" s="113">
        <f>'1.CARNE-Prod mil t'!M161</f>
        <v>1.0206000000000002E-2</v>
      </c>
      <c r="N163" s="66"/>
      <c r="O163" s="118"/>
    </row>
    <row r="164" spans="1:15" ht="12" customHeight="1" x14ac:dyDescent="0.2">
      <c r="A164" s="169">
        <v>201206</v>
      </c>
      <c r="B164" s="112">
        <f>'1.CARNE-Prod mil t'!B162/$B$8</f>
        <v>1.8398330000000001</v>
      </c>
      <c r="C164" s="112">
        <f>'1.CARNE-Prod mil t'!C162/$C$8</f>
        <v>0.47632600000000003</v>
      </c>
      <c r="D164" s="112">
        <f>'1.CARNE-Prod mil t'!D162/$D$8</f>
        <v>0.32959000000000005</v>
      </c>
      <c r="E164" s="112">
        <f>'1.CARNE-Prod mil t'!E162/$E$8</f>
        <v>1.192531</v>
      </c>
      <c r="F164" s="112">
        <f>'1.CARNE-Prod mil t'!F162/$F$8</f>
        <v>5.0330000000000001E-3</v>
      </c>
      <c r="G164" s="112">
        <f>'1.CARNE-Prod mil t'!G162/$G$8</f>
        <v>4.4250999999999999E-2</v>
      </c>
      <c r="H164" s="112">
        <f>'1.CARNE-Prod mil t'!H162/$H$8</f>
        <v>3.3945999999999997E-2</v>
      </c>
      <c r="I164" s="113">
        <f>'1.CARNE-Prod mil t'!I162</f>
        <v>8.5500000000000007E-2</v>
      </c>
      <c r="J164" s="113">
        <f>'1.CARNE-Prod mil t'!J162</f>
        <v>3.5520586191000003</v>
      </c>
      <c r="K164" s="113">
        <f>'1.CARNE-Prod mil t'!K162</f>
        <v>0</v>
      </c>
      <c r="L164" s="113">
        <f>'1.CARNE-Prod mil t'!L162</f>
        <v>0</v>
      </c>
      <c r="M164" s="113">
        <f>'1.CARNE-Prod mil t'!M162</f>
        <v>0</v>
      </c>
      <c r="N164" s="66"/>
      <c r="O164" s="118"/>
    </row>
    <row r="165" spans="1:15" ht="12" customHeight="1" x14ac:dyDescent="0.2">
      <c r="A165" s="169">
        <v>201207</v>
      </c>
      <c r="B165" s="112">
        <f>'1.CARNE-Prod mil t'!B163/$B$8</f>
        <v>1.848997</v>
      </c>
      <c r="C165" s="112">
        <f>'1.CARNE-Prod mil t'!C163/$C$8</f>
        <v>0.51877700000000004</v>
      </c>
      <c r="D165" s="112">
        <f>'1.CARNE-Prod mil t'!D163/$D$8</f>
        <v>0.34181100000000003</v>
      </c>
      <c r="E165" s="112">
        <f>'1.CARNE-Prod mil t'!E163/$E$8</f>
        <v>1.21322</v>
      </c>
      <c r="F165" s="112">
        <f>'1.CARNE-Prod mil t'!F163/$F$8</f>
        <v>4.9510000000000005E-3</v>
      </c>
      <c r="G165" s="112">
        <f>'1.CARNE-Prod mil t'!G163/$G$8</f>
        <v>4.3152999999999997E-2</v>
      </c>
      <c r="H165" s="112">
        <f>'1.CARNE-Prod mil t'!H163/$H$8</f>
        <v>3.3356999999999998E-2</v>
      </c>
      <c r="I165" s="113">
        <f>'1.CARNE-Prod mil t'!I163</f>
        <v>8.6570000000000008E-2</v>
      </c>
      <c r="J165" s="113">
        <f>'1.CARNE-Prod mil t'!J163</f>
        <v>3.6047977938000004</v>
      </c>
      <c r="K165" s="113">
        <f>'1.CARNE-Prod mil t'!K163</f>
        <v>0</v>
      </c>
      <c r="L165" s="113">
        <f>'1.CARNE-Prod mil t'!L163</f>
        <v>0</v>
      </c>
      <c r="M165" s="113">
        <f>'1.CARNE-Prod mil t'!M163</f>
        <v>0</v>
      </c>
      <c r="N165" s="66"/>
      <c r="O165" s="118"/>
    </row>
    <row r="166" spans="1:15" ht="12" customHeight="1" x14ac:dyDescent="0.2">
      <c r="A166" s="169">
        <v>201208</v>
      </c>
      <c r="B166" s="112">
        <f>'1.CARNE-Prod mil t'!B164/$B$8</f>
        <v>1.729314</v>
      </c>
      <c r="C166" s="112">
        <f>'1.CARNE-Prod mil t'!C164/$C$8</f>
        <v>0.49953300000000006</v>
      </c>
      <c r="D166" s="112">
        <f>'1.CARNE-Prod mil t'!D164/$D$8</f>
        <v>0.33255699999999999</v>
      </c>
      <c r="E166" s="112">
        <f>'1.CARNE-Prod mil t'!E164/$E$8</f>
        <v>1.185422</v>
      </c>
      <c r="F166" s="112">
        <f>'1.CARNE-Prod mil t'!F164/$F$8</f>
        <v>4.8390000000000004E-3</v>
      </c>
      <c r="G166" s="112">
        <f>'1.CARNE-Prod mil t'!G164/$G$8</f>
        <v>4.2228000000000002E-2</v>
      </c>
      <c r="H166" s="112">
        <f>'1.CARNE-Prod mil t'!H164/$H$8</f>
        <v>3.1115E-2</v>
      </c>
      <c r="I166" s="113">
        <f>'1.CARNE-Prod mil t'!I164</f>
        <v>8.597500000000001E-2</v>
      </c>
      <c r="J166" s="113">
        <f>'1.CARNE-Prod mil t'!J164</f>
        <v>3.5424024849000002</v>
      </c>
      <c r="K166" s="113">
        <f>'1.CARNE-Prod mil t'!K164</f>
        <v>0</v>
      </c>
      <c r="L166" s="113">
        <f>'1.CARNE-Prod mil t'!L164</f>
        <v>0</v>
      </c>
      <c r="M166" s="113">
        <f>'1.CARNE-Prod mil t'!M164</f>
        <v>0</v>
      </c>
      <c r="N166" s="66"/>
      <c r="O166" s="118"/>
    </row>
    <row r="167" spans="1:15" ht="12" customHeight="1" x14ac:dyDescent="0.2">
      <c r="A167" s="169">
        <v>201209</v>
      </c>
      <c r="B167" s="112">
        <f>'1.CARNE-Prod mil t'!B165/$B$8</f>
        <v>1.712488</v>
      </c>
      <c r="C167" s="112">
        <f>'1.CARNE-Prod mil t'!C165/$C$8</f>
        <v>0.52444199999999996</v>
      </c>
      <c r="D167" s="112">
        <f>'1.CARNE-Prod mil t'!D165/$D$8</f>
        <v>0.32144499999999998</v>
      </c>
      <c r="E167" s="112">
        <f>'1.CARNE-Prod mil t'!E165/$E$8</f>
        <v>1.248526</v>
      </c>
      <c r="F167" s="112">
        <f>'1.CARNE-Prod mil t'!F165/$F$8</f>
        <v>5.1359999999999999E-3</v>
      </c>
      <c r="G167" s="112">
        <f>'1.CARNE-Prod mil t'!G165/$G$8</f>
        <v>4.1694000000000002E-2</v>
      </c>
      <c r="H167" s="112">
        <f>'1.CARNE-Prod mil t'!H165/$H$8</f>
        <v>3.0769999999999999E-2</v>
      </c>
      <c r="I167" s="113">
        <f>'1.CARNE-Prod mil t'!I165</f>
        <v>8.6483000000000004E-2</v>
      </c>
      <c r="J167" s="113">
        <f>'1.CARNE-Prod mil t'!J165</f>
        <v>3.3464389113000004</v>
      </c>
      <c r="K167" s="113">
        <f>'1.CARNE-Prod mil t'!K165</f>
        <v>1.82442456E-2</v>
      </c>
      <c r="L167" s="113">
        <f>'1.CARNE-Prod mil t'!L165</f>
        <v>2.1772800000000001E-4</v>
      </c>
      <c r="M167" s="113">
        <f>'1.CARNE-Prod mil t'!M165</f>
        <v>0</v>
      </c>
      <c r="N167" s="66"/>
      <c r="O167" s="118"/>
    </row>
    <row r="168" spans="1:15" ht="12.6" customHeight="1" x14ac:dyDescent="0.2">
      <c r="A168" s="169">
        <v>201210</v>
      </c>
      <c r="B168" s="112">
        <f>'1.CARNE-Prod mil t'!B166/$B$8</f>
        <v>1.7147209999999999</v>
      </c>
      <c r="C168" s="112">
        <f>'1.CARNE-Prod mil t'!C166/$C$8</f>
        <v>0.45074500000000001</v>
      </c>
      <c r="D168" s="112">
        <f>'1.CARNE-Prod mil t'!D166/$D$8</f>
        <v>0.32150000000000001</v>
      </c>
      <c r="E168" s="112">
        <f>'1.CARNE-Prod mil t'!E166/$E$8</f>
        <v>1.2042200000000001</v>
      </c>
      <c r="F168" s="112">
        <f>'1.CARNE-Prod mil t'!F166/$F$8</f>
        <v>5.2589999999999998E-3</v>
      </c>
      <c r="G168" s="112">
        <f>'1.CARNE-Prod mil t'!G166/$G$8</f>
        <v>4.1328999999999998E-2</v>
      </c>
      <c r="H168" s="112">
        <f>'1.CARNE-Prod mil t'!H166/$H$8</f>
        <v>3.322E-2</v>
      </c>
      <c r="I168" s="113">
        <f>'1.CARNE-Prod mil t'!I166</f>
        <v>8.775100000000001E-2</v>
      </c>
      <c r="J168" s="113">
        <f>'1.CARNE-Prod mil t'!J166</f>
        <v>3.5475092730000002</v>
      </c>
      <c r="K168" s="113">
        <f>'1.CARNE-Prod mil t'!K166</f>
        <v>4.8072528000000003E-2</v>
      </c>
      <c r="L168" s="113">
        <f>'1.CARNE-Prod mil t'!L166</f>
        <v>1.82442456E-2</v>
      </c>
      <c r="M168" s="113">
        <f>'1.CARNE-Prod mil t'!M166</f>
        <v>2.6741988000000001E-2</v>
      </c>
      <c r="N168" s="66"/>
      <c r="O168" s="118"/>
    </row>
    <row r="169" spans="1:15" ht="12" customHeight="1" x14ac:dyDescent="0.2">
      <c r="A169" s="169">
        <v>201211</v>
      </c>
      <c r="B169" s="112">
        <f>'1.CARNE-Prod mil t'!B167/$B$8</f>
        <v>1.71207</v>
      </c>
      <c r="C169" s="112">
        <f>'1.CARNE-Prod mil t'!C167/$C$8</f>
        <v>0.50634000000000001</v>
      </c>
      <c r="D169" s="112">
        <f>'1.CARNE-Prod mil t'!D167/$D$8</f>
        <v>0.31946199999999997</v>
      </c>
      <c r="E169" s="112">
        <f>'1.CARNE-Prod mil t'!E167/$E$8</f>
        <v>1.2049570000000001</v>
      </c>
      <c r="F169" s="112">
        <f>'1.CARNE-Prod mil t'!F167/$F$8</f>
        <v>5.561E-3</v>
      </c>
      <c r="G169" s="112">
        <f>'1.CARNE-Prod mil t'!G167/$G$8</f>
        <v>4.2186000000000008E-2</v>
      </c>
      <c r="H169" s="112">
        <f>'1.CARNE-Prod mil t'!H167/$H$8</f>
        <v>3.2534E-2</v>
      </c>
      <c r="I169" s="113">
        <f>'1.CARNE-Prod mil t'!I167</f>
        <v>8.8332100000000011E-2</v>
      </c>
      <c r="J169" s="113">
        <f>'1.CARNE-Prod mil t'!J167</f>
        <v>3.5787033144000002</v>
      </c>
      <c r="K169" s="113">
        <f>'1.CARNE-Prod mil t'!K167</f>
        <v>3.8654431200000006E-2</v>
      </c>
      <c r="L169" s="113">
        <f>'1.CARNE-Prod mil t'!L167</f>
        <v>1.95383664E-2</v>
      </c>
      <c r="M169" s="113">
        <f>'1.CARNE-Prod mil t'!M167</f>
        <v>0</v>
      </c>
      <c r="N169" s="66"/>
      <c r="O169" s="118"/>
    </row>
    <row r="170" spans="1:15" ht="14.1" customHeight="1" x14ac:dyDescent="0.2">
      <c r="A170" s="176">
        <v>201212</v>
      </c>
      <c r="B170" s="200">
        <f>'1.CARNE-Prod mil t'!B168/$B$8</f>
        <v>1.902439024390244</v>
      </c>
      <c r="C170" s="200">
        <f>'1.CARNE-Prod mil t'!C168/$C$8</f>
        <v>0.52499999999999991</v>
      </c>
      <c r="D170" s="200">
        <f>'1.CARNE-Prod mil t'!D168/$D$8</f>
        <v>0.37333333333333335</v>
      </c>
      <c r="E170" s="200">
        <f>'1.CARNE-Prod mil t'!E168/$E$8</f>
        <v>1.2549019607843137</v>
      </c>
      <c r="F170" s="200">
        <f>'1.CARNE-Prod mil t'!F168/$F$8</f>
        <v>6.1120000000000011E-3</v>
      </c>
      <c r="G170" s="200">
        <f>'1.CARNE-Prod mil t'!G168/$G$8</f>
        <v>4.4444444444444446E-2</v>
      </c>
      <c r="H170" s="200">
        <f>'1.CARNE-Prod mil t'!H168/$H$8</f>
        <v>2.2222222222222223E-2</v>
      </c>
      <c r="I170" s="201">
        <f>'1.CARNE-Prod mil t'!I168</f>
        <v>8.9212E-2</v>
      </c>
      <c r="J170" s="201">
        <f>'1.CARNE-Prod mil t'!J168</f>
        <v>3.7719674235</v>
      </c>
      <c r="K170" s="201">
        <f>'1.CARNE-Prod mil t'!K168</f>
        <v>1.9101096000000001E-3</v>
      </c>
      <c r="L170" s="201">
        <f>'1.CARNE-Prod mil t'!L168</f>
        <v>1.0328472E-3</v>
      </c>
      <c r="M170" s="201">
        <f>'1.CARNE-Prod mil t'!M168</f>
        <v>0</v>
      </c>
      <c r="N170" s="66"/>
      <c r="O170" s="118"/>
    </row>
    <row r="171" spans="1:15" ht="12.4" customHeight="1" x14ac:dyDescent="0.2">
      <c r="A171" s="169">
        <v>201301</v>
      </c>
      <c r="B171" s="112">
        <f>'1.CARNE-Prod mil t'!B169/$B$8</f>
        <v>1.7329319999999999</v>
      </c>
      <c r="C171" s="112">
        <f>'1.CARNE-Prod mil t'!C169/$C$8</f>
        <v>0.54187800000000008</v>
      </c>
      <c r="D171" s="112">
        <f>'1.CARNE-Prod mil t'!D169/$D$8</f>
        <v>0.38187199999999999</v>
      </c>
      <c r="E171" s="112">
        <f>'1.CARNE-Prod mil t'!E169/$E$8</f>
        <v>1.3128410000000001</v>
      </c>
      <c r="F171" s="112">
        <f>'1.CARNE-Prod mil t'!F169/$F$8</f>
        <v>6.1459999999999996E-3</v>
      </c>
      <c r="G171" s="112">
        <f>'1.CARNE-Prod mil t'!G169/$G$8</f>
        <v>4.3603999999999997E-2</v>
      </c>
      <c r="H171" s="112">
        <f>'1.CARNE-Prod mil t'!H169/$H$8</f>
        <v>3.3419999999999998E-2</v>
      </c>
      <c r="I171" s="113">
        <f>'1.CARNE-Prod mil t'!I169</f>
        <v>9.1888000000000011E-2</v>
      </c>
      <c r="J171" s="113">
        <f>'1.CARNE-Prod mil t'!J169</f>
        <v>3.7515805308000005</v>
      </c>
      <c r="K171" s="113">
        <f>'1.CARNE-Prod mil t'!K169</f>
        <v>0</v>
      </c>
      <c r="L171" s="113">
        <f>'1.CARNE-Prod mil t'!L169</f>
        <v>0</v>
      </c>
      <c r="M171" s="113">
        <f>'1.CARNE-Prod mil t'!M169</f>
        <v>9.6748797600000006E-2</v>
      </c>
      <c r="N171" s="66"/>
      <c r="O171" s="118"/>
    </row>
    <row r="172" spans="1:15" ht="12.4" customHeight="1" x14ac:dyDescent="0.2">
      <c r="A172" s="169">
        <v>201302</v>
      </c>
      <c r="B172" s="112">
        <f>'1.CARNE-Prod mil t'!B170/$B$8</f>
        <v>1.6951510000000001</v>
      </c>
      <c r="C172" s="112">
        <f>'1.CARNE-Prod mil t'!C170/$C$8</f>
        <v>0.52007799999999993</v>
      </c>
      <c r="D172" s="112">
        <f>'1.CARNE-Prod mil t'!D170/$D$8</f>
        <v>0.38998300000000002</v>
      </c>
      <c r="E172" s="112">
        <f>'1.CARNE-Prod mil t'!E170/$E$8</f>
        <v>1.3017300000000001</v>
      </c>
      <c r="F172" s="112">
        <f>'1.CARNE-Prod mil t'!F170/$F$8</f>
        <v>5.5149999999999999E-3</v>
      </c>
      <c r="G172" s="112">
        <f>'1.CARNE-Prod mil t'!G170/$G$8</f>
        <v>4.7228999999999993E-2</v>
      </c>
      <c r="H172" s="112">
        <f>'1.CARNE-Prod mil t'!H170/$H$8</f>
        <v>3.4341000000000003E-2</v>
      </c>
      <c r="I172" s="113">
        <f>'1.CARNE-Prod mil t'!I170</f>
        <v>9.2282000000000003E-2</v>
      </c>
      <c r="J172" s="113">
        <f>'1.CARNE-Prod mil t'!J170</f>
        <v>3.6658242729000001</v>
      </c>
      <c r="K172" s="113">
        <f>'1.CARNE-Prod mil t'!K170</f>
        <v>0</v>
      </c>
      <c r="L172" s="113">
        <f>'1.CARNE-Prod mil t'!L170</f>
        <v>0</v>
      </c>
      <c r="M172" s="113">
        <f>'1.CARNE-Prod mil t'!M170</f>
        <v>0.35676774</v>
      </c>
      <c r="N172" s="66"/>
      <c r="O172" s="118"/>
    </row>
    <row r="173" spans="1:15" ht="12.4" customHeight="1" x14ac:dyDescent="0.2">
      <c r="A173" s="169">
        <v>201303</v>
      </c>
      <c r="B173" s="112">
        <f>'1.CARNE-Prod mil t'!B171/$B$8</f>
        <v>1.8263530000000001</v>
      </c>
      <c r="C173" s="112">
        <f>'1.CARNE-Prod mil t'!C171/$C$8</f>
        <v>0.51222699999999999</v>
      </c>
      <c r="D173" s="112">
        <f>'1.CARNE-Prod mil t'!D171/$D$8</f>
        <v>0.39254000000000006</v>
      </c>
      <c r="E173" s="112">
        <f>'1.CARNE-Prod mil t'!E171/$E$8</f>
        <v>1.3122049999999998</v>
      </c>
      <c r="F173" s="112">
        <f>'1.CARNE-Prod mil t'!F171/$F$8</f>
        <v>5.182E-3</v>
      </c>
      <c r="G173" s="112">
        <f>'1.CARNE-Prod mil t'!G171/$G$8</f>
        <v>4.5630999999999998E-2</v>
      </c>
      <c r="H173" s="112">
        <f>'1.CARNE-Prod mil t'!H171/$H$8</f>
        <v>3.2658E-2</v>
      </c>
      <c r="I173" s="113">
        <f>'1.CARNE-Prod mil t'!I171</f>
        <v>9.3340000000000006E-2</v>
      </c>
      <c r="J173" s="113">
        <f>'1.CARNE-Prod mil t'!J171</f>
        <v>4.4388342558000007</v>
      </c>
      <c r="K173" s="113">
        <f>'1.CARNE-Prod mil t'!K171</f>
        <v>0</v>
      </c>
      <c r="L173" s="113">
        <f>'1.CARNE-Prod mil t'!L171</f>
        <v>0</v>
      </c>
      <c r="M173" s="113">
        <f>'1.CARNE-Prod mil t'!M171</f>
        <v>0.43119896400000007</v>
      </c>
      <c r="N173" s="66"/>
      <c r="O173" s="118"/>
    </row>
    <row r="174" spans="1:15" ht="12.4" customHeight="1" x14ac:dyDescent="0.2">
      <c r="A174" s="169">
        <v>201304</v>
      </c>
      <c r="B174" s="112">
        <f>'1.CARNE-Prod mil t'!B172/$B$8</f>
        <v>1.8137270000000001</v>
      </c>
      <c r="C174" s="112">
        <f>'1.CARNE-Prod mil t'!C172/$C$8</f>
        <v>0.52699600000000002</v>
      </c>
      <c r="D174" s="112">
        <f>'1.CARNE-Prod mil t'!D172/$D$8</f>
        <v>0.36134400000000005</v>
      </c>
      <c r="E174" s="112">
        <f>'1.CARNE-Prod mil t'!E172/$E$8</f>
        <v>1.241153</v>
      </c>
      <c r="F174" s="112">
        <f>'1.CARNE-Prod mil t'!F172/$F$8</f>
        <v>5.2699999999999995E-3</v>
      </c>
      <c r="G174" s="112">
        <f>'1.CARNE-Prod mil t'!G172/$G$8</f>
        <v>4.3527999999999997E-2</v>
      </c>
      <c r="H174" s="112">
        <f>'1.CARNE-Prod mil t'!H172/$H$8</f>
        <v>3.2223000000000002E-2</v>
      </c>
      <c r="I174" s="113">
        <f>'1.CARNE-Prod mil t'!I172</f>
        <v>9.2582999999999999E-2</v>
      </c>
      <c r="J174" s="113">
        <f>'1.CARNE-Prod mil t'!J172</f>
        <v>3.8957412258000006</v>
      </c>
      <c r="K174" s="113">
        <f>'1.CARNE-Prod mil t'!K172</f>
        <v>0</v>
      </c>
      <c r="L174" s="113">
        <f>'1.CARNE-Prod mil t'!L172</f>
        <v>0</v>
      </c>
      <c r="M174" s="113">
        <f>'1.CARNE-Prod mil t'!M172</f>
        <v>0.18208411199999999</v>
      </c>
      <c r="N174" s="66"/>
      <c r="O174" s="118"/>
    </row>
    <row r="175" spans="1:15" ht="12.4" customHeight="1" x14ac:dyDescent="0.2">
      <c r="A175" s="169">
        <v>201305</v>
      </c>
      <c r="B175" s="112">
        <f>'1.CARNE-Prod mil t'!B173/$B$8</f>
        <v>1.6994180000000001</v>
      </c>
      <c r="C175" s="112">
        <f>'1.CARNE-Prod mil t'!C173/$C$8</f>
        <v>0.51464999999999994</v>
      </c>
      <c r="D175" s="112">
        <f>'1.CARNE-Prod mil t'!D173/$D$8</f>
        <v>0.360682</v>
      </c>
      <c r="E175" s="112">
        <f>'1.CARNE-Prod mil t'!E173/$E$8</f>
        <v>1.2935099999999999</v>
      </c>
      <c r="F175" s="112">
        <f>'1.CARNE-Prod mil t'!F173/$F$8</f>
        <v>5.862E-3</v>
      </c>
      <c r="G175" s="112">
        <f>'1.CARNE-Prod mil t'!G173/$G$8</f>
        <v>4.4277000000000004E-2</v>
      </c>
      <c r="H175" s="112">
        <f>'1.CARNE-Prod mil t'!H173/$H$8</f>
        <v>3.1807000000000002E-2</v>
      </c>
      <c r="I175" s="113">
        <f>'1.CARNE-Prod mil t'!I173</f>
        <v>9.1594999999999996E-2</v>
      </c>
      <c r="J175" s="113">
        <f>'1.CARNE-Prod mil t'!J173</f>
        <v>3.9939387633000005</v>
      </c>
      <c r="K175" s="113">
        <f>'1.CARNE-Prod mil t'!K173</f>
        <v>0</v>
      </c>
      <c r="L175" s="113">
        <f>'1.CARNE-Prod mil t'!L173</f>
        <v>0</v>
      </c>
      <c r="M175" s="113">
        <f>'1.CARNE-Prod mil t'!M173</f>
        <v>3.9236399999999999E-3</v>
      </c>
      <c r="N175" s="66"/>
      <c r="O175" s="118"/>
    </row>
    <row r="176" spans="1:15" ht="12.4" customHeight="1" x14ac:dyDescent="0.2">
      <c r="A176" s="169">
        <v>201306</v>
      </c>
      <c r="B176" s="112">
        <f>'1.CARNE-Prod mil t'!B174/$B$8</f>
        <v>1.603059</v>
      </c>
      <c r="C176" s="112">
        <f>'1.CARNE-Prod mil t'!C174/$C$8</f>
        <v>0.53322700000000001</v>
      </c>
      <c r="D176" s="112">
        <f>'1.CARNE-Prod mil t'!D174/$D$8</f>
        <v>0.37707800000000002</v>
      </c>
      <c r="E176" s="112">
        <f>'1.CARNE-Prod mil t'!E174/$E$8</f>
        <v>1.299056</v>
      </c>
      <c r="F176" s="112">
        <f>'1.CARNE-Prod mil t'!F174/$F$8</f>
        <v>5.9150000000000001E-3</v>
      </c>
      <c r="G176" s="112">
        <f>'1.CARNE-Prod mil t'!G174/$G$8</f>
        <v>4.4546000000000009E-2</v>
      </c>
      <c r="H176" s="112">
        <f>'1.CARNE-Prod mil t'!H174/$H$8</f>
        <v>3.4405999999999999E-2</v>
      </c>
      <c r="I176" s="113">
        <f>'1.CARNE-Prod mil t'!I174</f>
        <v>9.091500000000001E-2</v>
      </c>
      <c r="J176" s="113">
        <f>'1.CARNE-Prod mil t'!J174</f>
        <v>3.9496809654000002</v>
      </c>
      <c r="K176" s="113">
        <f>'1.CARNE-Prod mil t'!K174</f>
        <v>0</v>
      </c>
      <c r="L176" s="113">
        <f>'1.CARNE-Prod mil t'!L174</f>
        <v>0</v>
      </c>
      <c r="M176" s="113">
        <f>'1.CARNE-Prod mil t'!M174</f>
        <v>0</v>
      </c>
      <c r="N176" s="117"/>
      <c r="O176" s="117"/>
    </row>
    <row r="177" spans="1:15" ht="12.4" customHeight="1" x14ac:dyDescent="0.2">
      <c r="A177" s="169">
        <v>201307</v>
      </c>
      <c r="B177" s="112">
        <f>'1.CARNE-Prod mil t'!B175/$B$8</f>
        <v>1.809509</v>
      </c>
      <c r="C177" s="112">
        <f>'1.CARNE-Prod mil t'!C175/$C$8</f>
        <v>0.54593199999999997</v>
      </c>
      <c r="D177" s="112">
        <f>'1.CARNE-Prod mil t'!D175/$D$8</f>
        <v>0.38749600000000001</v>
      </c>
      <c r="E177" s="112">
        <f>'1.CARNE-Prod mil t'!E175/$E$8</f>
        <v>1.2809699999999999</v>
      </c>
      <c r="F177" s="112">
        <f>'1.CARNE-Prod mil t'!F175/$F$8</f>
        <v>6.4670000000000005E-3</v>
      </c>
      <c r="G177" s="112">
        <f>'1.CARNE-Prod mil t'!G175/$G$8</f>
        <v>4.6289999999999998E-2</v>
      </c>
      <c r="H177" s="112">
        <f>'1.CARNE-Prod mil t'!H175/$H$8</f>
        <v>3.5423000000000003E-2</v>
      </c>
      <c r="I177" s="113">
        <f>'1.CARNE-Prod mil t'!I175</f>
        <v>9.1589000000000004E-2</v>
      </c>
      <c r="J177" s="113">
        <f>'1.CARNE-Prod mil t'!J175</f>
        <v>3.8726249319000003</v>
      </c>
      <c r="K177" s="113">
        <f>'1.CARNE-Prod mil t'!K175</f>
        <v>0</v>
      </c>
      <c r="L177" s="113">
        <f>'1.CARNE-Prod mil t'!L175</f>
        <v>0</v>
      </c>
      <c r="M177" s="113">
        <f>'1.CARNE-Prod mil t'!M175</f>
        <v>0</v>
      </c>
      <c r="N177" s="117"/>
      <c r="O177" s="117"/>
    </row>
    <row r="178" spans="1:15" ht="12.4" customHeight="1" x14ac:dyDescent="0.2">
      <c r="A178" s="169">
        <v>201308</v>
      </c>
      <c r="B178" s="112">
        <f>'1.CARNE-Prod mil t'!B176/$B$8</f>
        <v>1.6432419999999999</v>
      </c>
      <c r="C178" s="112">
        <f>'1.CARNE-Prod mil t'!C176/$C$8</f>
        <v>0.52081299999999997</v>
      </c>
      <c r="D178" s="112">
        <f>'1.CARNE-Prod mil t'!D176/$D$8</f>
        <v>0.37618299999999999</v>
      </c>
      <c r="E178" s="112">
        <f>'1.CARNE-Prod mil t'!E176/$E$8</f>
        <v>1.2139610000000001</v>
      </c>
      <c r="F178" s="112">
        <f>'1.CARNE-Prod mil t'!F176/$F$8</f>
        <v>5.4560000000000008E-3</v>
      </c>
      <c r="G178" s="112">
        <f>'1.CARNE-Prod mil t'!G176/$G$8</f>
        <v>4.3992000000000003E-2</v>
      </c>
      <c r="H178" s="112">
        <f>'1.CARNE-Prod mil t'!H176/$H$8</f>
        <v>3.3683999999999999E-2</v>
      </c>
      <c r="I178" s="113">
        <f>'1.CARNE-Prod mil t'!I176</f>
        <v>9.0264999999999998E-2</v>
      </c>
      <c r="J178" s="113">
        <f>'1.CARNE-Prod mil t'!J176</f>
        <v>3.7608041313000005</v>
      </c>
      <c r="K178" s="113">
        <f>'1.CARNE-Prod mil t'!K176</f>
        <v>0</v>
      </c>
      <c r="L178" s="113">
        <f>'1.CARNE-Prod mil t'!L176</f>
        <v>0</v>
      </c>
      <c r="M178" s="113">
        <f>'1.CARNE-Prod mil t'!M176</f>
        <v>0</v>
      </c>
      <c r="N178" s="117"/>
      <c r="O178" s="117"/>
    </row>
    <row r="179" spans="1:15" ht="12.4" customHeight="1" x14ac:dyDescent="0.2">
      <c r="A179" s="169">
        <v>201309</v>
      </c>
      <c r="B179" s="112">
        <f>'1.CARNE-Prod mil t'!B177/$B$8</f>
        <v>1.665943</v>
      </c>
      <c r="C179" s="112">
        <f>'1.CARNE-Prod mil t'!C177/$C$8</f>
        <v>0.51086900000000002</v>
      </c>
      <c r="D179" s="112">
        <f>'1.CARNE-Prod mil t'!D177/$D$8</f>
        <v>0.37996199999999997</v>
      </c>
      <c r="E179" s="112">
        <f>'1.CARNE-Prod mil t'!E177/$E$8</f>
        <v>1.2019150000000001</v>
      </c>
      <c r="F179" s="112">
        <f>'1.CARNE-Prod mil t'!F177/$F$8</f>
        <v>5.8970000000000003E-3</v>
      </c>
      <c r="G179" s="112">
        <f>'1.CARNE-Prod mil t'!G177/$G$8</f>
        <v>4.3889999999999998E-2</v>
      </c>
      <c r="H179" s="112">
        <f>'1.CARNE-Prod mil t'!H177/$H$8</f>
        <v>3.4311999999999995E-2</v>
      </c>
      <c r="I179" s="113">
        <f>'1.CARNE-Prod mil t'!I177</f>
        <v>9.2296000000000003E-2</v>
      </c>
      <c r="J179" s="113">
        <f>'1.CARNE-Prod mil t'!J177</f>
        <v>3.6415755459000003</v>
      </c>
      <c r="K179" s="113">
        <f>'1.CARNE-Prod mil t'!K177</f>
        <v>0</v>
      </c>
      <c r="L179" s="113">
        <f>'1.CARNE-Prod mil t'!L177</f>
        <v>0</v>
      </c>
      <c r="M179" s="113">
        <f>'1.CARNE-Prod mil t'!M177</f>
        <v>0</v>
      </c>
      <c r="N179" s="117"/>
      <c r="O179" s="117"/>
    </row>
    <row r="180" spans="1:15" ht="12.4" customHeight="1" x14ac:dyDescent="0.2">
      <c r="A180" s="169">
        <v>201310</v>
      </c>
      <c r="B180" s="112">
        <f>'1.CARNE-Prod mil t'!B178/$B$8</f>
        <v>1.7135389999999997</v>
      </c>
      <c r="C180" s="112">
        <f>'1.CARNE-Prod mil t'!C178/$C$8</f>
        <v>0.51561400000000002</v>
      </c>
      <c r="D180" s="112">
        <f>'1.CARNE-Prod mil t'!D178/$D$8</f>
        <v>0.39565400000000001</v>
      </c>
      <c r="E180" s="112">
        <f>'1.CARNE-Prod mil t'!E178/$E$8</f>
        <v>1.203543</v>
      </c>
      <c r="F180" s="112">
        <f>'1.CARNE-Prod mil t'!F178/$F$8</f>
        <v>5.6820000000000004E-3</v>
      </c>
      <c r="G180" s="112">
        <f>'1.CARNE-Prod mil t'!G178/$G$8</f>
        <v>4.4160999999999999E-2</v>
      </c>
      <c r="H180" s="112">
        <f>'1.CARNE-Prod mil t'!H178/$H$8</f>
        <v>3.3661000000000003E-2</v>
      </c>
      <c r="I180" s="113">
        <f>'1.CARNE-Prod mil t'!I178</f>
        <v>9.4052000000000011E-2</v>
      </c>
      <c r="J180" s="113">
        <f>'1.CARNE-Prod mil t'!J178</f>
        <v>3.7286025651000005</v>
      </c>
      <c r="K180" s="113">
        <f>'1.CARNE-Prod mil t'!K178</f>
        <v>5.2055136000000002E-2</v>
      </c>
      <c r="L180" s="113">
        <f>'1.CARNE-Prod mil t'!L178</f>
        <v>2.2779338400000002E-2</v>
      </c>
      <c r="M180" s="113">
        <f>'1.CARNE-Prod mil t'!M178</f>
        <v>0</v>
      </c>
      <c r="N180" s="117"/>
      <c r="O180" s="117"/>
    </row>
    <row r="181" spans="1:15" ht="12.4" customHeight="1" x14ac:dyDescent="0.2">
      <c r="A181" s="169">
        <v>201311</v>
      </c>
      <c r="B181" s="112">
        <f>'1.CARNE-Prod mil t'!B179/$B$8</f>
        <v>1.6901079999999999</v>
      </c>
      <c r="C181" s="112">
        <f>'1.CARNE-Prod mil t'!C179/$C$8</f>
        <v>0.54384500000000002</v>
      </c>
      <c r="D181" s="112">
        <f>'1.CARNE-Prod mil t'!D179/$D$8</f>
        <v>0.38157900000000006</v>
      </c>
      <c r="E181" s="112">
        <f>'1.CARNE-Prod mil t'!E179/$E$8</f>
        <v>1.2001569999999999</v>
      </c>
      <c r="F181" s="112">
        <f>'1.CARNE-Prod mil t'!F179/$F$8</f>
        <v>6.1454999999999999E-3</v>
      </c>
      <c r="G181" s="112">
        <f>'1.CARNE-Prod mil t'!G179/$G$8</f>
        <v>4.3366000000000009E-2</v>
      </c>
      <c r="H181" s="112">
        <f>'1.CARNE-Prod mil t'!H179/$H$8</f>
        <v>3.3358000000000006E-2</v>
      </c>
      <c r="I181" s="113">
        <f>'1.CARNE-Prod mil t'!I179</f>
        <v>9.3682000000000001E-2</v>
      </c>
      <c r="J181" s="113">
        <f>'1.CARNE-Prod mil t'!J179</f>
        <v>3.6944200152000004</v>
      </c>
      <c r="K181" s="113">
        <f>'1.CARNE-Prod mil t'!K179</f>
        <v>3.8943828000000007E-2</v>
      </c>
      <c r="L181" s="113">
        <f>'1.CARNE-Prod mil t'!L179</f>
        <v>1.9876298399999999E-2</v>
      </c>
      <c r="M181" s="113">
        <f>'1.CARNE-Prod mil t'!M179</f>
        <v>0</v>
      </c>
      <c r="N181" s="117"/>
      <c r="O181" s="117"/>
    </row>
    <row r="182" spans="1:15" ht="12.4" customHeight="1" x14ac:dyDescent="0.2">
      <c r="A182" s="176">
        <v>201312</v>
      </c>
      <c r="B182" s="200">
        <f>'1.CARNE-Prod mil t'!B180/$B$8</f>
        <v>1.7725119999999999</v>
      </c>
      <c r="C182" s="200">
        <f>'1.CARNE-Prod mil t'!C180/$C$8</f>
        <v>0.5257670000000001</v>
      </c>
      <c r="D182" s="200">
        <f>'1.CARNE-Prod mil t'!D180/$D$8</f>
        <v>0.40237499999999998</v>
      </c>
      <c r="E182" s="200">
        <f>'1.CARNE-Prod mil t'!E180/$E$8</f>
        <v>1.246874</v>
      </c>
      <c r="F182" s="200">
        <f>'1.CARNE-Prod mil t'!F180/$F$8</f>
        <v>5.4999999999999997E-3</v>
      </c>
      <c r="G182" s="200">
        <f>'1.CARNE-Prod mil t'!G180/$G$8</f>
        <v>4.6663000000000003E-2</v>
      </c>
      <c r="H182" s="200">
        <f>'1.CARNE-Prod mil t'!H180/$H$8</f>
        <v>3.4874000000000002E-2</v>
      </c>
      <c r="I182" s="201">
        <f>'1.CARNE-Prod mil t'!I180</f>
        <v>9.3511999999999998E-2</v>
      </c>
      <c r="J182" s="201">
        <f>'1.CARNE-Prod mil t'!J180</f>
        <v>3.8240614107000006</v>
      </c>
      <c r="K182" s="201">
        <f>'1.CARNE-Prod mil t'!K180</f>
        <v>1.03779144E-2</v>
      </c>
      <c r="L182" s="201">
        <f>'1.CARNE-Prod mil t'!L180</f>
        <v>2.6413128000000001E-3</v>
      </c>
      <c r="M182" s="201">
        <f>'1.CARNE-Prod mil t'!M180</f>
        <v>0</v>
      </c>
      <c r="N182" s="117"/>
      <c r="O182" s="117"/>
    </row>
    <row r="183" spans="1:15" ht="12.4" customHeight="1" x14ac:dyDescent="0.2">
      <c r="A183" s="168">
        <v>201401</v>
      </c>
      <c r="B183" s="112">
        <f>'1.CARNE-Prod mil t'!B181/$B$8</f>
        <v>1.590568</v>
      </c>
      <c r="C183" s="112">
        <f>'1.CARNE-Prod mil t'!C181/$C$8</f>
        <v>0.53916240000000004</v>
      </c>
      <c r="D183" s="112">
        <f>'1.CARNE-Prod mil t'!D181/$D$8</f>
        <v>0.35787099999999999</v>
      </c>
      <c r="E183" s="112">
        <f>'1.CARNE-Prod mil t'!E181/$E$8</f>
        <v>1.2226600000000001</v>
      </c>
      <c r="F183" s="112">
        <f>'1.CARNE-Prod mil t'!F181/$F$8</f>
        <v>5.8920000000000005E-3</v>
      </c>
      <c r="G183" s="112">
        <f>'1.CARNE-Prod mil t'!G181/$G$8</f>
        <v>4.5622999999999997E-2</v>
      </c>
      <c r="H183" s="112">
        <f>'1.CARNE-Prod mil t'!H181/$H$8</f>
        <v>3.3124000000000001E-2</v>
      </c>
      <c r="I183" s="113">
        <f>'1.CARNE-Prod mil t'!I181</f>
        <v>9.6412000000000012E-2</v>
      </c>
      <c r="J183" s="113">
        <f>'1.CARNE-Prod mil t'!J181</f>
        <v>3.8156120352000005</v>
      </c>
      <c r="K183" s="113">
        <f>'1.CARNE-Prod mil t'!K181</f>
        <v>0</v>
      </c>
      <c r="L183" s="113">
        <f>'1.CARNE-Prod mil t'!L181</f>
        <v>0</v>
      </c>
      <c r="M183" s="113">
        <f>'1.CARNE-Prod mil t'!M181</f>
        <v>0.1068550056</v>
      </c>
    </row>
    <row r="184" spans="1:15" ht="12.4" customHeight="1" x14ac:dyDescent="0.2">
      <c r="A184" s="168">
        <v>201402</v>
      </c>
      <c r="B184" s="112">
        <f>'1.CARNE-Prod mil t'!B182/$B$8</f>
        <v>1.5812740000000001</v>
      </c>
      <c r="C184" s="112">
        <f>'1.CARNE-Prod mil t'!C182/$C$8</f>
        <v>0.52280199999999999</v>
      </c>
      <c r="D184" s="112">
        <f>'1.CARNE-Prod mil t'!D182/$D$8</f>
        <v>0.33882999999999996</v>
      </c>
      <c r="E184" s="112">
        <f>'1.CARNE-Prod mil t'!E182/$E$8</f>
        <v>1.2220060000000001</v>
      </c>
      <c r="F184" s="112">
        <f>'1.CARNE-Prod mil t'!F182/$F$8</f>
        <v>6.4050000000000001E-3</v>
      </c>
      <c r="G184" s="112">
        <f>'1.CARNE-Prod mil t'!G182/$G$8</f>
        <v>4.6564999999999995E-2</v>
      </c>
      <c r="H184" s="112">
        <f>'1.CARNE-Prod mil t'!H182/$H$8</f>
        <v>3.4640999999999998E-2</v>
      </c>
      <c r="I184" s="113">
        <f>'1.CARNE-Prod mil t'!I182</f>
        <v>9.7338000000000008E-2</v>
      </c>
      <c r="J184" s="113">
        <f>'1.CARNE-Prod mil t'!J182</f>
        <v>3.7326904731000004</v>
      </c>
      <c r="K184" s="113">
        <f>'1.CARNE-Prod mil t'!K182</f>
        <v>0</v>
      </c>
      <c r="L184" s="113">
        <f>'1.CARNE-Prod mil t'!L182</f>
        <v>0</v>
      </c>
      <c r="M184" s="113">
        <f>'1.CARNE-Prod mil t'!M182</f>
        <v>0.35733428639999998</v>
      </c>
    </row>
    <row r="185" spans="1:15" ht="12.4" customHeight="1" x14ac:dyDescent="0.2">
      <c r="A185" s="168">
        <v>201403</v>
      </c>
      <c r="B185" s="112">
        <f>'1.CARNE-Prod mil t'!B183/$B$8</f>
        <v>1.6370450000000003</v>
      </c>
      <c r="C185" s="112">
        <f>'1.CARNE-Prod mil t'!C183/$C$8</f>
        <v>0.52802400000000005</v>
      </c>
      <c r="D185" s="112">
        <f>'1.CARNE-Prod mil t'!D183/$D$8</f>
        <v>0.35985099999999998</v>
      </c>
      <c r="E185" s="112">
        <f>'1.CARNE-Prod mil t'!E183/$E$8</f>
        <v>1.2659819999999999</v>
      </c>
      <c r="F185" s="112">
        <f>'1.CARNE-Prod mil t'!F183/$F$8</f>
        <v>6.4470000000000005E-3</v>
      </c>
      <c r="G185" s="112">
        <f>'1.CARNE-Prod mil t'!G183/$G$8</f>
        <v>4.7667000000000001E-2</v>
      </c>
      <c r="H185" s="112">
        <f>'1.CARNE-Prod mil t'!H183/$H$8</f>
        <v>3.3773000000000004E-2</v>
      </c>
      <c r="I185" s="113">
        <f>'1.CARNE-Prod mil t'!I183</f>
        <v>9.5705999999999999E-2</v>
      </c>
      <c r="J185" s="113">
        <f>'1.CARNE-Prod mil t'!J183</f>
        <v>4.0933719639000001</v>
      </c>
      <c r="K185" s="113">
        <f>'1.CARNE-Prod mil t'!K183</f>
        <v>0</v>
      </c>
      <c r="L185" s="113">
        <f>'1.CARNE-Prod mil t'!L183</f>
        <v>0</v>
      </c>
      <c r="M185" s="113">
        <f>'1.CARNE-Prod mil t'!M183</f>
        <v>0.54181159200000006</v>
      </c>
    </row>
    <row r="186" spans="1:15" ht="12.4" customHeight="1" x14ac:dyDescent="0.2">
      <c r="A186" s="168">
        <v>201404</v>
      </c>
      <c r="B186" s="112">
        <f>'1.CARNE-Prod mil t'!B184/$B$8</f>
        <v>1.561248</v>
      </c>
      <c r="C186" s="112">
        <f>'1.CARNE-Prod mil t'!C184/$C$8</f>
        <v>0.55254100000000006</v>
      </c>
      <c r="D186" s="112">
        <f>'1.CARNE-Prod mil t'!D184/$D$8</f>
        <v>0.36213299999999998</v>
      </c>
      <c r="E186" s="112">
        <f>'1.CARNE-Prod mil t'!E184/$E$8</f>
        <v>1.2701469999999999</v>
      </c>
      <c r="F186" s="112">
        <f>'1.CARNE-Prod mil t'!F184/$F$8</f>
        <v>6.4359999999999999E-3</v>
      </c>
      <c r="G186" s="112">
        <f>'1.CARNE-Prod mil t'!G184/$G$8</f>
        <v>4.6231000000000001E-2</v>
      </c>
      <c r="H186" s="112">
        <f>'1.CARNE-Prod mil t'!H184/$H$8</f>
        <v>3.7994E-2</v>
      </c>
      <c r="I186" s="113">
        <f>'1.CARNE-Prod mil t'!I184</f>
        <v>9.4666E-2</v>
      </c>
      <c r="J186" s="113">
        <f>'1.CARNE-Prod mil t'!J184</f>
        <v>3.9324983319000002</v>
      </c>
      <c r="K186" s="113">
        <f>'1.CARNE-Prod mil t'!K184</f>
        <v>0</v>
      </c>
      <c r="L186" s="113">
        <f>'1.CARNE-Prod mil t'!L184</f>
        <v>0</v>
      </c>
      <c r="M186" s="113">
        <f>'1.CARNE-Prod mil t'!M184</f>
        <v>0.14688974160000001</v>
      </c>
    </row>
    <row r="187" spans="1:15" ht="12.4" customHeight="1" x14ac:dyDescent="0.2">
      <c r="A187" s="168">
        <v>201405</v>
      </c>
      <c r="B187" s="112">
        <f>'1.CARNE-Prod mil t'!B185/$B$8</f>
        <v>1.5580180000000001</v>
      </c>
      <c r="C187" s="112">
        <f>'1.CARNE-Prod mil t'!C185/$C$8</f>
        <v>0.53819000000000006</v>
      </c>
      <c r="D187" s="112">
        <f>'1.CARNE-Prod mil t'!D185/$D$8</f>
        <v>0.37383100000000002</v>
      </c>
      <c r="E187" s="112">
        <f>'1.CARNE-Prod mil t'!E185/$E$8</f>
        <v>1.3095140000000001</v>
      </c>
      <c r="F187" s="112">
        <f>'1.CARNE-Prod mil t'!F185/$F$8</f>
        <v>6.3810000000000004E-3</v>
      </c>
      <c r="G187" s="112">
        <f>'1.CARNE-Prod mil t'!G185/$G$8</f>
        <v>4.8108000000000005E-2</v>
      </c>
      <c r="H187" s="112">
        <f>'1.CARNE-Prod mil t'!H185/$H$8</f>
        <v>3.5323E-2</v>
      </c>
      <c r="I187" s="113">
        <f>'1.CARNE-Prod mil t'!I185</f>
        <v>9.7581000000000001E-2</v>
      </c>
      <c r="J187" s="113">
        <f>'1.CARNE-Prod mil t'!J185</f>
        <v>4.0533042717000001</v>
      </c>
      <c r="K187" s="113">
        <f>'1.CARNE-Prod mil t'!K185</f>
        <v>0</v>
      </c>
      <c r="L187" s="113">
        <f>'1.CARNE-Prod mil t'!L185</f>
        <v>0</v>
      </c>
      <c r="M187" s="113">
        <f>'1.CARNE-Prod mil t'!M185</f>
        <v>1.134E-3</v>
      </c>
    </row>
    <row r="188" spans="1:15" ht="12.4" customHeight="1" x14ac:dyDescent="0.2">
      <c r="A188" s="168">
        <v>201406</v>
      </c>
      <c r="B188" s="112">
        <f>'1.CARNE-Prod mil t'!B186/$B$8</f>
        <v>1.7875099999999999</v>
      </c>
      <c r="C188" s="112">
        <f>'1.CARNE-Prod mil t'!C186/$C$8</f>
        <v>0.552844</v>
      </c>
      <c r="D188" s="112">
        <f>'1.CARNE-Prod mil t'!D186/$D$8</f>
        <v>0.3834220000000001</v>
      </c>
      <c r="E188" s="112">
        <f>'1.CARNE-Prod mil t'!E186/$E$8</f>
        <v>1.3326469999999999</v>
      </c>
      <c r="F188" s="112">
        <f>'1.CARNE-Prod mil t'!F186/$F$8</f>
        <v>6.7880000000000006E-3</v>
      </c>
      <c r="G188" s="112">
        <f>'1.CARNE-Prod mil t'!G186/$G$8</f>
        <v>4.8731000000000003E-2</v>
      </c>
      <c r="H188" s="112">
        <f>'1.CARNE-Prod mil t'!H186/$H$8</f>
        <v>3.6670000000000001E-2</v>
      </c>
      <c r="I188" s="113">
        <f>'1.CARNE-Prod mil t'!I186</f>
        <v>9.6647000000000011E-2</v>
      </c>
      <c r="J188" s="113">
        <f>'1.CARNE-Prod mil t'!J186</f>
        <v>3.9863689074000002</v>
      </c>
      <c r="K188" s="113">
        <f>'1.CARNE-Prod mil t'!K186</f>
        <v>0</v>
      </c>
      <c r="L188" s="113">
        <f>'1.CARNE-Prod mil t'!L186</f>
        <v>0</v>
      </c>
      <c r="M188" s="113">
        <f>'1.CARNE-Prod mil t'!M186</f>
        <v>0</v>
      </c>
    </row>
    <row r="189" spans="1:15" ht="12.4" customHeight="1" x14ac:dyDescent="0.2">
      <c r="A189" s="168">
        <v>201407</v>
      </c>
      <c r="B189" s="112">
        <f>'1.CARNE-Prod mil t'!B187/$B$8</f>
        <v>1.801647</v>
      </c>
      <c r="C189" s="112">
        <f>'1.CARNE-Prod mil t'!C187/$C$8</f>
        <v>0.55637000000000003</v>
      </c>
      <c r="D189" s="112">
        <f>'1.CARNE-Prod mil t'!D187/$D$8</f>
        <v>0.40015600000000001</v>
      </c>
      <c r="E189" s="112">
        <f>'1.CARNE-Prod mil t'!E187/$E$8</f>
        <v>1.395858</v>
      </c>
      <c r="F189" s="112">
        <f>'1.CARNE-Prod mil t'!F187/$F$8</f>
        <v>6.8690000000000001E-3</v>
      </c>
      <c r="G189" s="112">
        <f>'1.CARNE-Prod mil t'!G187/$G$8</f>
        <v>5.1093000000000006E-2</v>
      </c>
      <c r="H189" s="112">
        <f>'1.CARNE-Prod mil t'!H187/$H$8</f>
        <v>3.8541000000000006E-2</v>
      </c>
      <c r="I189" s="113">
        <f>'1.CARNE-Prod mil t'!I187</f>
        <v>0.100065</v>
      </c>
      <c r="J189" s="113">
        <f>'1.CARNE-Prod mil t'!J187</f>
        <v>3.9561410988000003</v>
      </c>
      <c r="K189" s="113">
        <f>'1.CARNE-Prod mil t'!K187</f>
        <v>0</v>
      </c>
      <c r="L189" s="113">
        <f>'1.CARNE-Prod mil t'!L187</f>
        <v>0</v>
      </c>
      <c r="M189" s="113">
        <f>'1.CARNE-Prod mil t'!M187</f>
        <v>0</v>
      </c>
    </row>
    <row r="190" spans="1:15" ht="12.4" customHeight="1" x14ac:dyDescent="0.2">
      <c r="A190" s="168">
        <v>201408</v>
      </c>
      <c r="B190" s="112">
        <f>'1.CARNE-Prod mil t'!B188/$B$8</f>
        <v>1.7174660000000002</v>
      </c>
      <c r="C190" s="112">
        <f>'1.CARNE-Prod mil t'!C188/$C$8</f>
        <v>0.54367299999999996</v>
      </c>
      <c r="D190" s="112">
        <f>'1.CARNE-Prod mil t'!D188/$D$8</f>
        <v>0.38887900000000003</v>
      </c>
      <c r="E190" s="112">
        <f>'1.CARNE-Prod mil t'!E188/$E$8</f>
        <v>1.3380430000000001</v>
      </c>
      <c r="F190" s="112">
        <f>'1.CARNE-Prod mil t'!F188/$F$8</f>
        <v>7.365E-3</v>
      </c>
      <c r="G190" s="112">
        <f>'1.CARNE-Prod mil t'!G188/$G$8</f>
        <v>4.9683999999999999E-2</v>
      </c>
      <c r="H190" s="112">
        <f>'1.CARNE-Prod mil t'!H188/$H$8</f>
        <v>3.8972E-2</v>
      </c>
      <c r="I190" s="113">
        <f>'1.CARNE-Prod mil t'!I188</f>
        <v>0.100582</v>
      </c>
      <c r="J190" s="113">
        <f>'1.CARNE-Prod mil t'!J188</f>
        <v>3.8583575136000006</v>
      </c>
      <c r="K190" s="113">
        <f>'1.CARNE-Prod mil t'!K188</f>
        <v>0</v>
      </c>
      <c r="L190" s="113">
        <f>'1.CARNE-Prod mil t'!L188</f>
        <v>0</v>
      </c>
      <c r="M190" s="113">
        <f>'1.CARNE-Prod mil t'!M188</f>
        <v>0</v>
      </c>
    </row>
    <row r="191" spans="1:15" ht="12.4" customHeight="1" x14ac:dyDescent="0.2">
      <c r="A191" s="168">
        <v>201409</v>
      </c>
      <c r="B191" s="112">
        <f>'1.CARNE-Prod mil t'!B189/$B$8</f>
        <v>1.686345</v>
      </c>
      <c r="C191" s="112">
        <f>'1.CARNE-Prod mil t'!C189/$C$8</f>
        <v>0.54137000000000002</v>
      </c>
      <c r="D191" s="112">
        <f>'1.CARNE-Prod mil t'!D189/$D$8</f>
        <v>0.39984100000000006</v>
      </c>
      <c r="E191" s="112">
        <f>'1.CARNE-Prod mil t'!E189/$E$8</f>
        <v>1.338212</v>
      </c>
      <c r="F191" s="112">
        <f>'1.CARNE-Prod mil t'!F189/$F$8</f>
        <v>7.4590000000000004E-3</v>
      </c>
      <c r="G191" s="112">
        <f>'1.CARNE-Prod mil t'!G189/$G$8</f>
        <v>4.8407000000000006E-2</v>
      </c>
      <c r="H191" s="112">
        <f>'1.CARNE-Prod mil t'!H189/$H$8</f>
        <v>3.8977000000000005E-2</v>
      </c>
      <c r="I191" s="113">
        <f>'1.CARNE-Prod mil t'!I189</f>
        <v>9.9342E-2</v>
      </c>
      <c r="J191" s="113">
        <f>'1.CARNE-Prod mil t'!J189</f>
        <v>3.7667605023000004</v>
      </c>
      <c r="K191" s="113">
        <f>'1.CARNE-Prod mil t'!K189</f>
        <v>7.901712E-3</v>
      </c>
      <c r="L191" s="113">
        <f>'1.CARNE-Prod mil t'!L189</f>
        <v>2.6626320000000005E-4</v>
      </c>
      <c r="M191" s="113">
        <f>'1.CARNE-Prod mil t'!M189</f>
        <v>0</v>
      </c>
    </row>
    <row r="192" spans="1:15" ht="12.4" customHeight="1" x14ac:dyDescent="0.2">
      <c r="A192" s="168">
        <v>201410</v>
      </c>
      <c r="B192" s="112">
        <f>'1.CARNE-Prod mil t'!B190/$B$8</f>
        <v>1.7025699999999999</v>
      </c>
      <c r="C192" s="112">
        <f>'1.CARNE-Prod mil t'!C190/$C$8</f>
        <v>0.540219</v>
      </c>
      <c r="D192" s="112">
        <f>'1.CARNE-Prod mil t'!D190/$D$8</f>
        <v>0.404279</v>
      </c>
      <c r="E192" s="112">
        <f>'1.CARNE-Prod mil t'!E190/$E$8</f>
        <v>1.4212260000000001</v>
      </c>
      <c r="F192" s="112">
        <f>'1.CARNE-Prod mil t'!F190/$F$8</f>
        <v>7.7599999999999995E-3</v>
      </c>
      <c r="G192" s="112">
        <f>'1.CARNE-Prod mil t'!G190/$G$8</f>
        <v>4.8653000000000002E-2</v>
      </c>
      <c r="H192" s="112">
        <f>'1.CARNE-Prod mil t'!H190/$H$8</f>
        <v>3.6859000000000003E-2</v>
      </c>
      <c r="I192" s="113">
        <f>'1.CARNE-Prod mil t'!I190</f>
        <v>9.6825000000000008E-2</v>
      </c>
      <c r="J192" s="113">
        <f>'1.CARNE-Prod mil t'!J190</f>
        <v>3.8355715557000005</v>
      </c>
      <c r="K192" s="113">
        <f>'1.CARNE-Prod mil t'!K190</f>
        <v>6.5971584000000014E-2</v>
      </c>
      <c r="L192" s="113">
        <f>'1.CARNE-Prod mil t'!L190</f>
        <v>2.5274138400000003E-2</v>
      </c>
      <c r="M192" s="113">
        <f>'1.CARNE-Prod mil t'!M190</f>
        <v>0</v>
      </c>
    </row>
    <row r="193" spans="1:13" ht="12.4" customHeight="1" x14ac:dyDescent="0.2">
      <c r="A193" s="168">
        <v>201411</v>
      </c>
      <c r="B193" s="112">
        <f>'1.CARNE-Prod mil t'!B191/$B$8</f>
        <v>1.621756</v>
      </c>
      <c r="C193" s="112">
        <f>'1.CARNE-Prod mil t'!C191/$C$8</f>
        <v>0.54370799999999997</v>
      </c>
      <c r="D193" s="112">
        <f>'1.CARNE-Prod mil t'!D191/$D$8</f>
        <v>0.41188200000000003</v>
      </c>
      <c r="E193" s="112">
        <f>'1.CARNE-Prod mil t'!E191/$E$8</f>
        <v>1.3546830000000001</v>
      </c>
      <c r="F193" s="112">
        <f>'1.CARNE-Prod mil t'!F191/$F$8</f>
        <v>7.5079999999999999E-3</v>
      </c>
      <c r="G193" s="112">
        <f>'1.CARNE-Prod mil t'!G191/$G$8</f>
        <v>5.0694999999999997E-2</v>
      </c>
      <c r="H193" s="112">
        <f>'1.CARNE-Prod mil t'!H191/$H$8</f>
        <v>3.8194000000000006E-2</v>
      </c>
      <c r="I193" s="113">
        <f>'1.CARNE-Prod mil t'!I191</f>
        <v>9.9737999999999993E-2</v>
      </c>
      <c r="J193" s="113">
        <f>'1.CARNE-Prod mil t'!J191</f>
        <v>3.7899490572000003</v>
      </c>
      <c r="K193" s="113">
        <f>'1.CARNE-Prod mil t'!K191</f>
        <v>5.7255206400000008E-2</v>
      </c>
      <c r="L193" s="113">
        <f>'1.CARNE-Prod mil t'!L191</f>
        <v>2.2757111999999999E-2</v>
      </c>
      <c r="M193" s="113">
        <f>'1.CARNE-Prod mil t'!M191</f>
        <v>0</v>
      </c>
    </row>
    <row r="194" spans="1:13" ht="12.4" customHeight="1" x14ac:dyDescent="0.2">
      <c r="A194" s="177">
        <v>201412</v>
      </c>
      <c r="B194" s="200">
        <f>'1.CARNE-Prod mil t'!B192/$B$8</f>
        <v>1.7876580000000002</v>
      </c>
      <c r="C194" s="200">
        <f>'1.CARNE-Prod mil t'!C192/$C$8</f>
        <v>0.55249099999999995</v>
      </c>
      <c r="D194" s="200">
        <f>'1.CARNE-Prod mil t'!D192/$D$8</f>
        <v>0.46067000000000008</v>
      </c>
      <c r="E194" s="200">
        <f>'1.CARNE-Prod mil t'!E192/$E$8</f>
        <v>1.4169950000000002</v>
      </c>
      <c r="F194" s="200">
        <f>'1.CARNE-Prod mil t'!F192/$F$8</f>
        <v>8.1580000000000003E-3</v>
      </c>
      <c r="G194" s="200">
        <f>'1.CARNE-Prod mil t'!G192/$G$8</f>
        <v>5.6576000000000001E-2</v>
      </c>
      <c r="H194" s="200">
        <f>'1.CARNE-Prod mil t'!H192/$H$8</f>
        <v>4.1276E-2</v>
      </c>
      <c r="I194" s="201">
        <f>'1.CARNE-Prod mil t'!I192</f>
        <v>0.11058899999999999</v>
      </c>
      <c r="J194" s="201">
        <f>'1.CARNE-Prod mil t'!J192</f>
        <v>3.9034225701000005</v>
      </c>
      <c r="K194" s="201">
        <f>'1.CARNE-Prod mil t'!K192</f>
        <v>8.0042255999999996E-3</v>
      </c>
      <c r="L194" s="201">
        <f>'1.CARNE-Prod mil t'!L192</f>
        <v>3.8909808000000003E-3</v>
      </c>
      <c r="M194" s="201">
        <f>'1.CARNE-Prod mil t'!M192</f>
        <v>0</v>
      </c>
    </row>
    <row r="195" spans="1:13" ht="12" customHeight="1" x14ac:dyDescent="0.2">
      <c r="A195" s="168">
        <v>201501</v>
      </c>
      <c r="B195" s="112">
        <f>'1.CARNE-Prod mil t'!B193/$B$8</f>
        <v>1.6723350000000001</v>
      </c>
      <c r="C195" s="112">
        <f>'1.CARNE-Prod mil t'!C193/$C$8</f>
        <v>0.67821900000000002</v>
      </c>
      <c r="D195" s="112">
        <f>'1.CARNE-Prod mil t'!D193/$D$8</f>
        <v>0.39387</v>
      </c>
      <c r="E195" s="112">
        <f>'1.CARNE-Prod mil t'!E193/$E$8</f>
        <v>1.4212260000000001</v>
      </c>
      <c r="F195" s="112">
        <f>'1.CARNE-Prod mil t'!F193/$F$8</f>
        <v>7.5150000000000008E-3</v>
      </c>
      <c r="G195" s="112">
        <f>'1.CARNE-Prod mil t'!G193/$G$8</f>
        <v>4.4523E-2</v>
      </c>
      <c r="H195" s="112">
        <f>'1.CARNE-Prod mil t'!H193/$H$8</f>
        <v>3.3124000000000001E-2</v>
      </c>
      <c r="I195" s="113">
        <f>'1.CARNE-Prod mil t'!I193</f>
        <v>0.104229</v>
      </c>
      <c r="J195" s="113">
        <f>'1.CARNE-Prod mil t'!J193</f>
        <v>3.9638193462000002</v>
      </c>
      <c r="K195" s="113">
        <f>'1.CARNE-Prod mil t'!K193</f>
        <v>0</v>
      </c>
      <c r="L195" s="113">
        <f>'1.CARNE-Prod mil t'!L193</f>
        <v>0</v>
      </c>
      <c r="M195" s="113">
        <f>'1.CARNE-Prod mil t'!M193</f>
        <v>6.4429344E-2</v>
      </c>
    </row>
    <row r="196" spans="1:13" ht="12" customHeight="1" x14ac:dyDescent="0.2">
      <c r="A196" s="168">
        <v>201502</v>
      </c>
      <c r="B196" s="112">
        <f>'1.CARNE-Prod mil t'!B194/$B$8</f>
        <v>1.553218</v>
      </c>
      <c r="C196" s="112">
        <f>'1.CARNE-Prod mil t'!C194/$C$8</f>
        <v>0.59776300000000004</v>
      </c>
      <c r="D196" s="112">
        <f>'1.CARNE-Prod mil t'!D194/$D$8</f>
        <v>0.37882700000000002</v>
      </c>
      <c r="E196" s="112">
        <f>'1.CARNE-Prod mil t'!E194/$E$8</f>
        <v>1.430588</v>
      </c>
      <c r="F196" s="112">
        <f>'1.CARNE-Prod mil t'!F194/$F$8</f>
        <v>7.7210000000000004E-3</v>
      </c>
      <c r="G196" s="112">
        <f>'1.CARNE-Prod mil t'!G194/$G$8</f>
        <v>4.5621000000000002E-2</v>
      </c>
      <c r="H196" s="112">
        <f>'1.CARNE-Prod mil t'!H194/$H$8</f>
        <v>3.4640999999999998E-2</v>
      </c>
      <c r="I196" s="113">
        <f>'1.CARNE-Prod mil t'!I194</f>
        <v>0.10036200000000001</v>
      </c>
      <c r="J196" s="113">
        <f>'1.CARNE-Prod mil t'!J194</f>
        <v>3.7278128556000003</v>
      </c>
      <c r="K196" s="113">
        <f>'1.CARNE-Prod mil t'!K194</f>
        <v>0</v>
      </c>
      <c r="L196" s="113">
        <f>'1.CARNE-Prod mil t'!L194</f>
        <v>0</v>
      </c>
      <c r="M196" s="113">
        <f>'1.CARNE-Prod mil t'!M194</f>
        <v>0.40185558000000005</v>
      </c>
    </row>
    <row r="197" spans="1:13" ht="12" customHeight="1" x14ac:dyDescent="0.2">
      <c r="A197" s="168">
        <v>201503</v>
      </c>
      <c r="B197" s="112">
        <f>'1.CARNE-Prod mil t'!B195/$B$8</f>
        <v>1.641035</v>
      </c>
      <c r="C197" s="112">
        <f>'1.CARNE-Prod mil t'!C195/$C$8</f>
        <v>0.57387999999999995</v>
      </c>
      <c r="D197" s="112">
        <f>'1.CARNE-Prod mil t'!D195/$D$8</f>
        <v>0.38480599999999998</v>
      </c>
      <c r="E197" s="112">
        <f>'1.CARNE-Prod mil t'!E195/$E$8</f>
        <v>1.4460109999999999</v>
      </c>
      <c r="F197" s="112">
        <f>'1.CARNE-Prod mil t'!F195/$F$8</f>
        <v>7.9439999999999997E-3</v>
      </c>
      <c r="G197" s="112">
        <f>'1.CARNE-Prod mil t'!G195/$G$8</f>
        <v>4.5057E-2</v>
      </c>
      <c r="H197" s="112">
        <f>'1.CARNE-Prod mil t'!H195/$H$8</f>
        <v>3.3773000000000004E-2</v>
      </c>
      <c r="I197" s="113">
        <f>'1.CARNE-Prod mil t'!I195</f>
        <v>0.10414799999999999</v>
      </c>
      <c r="J197" s="113">
        <f>'1.CARNE-Prod mil t'!J195</f>
        <v>4.0840967484000004</v>
      </c>
      <c r="K197" s="113">
        <f>'1.CARNE-Prod mil t'!K195</f>
        <v>0</v>
      </c>
      <c r="L197" s="113">
        <f>'1.CARNE-Prod mil t'!L195</f>
        <v>0</v>
      </c>
      <c r="M197" s="113">
        <f>'1.CARNE-Prod mil t'!M195</f>
        <v>0.53525026799999997</v>
      </c>
    </row>
    <row r="198" spans="1:13" ht="12" customHeight="1" x14ac:dyDescent="0.2">
      <c r="A198" s="168">
        <v>201504</v>
      </c>
      <c r="B198" s="112">
        <f>'1.CARNE-Prod mil t'!B196/$B$8</f>
        <v>1.6073170000000001</v>
      </c>
      <c r="C198" s="112">
        <f>'1.CARNE-Prod mil t'!C196/$C$8</f>
        <v>0.57807299999999995</v>
      </c>
      <c r="D198" s="112">
        <f>'1.CARNE-Prod mil t'!D196/$D$8</f>
        <v>0.38750999999999997</v>
      </c>
      <c r="E198" s="112">
        <f>'1.CARNE-Prod mil t'!E196/$E$8</f>
        <v>1.445109</v>
      </c>
      <c r="F198" s="112">
        <f>'1.CARNE-Prod mil t'!F196/$F$8</f>
        <v>7.9509999999999997E-3</v>
      </c>
      <c r="G198" s="112">
        <f>'1.CARNE-Prod mil t'!G196/$G$8</f>
        <v>4.5599000000000001E-2</v>
      </c>
      <c r="H198" s="112">
        <f>'1.CARNE-Prod mil t'!H196/$H$8</f>
        <v>3.7994E-2</v>
      </c>
      <c r="I198" s="113">
        <f>'1.CARNE-Prod mil t'!I196</f>
        <v>0.10247400000000001</v>
      </c>
      <c r="J198" s="113">
        <f>'1.CARNE-Prod mil t'!J196</f>
        <v>3.8481263883000008</v>
      </c>
      <c r="K198" s="113">
        <f>'1.CARNE-Prod mil t'!K196</f>
        <v>0</v>
      </c>
      <c r="L198" s="113">
        <f>'1.CARNE-Prod mil t'!L196</f>
        <v>0</v>
      </c>
      <c r="M198" s="113">
        <f>'1.CARNE-Prod mil t'!M196</f>
        <v>0.16259881680000002</v>
      </c>
    </row>
    <row r="199" spans="1:13" ht="12" customHeight="1" x14ac:dyDescent="0.2">
      <c r="A199" s="168">
        <v>201505</v>
      </c>
      <c r="B199" s="112">
        <f>'1.CARNE-Prod mil t'!B197/$B$8</f>
        <v>1.6067889999999998</v>
      </c>
      <c r="C199" s="112">
        <f>'1.CARNE-Prod mil t'!C197/$C$8</f>
        <v>0.59513000000000005</v>
      </c>
      <c r="D199" s="112">
        <f>'1.CARNE-Prod mil t'!D197/$D$8</f>
        <v>0.40433300000000005</v>
      </c>
      <c r="E199" s="112">
        <f>'1.CARNE-Prod mil t'!E197/$E$8</f>
        <v>1.45631</v>
      </c>
      <c r="F199" s="112">
        <f>'1.CARNE-Prod mil t'!F197/$F$8</f>
        <v>8.3369999999999989E-3</v>
      </c>
      <c r="G199" s="112">
        <f>'1.CARNE-Prod mil t'!G197/$G$8</f>
        <v>4.7846000000000007E-2</v>
      </c>
      <c r="H199" s="112">
        <f>'1.CARNE-Prod mil t'!H197/$H$8</f>
        <v>3.5323E-2</v>
      </c>
      <c r="I199" s="113">
        <f>'1.CARNE-Prod mil t'!I197</f>
        <v>0.104467</v>
      </c>
      <c r="J199" s="113">
        <f>'1.CARNE-Prod mil t'!J197</f>
        <v>4.0526105661000003</v>
      </c>
      <c r="K199" s="113">
        <f>'1.CARNE-Prod mil t'!K197</f>
        <v>0</v>
      </c>
      <c r="L199" s="113">
        <f>'1.CARNE-Prod mil t'!L197</f>
        <v>0</v>
      </c>
      <c r="M199" s="113">
        <f>'1.CARNE-Prod mil t'!M197</f>
        <v>1.4989212E-2</v>
      </c>
    </row>
    <row r="200" spans="1:13" ht="12" customHeight="1" x14ac:dyDescent="0.2">
      <c r="A200" s="168">
        <v>201506</v>
      </c>
      <c r="B200" s="112">
        <f>'1.CARNE-Prod mil t'!B198/$B$8</f>
        <v>1.6204190000000001</v>
      </c>
      <c r="C200" s="112">
        <f>'1.CARNE-Prod mil t'!C198/$C$8</f>
        <v>0.61668100000000003</v>
      </c>
      <c r="D200" s="112">
        <f>'1.CARNE-Prod mil t'!D198/$D$8</f>
        <v>0.40798899999999999</v>
      </c>
      <c r="E200" s="112">
        <f>'1.CARNE-Prod mil t'!E198/$E$8</f>
        <v>1.4806620000000001</v>
      </c>
      <c r="F200" s="112">
        <f>'1.CARNE-Prod mil t'!F198/$F$8</f>
        <v>8.6660000000000001E-3</v>
      </c>
      <c r="G200" s="112">
        <f>'1.CARNE-Prod mil t'!G198/$G$8</f>
        <v>4.8797000000000007E-2</v>
      </c>
      <c r="H200" s="112">
        <f>'1.CARNE-Prod mil t'!H198/$H$8</f>
        <v>3.6670000000000001E-2</v>
      </c>
      <c r="I200" s="113">
        <f>'1.CARNE-Prod mil t'!I198</f>
        <v>0.101968</v>
      </c>
      <c r="J200" s="113">
        <f>'1.CARNE-Prod mil t'!J198</f>
        <v>4.1430947580000002</v>
      </c>
      <c r="K200" s="113">
        <f>'1.CARNE-Prod mil t'!K198</f>
        <v>0</v>
      </c>
      <c r="L200" s="113">
        <f>'1.CARNE-Prod mil t'!L198</f>
        <v>0</v>
      </c>
      <c r="M200" s="113">
        <f>'1.CARNE-Prod mil t'!M198</f>
        <v>0</v>
      </c>
    </row>
    <row r="201" spans="1:13" ht="12" customHeight="1" x14ac:dyDescent="0.2">
      <c r="A201" s="168">
        <v>201507</v>
      </c>
      <c r="B201" s="112">
        <f>'1.CARNE-Prod mil t'!B199/$B$8</f>
        <v>1.6957610000000001</v>
      </c>
      <c r="C201" s="112">
        <f>'1.CARNE-Prod mil t'!C199/$C$8</f>
        <v>0.63724299999999989</v>
      </c>
      <c r="D201" s="112">
        <f>'1.CARNE-Prod mil t'!D199/$D$8</f>
        <v>0.42863800000000002</v>
      </c>
      <c r="E201" s="112">
        <f>'1.CARNE-Prod mil t'!E199/$E$8</f>
        <v>1.5157429999999998</v>
      </c>
      <c r="F201" s="112">
        <f>'1.CARNE-Prod mil t'!F199/$F$8</f>
        <v>8.5400000000000007E-3</v>
      </c>
      <c r="G201" s="112">
        <f>'1.CARNE-Prod mil t'!G199/$G$8</f>
        <v>4.9484E-2</v>
      </c>
      <c r="H201" s="112">
        <f>'1.CARNE-Prod mil t'!H199/$H$8</f>
        <v>3.8541000000000006E-2</v>
      </c>
      <c r="I201" s="113">
        <f>'1.CARNE-Prod mil t'!I199</f>
        <v>0.10407999999999999</v>
      </c>
      <c r="J201" s="113">
        <f>'1.CARNE-Prod mil t'!J199</f>
        <v>4.148318196</v>
      </c>
      <c r="K201" s="113">
        <f>'1.CARNE-Prod mil t'!K199</f>
        <v>0</v>
      </c>
      <c r="L201" s="113">
        <f>'1.CARNE-Prod mil t'!L199</f>
        <v>0</v>
      </c>
      <c r="M201" s="113">
        <f>'1.CARNE-Prod mil t'!M199</f>
        <v>0</v>
      </c>
    </row>
    <row r="202" spans="1:13" ht="12" customHeight="1" x14ac:dyDescent="0.2">
      <c r="A202" s="168">
        <v>201508</v>
      </c>
      <c r="B202" s="112">
        <f>'1.CARNE-Prod mil t'!B200/$B$8</f>
        <v>1.71224</v>
      </c>
      <c r="C202" s="112">
        <f>'1.CARNE-Prod mil t'!C200/$C$8</f>
        <v>0.63834000000000002</v>
      </c>
      <c r="D202" s="112">
        <f>'1.CARNE-Prod mil t'!D200/$D$8</f>
        <v>0.420205</v>
      </c>
      <c r="E202" s="112">
        <f>'1.CARNE-Prod mil t'!E200/$E$8</f>
        <v>1.4839170000000002</v>
      </c>
      <c r="F202" s="112">
        <f>'1.CARNE-Prod mil t'!F200/$F$8</f>
        <v>9.3139999999999994E-3</v>
      </c>
      <c r="G202" s="112">
        <f>'1.CARNE-Prod mil t'!G200/$G$8</f>
        <v>5.0533999999999996E-2</v>
      </c>
      <c r="H202" s="112">
        <f>'1.CARNE-Prod mil t'!H200/$H$8</f>
        <v>3.8972E-2</v>
      </c>
      <c r="I202" s="113">
        <f>'1.CARNE-Prod mil t'!I200</f>
        <v>0.104506</v>
      </c>
      <c r="J202" s="113">
        <f>'1.CARNE-Prod mil t'!J200</f>
        <v>4.0577266449000007</v>
      </c>
      <c r="K202" s="113">
        <f>'1.CARNE-Prod mil t'!K200</f>
        <v>0</v>
      </c>
      <c r="L202" s="113">
        <f>'1.CARNE-Prod mil t'!L200</f>
        <v>0</v>
      </c>
      <c r="M202" s="113">
        <f>'1.CARNE-Prod mil t'!M200</f>
        <v>0</v>
      </c>
    </row>
    <row r="203" spans="1:13" ht="12" customHeight="1" x14ac:dyDescent="0.2">
      <c r="A203" s="168">
        <v>201509</v>
      </c>
      <c r="B203" s="112">
        <f>'1.CARNE-Prod mil t'!B201/$B$8</f>
        <v>1.7261710000000001</v>
      </c>
      <c r="C203" s="112">
        <f>'1.CARNE-Prod mil t'!C201/$C$8</f>
        <v>0.62601700000000005</v>
      </c>
      <c r="D203" s="112">
        <f>'1.CARNE-Prod mil t'!D201/$D$8</f>
        <v>0.41455700000000001</v>
      </c>
      <c r="E203" s="112">
        <f>'1.CARNE-Prod mil t'!E201/$E$8</f>
        <v>1.4528540000000001</v>
      </c>
      <c r="F203" s="112">
        <f>'1.CARNE-Prod mil t'!F201/$F$8</f>
        <v>9.5060000000000006E-3</v>
      </c>
      <c r="G203" s="112">
        <f>'1.CARNE-Prod mil t'!G201/$G$8</f>
        <v>5.0644000000000002E-2</v>
      </c>
      <c r="H203" s="112">
        <f>'1.CARNE-Prod mil t'!H201/$H$8</f>
        <v>3.8977000000000005E-2</v>
      </c>
      <c r="I203" s="113">
        <f>'1.CARNE-Prod mil t'!I201</f>
        <v>0.10403</v>
      </c>
      <c r="J203" s="113">
        <f>'1.CARNE-Prod mil t'!J201</f>
        <v>3.8745522360000004</v>
      </c>
      <c r="K203" s="113">
        <f>'1.CARNE-Prod mil t'!K201</f>
        <v>8.3489616000000013E-3</v>
      </c>
      <c r="L203" s="113">
        <f>'1.CARNE-Prod mil t'!L201</f>
        <v>2.6626320000000005E-4</v>
      </c>
      <c r="M203" s="113">
        <f>'1.CARNE-Prod mil t'!M201</f>
        <v>0</v>
      </c>
    </row>
    <row r="204" spans="1:13" ht="12" customHeight="1" x14ac:dyDescent="0.2">
      <c r="A204" s="168">
        <v>201510</v>
      </c>
      <c r="B204" s="112">
        <f>'1.CARNE-Prod mil t'!B202/$B$8</f>
        <v>1.6891980000000002</v>
      </c>
      <c r="C204" s="112">
        <f>'1.CARNE-Prod mil t'!C202/$C$8</f>
        <v>0.61198300000000005</v>
      </c>
      <c r="D204" s="112">
        <f>'1.CARNE-Prod mil t'!D202/$D$8</f>
        <v>0.41822899999999996</v>
      </c>
      <c r="E204" s="112">
        <f>'1.CARNE-Prod mil t'!E202/$E$8</f>
        <v>1.454229</v>
      </c>
      <c r="F204" s="112">
        <f>'1.CARNE-Prod mil t'!F202/$F$8</f>
        <v>9.5530000000000007E-3</v>
      </c>
      <c r="G204" s="112">
        <f>'1.CARNE-Prod mil t'!G202/$G$8</f>
        <v>5.1431000000000004E-2</v>
      </c>
      <c r="H204" s="112">
        <f>'1.CARNE-Prod mil t'!H202/$H$8</f>
        <v>3.9273000000000002E-2</v>
      </c>
      <c r="I204" s="113">
        <f>'1.CARNE-Prod mil t'!I202</f>
        <v>0.106618</v>
      </c>
      <c r="J204" s="113">
        <f>'1.CARNE-Prod mil t'!J202</f>
        <v>3.9801245247000003</v>
      </c>
      <c r="K204" s="113">
        <f>'1.CARNE-Prod mil t'!K202</f>
        <v>6.3584740800000011E-2</v>
      </c>
      <c r="L204" s="113">
        <f>'1.CARNE-Prod mil t'!L202</f>
        <v>2.6744256000000001E-2</v>
      </c>
      <c r="M204" s="113">
        <f>'1.CARNE-Prod mil t'!M202</f>
        <v>0</v>
      </c>
    </row>
    <row r="205" spans="1:13" ht="12" customHeight="1" x14ac:dyDescent="0.2">
      <c r="A205" s="168">
        <v>201511</v>
      </c>
      <c r="B205" s="112">
        <f>'1.CARNE-Prod mil t'!B203/$B$8</f>
        <v>1.6650889999999998</v>
      </c>
      <c r="C205" s="112">
        <f>'1.CARNE-Prod mil t'!C203/$C$8</f>
        <v>0.61021700000000001</v>
      </c>
      <c r="D205" s="112">
        <f>'1.CARNE-Prod mil t'!D203/$D$8</f>
        <v>0.42594599999999999</v>
      </c>
      <c r="E205" s="112">
        <f>'1.CARNE-Prod mil t'!E203/$E$8</f>
        <v>1.4455389999999999</v>
      </c>
      <c r="F205" s="112">
        <f>'1.CARNE-Prod mil t'!F203/$F$8</f>
        <v>9.8720000000000006E-3</v>
      </c>
      <c r="G205" s="112">
        <f>'1.CARNE-Prod mil t'!G203/$G$8</f>
        <v>5.2676000000000001E-2</v>
      </c>
      <c r="H205" s="112">
        <f>'1.CARNE-Prod mil t'!H203/$H$8</f>
        <v>4.0051999999999997E-2</v>
      </c>
      <c r="I205" s="113">
        <f>'1.CARNE-Prod mil t'!I203</f>
        <v>0.104931</v>
      </c>
      <c r="J205" s="113">
        <f>'1.CARNE-Prod mil t'!J203</f>
        <v>3.9429792738000007</v>
      </c>
      <c r="K205" s="113">
        <f>'1.CARNE-Prod mil t'!K203</f>
        <v>4.4765330400000004E-2</v>
      </c>
      <c r="L205" s="113">
        <f>'1.CARNE-Prod mil t'!L203</f>
        <v>2.1242541600000001E-2</v>
      </c>
      <c r="M205" s="113">
        <f>'1.CARNE-Prod mil t'!M203</f>
        <v>0</v>
      </c>
    </row>
    <row r="206" spans="1:13" ht="12" customHeight="1" x14ac:dyDescent="0.2">
      <c r="A206" s="177">
        <v>201512</v>
      </c>
      <c r="B206" s="200">
        <f>'1.CARNE-Prod mil t'!B204/$B$8</f>
        <v>1.7884420000000003</v>
      </c>
      <c r="C206" s="200">
        <f>'1.CARNE-Prod mil t'!C204/$C$8</f>
        <v>0.61396499999999998</v>
      </c>
      <c r="D206" s="200">
        <f>'1.CARNE-Prod mil t'!D204/$D$8</f>
        <v>0.46432600000000002</v>
      </c>
      <c r="E206" s="200">
        <f>'1.CARNE-Prod mil t'!E204/$E$8</f>
        <v>1.49518</v>
      </c>
      <c r="F206" s="200">
        <f>'1.CARNE-Prod mil t'!F204/$F$8</f>
        <v>9.7200000000000012E-3</v>
      </c>
      <c r="G206" s="200">
        <f>'1.CARNE-Prod mil t'!G204/$G$8</f>
        <v>5.6265000000000003E-2</v>
      </c>
      <c r="H206" s="200">
        <f>'1.CARNE-Prod mil t'!H204/$H$8</f>
        <v>4.2448E-2</v>
      </c>
      <c r="I206" s="201">
        <f>'1.CARNE-Prod mil t'!I204</f>
        <v>0.105887</v>
      </c>
      <c r="J206" s="201">
        <f>'1.CARNE-Prod mil t'!J204</f>
        <v>4.0380757821</v>
      </c>
      <c r="K206" s="201">
        <f>'1.CARNE-Prod mil t'!K204</f>
        <v>3.0490992000000001E-3</v>
      </c>
      <c r="L206" s="201">
        <f>'1.CARNE-Prod mil t'!L204</f>
        <v>1.968624E-3</v>
      </c>
      <c r="M206" s="201">
        <f>'1.CARNE-Prod mil t'!M204</f>
        <v>0</v>
      </c>
    </row>
    <row r="207" spans="1:13" ht="12" customHeight="1" x14ac:dyDescent="0.2">
      <c r="A207" s="168">
        <v>201601</v>
      </c>
      <c r="B207" s="112">
        <f>'1.CARNE-Prod mil t'!B205/$B$8</f>
        <v>1.7438880000000001</v>
      </c>
      <c r="C207" s="112">
        <f>'1.CARNE-Prod mil t'!C205/$C$8</f>
        <v>0.58055100000000004</v>
      </c>
      <c r="D207" s="112">
        <f>'1.CARNE-Prod mil t'!D205/$D$8</f>
        <v>0.41516599999999998</v>
      </c>
      <c r="E207" s="112">
        <f>'1.CARNE-Prod mil t'!E205/$E$8</f>
        <v>1.380512</v>
      </c>
      <c r="F207" s="112">
        <f>'1.CARNE-Prod mil t'!F205/$F$8</f>
        <v>7.7170000000000016E-3</v>
      </c>
      <c r="G207" s="112">
        <f>'1.CARNE-Prod mil t'!G205/$G$8</f>
        <v>4.8173000000000001E-2</v>
      </c>
      <c r="H207" s="112">
        <f>'1.CARNE-Prod mil t'!H205/$H$8</f>
        <v>3.7433999999999995E-2</v>
      </c>
      <c r="I207" s="113">
        <f>'1.CARNE-Prod mil t'!I205</f>
        <v>0.11100499999999999</v>
      </c>
      <c r="J207" s="113">
        <f>'1.CARNE-Prod mil t'!J205</f>
        <v>4.2096677850000006</v>
      </c>
      <c r="K207" s="113">
        <f>'1.CARNE-Prod mil t'!K205</f>
        <v>0</v>
      </c>
      <c r="L207" s="113">
        <f>'1.CARNE-Prod mil t'!L205</f>
        <v>0</v>
      </c>
      <c r="M207" s="113">
        <f>'1.CARNE-Prod mil t'!M205</f>
        <v>6.9606280800000003E-2</v>
      </c>
    </row>
    <row r="208" spans="1:13" ht="12" customHeight="1" x14ac:dyDescent="0.2">
      <c r="A208" s="168">
        <v>201602</v>
      </c>
      <c r="B208" s="112">
        <f>'1.CARNE-Prod mil t'!B206/$B$8</f>
        <v>1.6525450000000002</v>
      </c>
      <c r="C208" s="112">
        <f>'1.CARNE-Prod mil t'!C206/$C$8</f>
        <v>0.58984400000000003</v>
      </c>
      <c r="D208" s="112">
        <f>'1.CARNE-Prod mil t'!D206/$D$8</f>
        <v>0.428124</v>
      </c>
      <c r="E208" s="112">
        <f>'1.CARNE-Prod mil t'!E206/$E$8</f>
        <v>1.3997170000000001</v>
      </c>
      <c r="F208" s="112">
        <f>'1.CARNE-Prod mil t'!F206/$F$8</f>
        <v>8.1069999999999996E-3</v>
      </c>
      <c r="G208" s="112">
        <f>'1.CARNE-Prod mil t'!G206/$G$8</f>
        <v>4.9872E-2</v>
      </c>
      <c r="H208" s="112">
        <f>'1.CARNE-Prod mil t'!H206/$H$8</f>
        <v>4.0064000000000002E-2</v>
      </c>
      <c r="I208" s="113">
        <f>'1.CARNE-Prod mil t'!I206</f>
        <v>0.10551300000000001</v>
      </c>
      <c r="J208" s="113">
        <f>'1.CARNE-Prod mil t'!J206</f>
        <v>4.0169363427000002</v>
      </c>
      <c r="K208" s="113">
        <f>'1.CARNE-Prod mil t'!K206</f>
        <v>0</v>
      </c>
      <c r="L208" s="113">
        <f>'1.CARNE-Prod mil t'!L206</f>
        <v>0</v>
      </c>
      <c r="M208" s="113">
        <f>'1.CARNE-Prod mil t'!M206</f>
        <v>0.44289821520000006</v>
      </c>
    </row>
    <row r="209" spans="1:13" ht="12" customHeight="1" x14ac:dyDescent="0.2">
      <c r="A209" s="168">
        <v>201603</v>
      </c>
      <c r="B209" s="112">
        <f>'1.CARNE-Prod mil t'!B207/$B$8</f>
        <v>1.6790340000000001</v>
      </c>
      <c r="C209" s="112">
        <f>'1.CARNE-Prod mil t'!C207/$C$8</f>
        <v>0.59290600000000004</v>
      </c>
      <c r="D209" s="112">
        <f>'1.CARNE-Prod mil t'!D207/$D$8</f>
        <v>0.464922</v>
      </c>
      <c r="E209" s="112">
        <f>'1.CARNE-Prod mil t'!E207/$E$8</f>
        <v>1.441759</v>
      </c>
      <c r="F209" s="112">
        <f>'1.CARNE-Prod mil t'!F207/$F$8</f>
        <v>8.2620000000000002E-3</v>
      </c>
      <c r="G209" s="112">
        <f>'1.CARNE-Prod mil t'!G207/$G$8</f>
        <v>4.8538999999999999E-2</v>
      </c>
      <c r="H209" s="112">
        <f>'1.CARNE-Prod mil t'!H207/$H$8</f>
        <v>3.7881999999999999E-2</v>
      </c>
      <c r="I209" s="113">
        <f>'1.CARNE-Prod mil t'!I207</f>
        <v>0.110042</v>
      </c>
      <c r="J209" s="113">
        <f>'1.CARNE-Prod mil t'!J207</f>
        <v>4.4020957311000002</v>
      </c>
      <c r="K209" s="113">
        <f>'1.CARNE-Prod mil t'!K207</f>
        <v>0</v>
      </c>
      <c r="L209" s="113">
        <f>'1.CARNE-Prod mil t'!L207</f>
        <v>0</v>
      </c>
      <c r="M209" s="113">
        <f>'1.CARNE-Prod mil t'!M207</f>
        <v>0.512529444</v>
      </c>
    </row>
    <row r="210" spans="1:13" ht="12" customHeight="1" x14ac:dyDescent="0.2">
      <c r="A210" s="168">
        <v>201604</v>
      </c>
      <c r="B210" s="112">
        <f>'1.CARNE-Prod mil t'!B208/$B$8</f>
        <v>1.6953039999999999</v>
      </c>
      <c r="C210" s="112">
        <f>'1.CARNE-Prod mil t'!C208/$C$8</f>
        <v>0.59934199999999993</v>
      </c>
      <c r="D210" s="112">
        <f>'1.CARNE-Prod mil t'!D208/$D$8</f>
        <v>0.43624400000000002</v>
      </c>
      <c r="E210" s="112">
        <f>'1.CARNE-Prod mil t'!E208/$E$8</f>
        <v>1.429962</v>
      </c>
      <c r="F210" s="112">
        <f>'1.CARNE-Prod mil t'!F208/$F$8</f>
        <v>7.9229999999999995E-3</v>
      </c>
      <c r="G210" s="112">
        <f>'1.CARNE-Prod mil t'!G208/$G$8</f>
        <v>4.9353000000000001E-2</v>
      </c>
      <c r="H210" s="112">
        <f>'1.CARNE-Prod mil t'!H208/$H$8</f>
        <v>3.8489000000000002E-2</v>
      </c>
      <c r="I210" s="113">
        <f>'1.CARNE-Prod mil t'!I208</f>
        <v>0.107668</v>
      </c>
      <c r="J210" s="113">
        <f>'1.CARNE-Prod mil t'!J208</f>
        <v>4.2570328059000007</v>
      </c>
      <c r="K210" s="113">
        <f>'1.CARNE-Prod mil t'!K208</f>
        <v>0</v>
      </c>
      <c r="L210" s="113">
        <f>'1.CARNE-Prod mil t'!L208</f>
        <v>0</v>
      </c>
      <c r="M210" s="113">
        <f>'1.CARNE-Prod mil t'!M208</f>
        <v>0.17684094960000002</v>
      </c>
    </row>
    <row r="211" spans="1:13" ht="12" customHeight="1" x14ac:dyDescent="0.2">
      <c r="A211" s="168">
        <v>201605</v>
      </c>
      <c r="B211" s="112">
        <f>'1.CARNE-Prod mil t'!B209/$B$8</f>
        <v>1.7142390000000001</v>
      </c>
      <c r="C211" s="112">
        <f>'1.CARNE-Prod mil t'!C209/$C$8</f>
        <v>0.61100500000000002</v>
      </c>
      <c r="D211" s="112">
        <f>'1.CARNE-Prod mil t'!D209/$D$8</f>
        <v>0.443664</v>
      </c>
      <c r="E211" s="112">
        <f>'1.CARNE-Prod mil t'!E209/$E$8</f>
        <v>1.500972</v>
      </c>
      <c r="F211" s="112">
        <f>'1.CARNE-Prod mil t'!F209/$F$8</f>
        <v>8.7330000000000012E-3</v>
      </c>
      <c r="G211" s="112">
        <f>'1.CARNE-Prod mil t'!G209/$G$8</f>
        <v>5.1632999999999998E-2</v>
      </c>
      <c r="H211" s="112">
        <f>'1.CARNE-Prod mil t'!H209/$H$8</f>
        <v>4.0235E-2</v>
      </c>
      <c r="I211" s="113">
        <f>'1.CARNE-Prod mil t'!I209</f>
        <v>0.109738</v>
      </c>
      <c r="J211" s="113">
        <f>'1.CARNE-Prod mil t'!J209</f>
        <v>4.4069217335999999</v>
      </c>
      <c r="K211" s="113">
        <f>'1.CARNE-Prod mil t'!K209</f>
        <v>0</v>
      </c>
      <c r="L211" s="113">
        <f>'1.CARNE-Prod mil t'!L209</f>
        <v>0</v>
      </c>
      <c r="M211" s="113">
        <f>'1.CARNE-Prod mil t'!M209</f>
        <v>5.7648024000000004E-3</v>
      </c>
    </row>
    <row r="212" spans="1:13" ht="12" customHeight="1" x14ac:dyDescent="0.2">
      <c r="A212" s="168">
        <v>201606</v>
      </c>
      <c r="B212" s="112">
        <f>'1.CARNE-Prod mil t'!B210/$B$8</f>
        <v>1.6510450000000001</v>
      </c>
      <c r="C212" s="112">
        <f>'1.CARNE-Prod mil t'!C210/$C$8</f>
        <v>0.62294900000000009</v>
      </c>
      <c r="D212" s="112">
        <f>'1.CARNE-Prod mil t'!D210/$D$8</f>
        <v>0.45517199999999997</v>
      </c>
      <c r="E212" s="112">
        <f>'1.CARNE-Prod mil t'!E210/$E$8</f>
        <v>1.4880440000000001</v>
      </c>
      <c r="F212" s="112">
        <f>'1.CARNE-Prod mil t'!F210/$F$8</f>
        <v>8.8870000000000008E-3</v>
      </c>
      <c r="G212" s="112">
        <f>'1.CARNE-Prod mil t'!G210/$G$8</f>
        <v>5.2401000000000003E-2</v>
      </c>
      <c r="H212" s="112">
        <f>'1.CARNE-Prod mil t'!H210/$H$8</f>
        <v>4.2242000000000002E-2</v>
      </c>
      <c r="I212" s="113">
        <f>'1.CARNE-Prod mil t'!I210</f>
        <v>0.107864</v>
      </c>
      <c r="J212" s="113">
        <f>'1.CARNE-Prod mil t'!J210</f>
        <v>4.2508431351000011</v>
      </c>
      <c r="K212" s="113">
        <f>'1.CARNE-Prod mil t'!K210</f>
        <v>0</v>
      </c>
      <c r="L212" s="113">
        <f>'1.CARNE-Prod mil t'!L210</f>
        <v>0</v>
      </c>
      <c r="M212" s="113">
        <f>'1.CARNE-Prod mil t'!M210</f>
        <v>0</v>
      </c>
    </row>
    <row r="213" spans="1:13" ht="12" customHeight="1" x14ac:dyDescent="0.2">
      <c r="A213" s="168">
        <v>201607</v>
      </c>
      <c r="B213" s="112">
        <f>'1.CARNE-Prod mil t'!B211/$B$8</f>
        <v>1.6699280000000001</v>
      </c>
      <c r="C213" s="112">
        <f>'1.CARNE-Prod mil t'!C211/$C$8</f>
        <v>0.67388499999999996</v>
      </c>
      <c r="D213" s="112">
        <f>'1.CARNE-Prod mil t'!D211/$D$8</f>
        <v>0.46934700000000001</v>
      </c>
      <c r="E213" s="112">
        <f>'1.CARNE-Prod mil t'!E211/$E$8</f>
        <v>1.514964</v>
      </c>
      <c r="F213" s="112">
        <f>'1.CARNE-Prod mil t'!F211/$F$8</f>
        <v>9.1090000000000008E-3</v>
      </c>
      <c r="G213" s="112">
        <f>'1.CARNE-Prod mil t'!G211/$G$8</f>
        <v>6.2774999999999997E-2</v>
      </c>
      <c r="H213" s="112">
        <f>'1.CARNE-Prod mil t'!H211/$H$8</f>
        <v>4.6200000000000005E-2</v>
      </c>
      <c r="I213" s="113">
        <f>'1.CARNE-Prod mil t'!I211</f>
        <v>0.11014199999999999</v>
      </c>
      <c r="J213" s="113">
        <f>'1.CARNE-Prod mil t'!J211</f>
        <v>4.3271713971000008</v>
      </c>
      <c r="K213" s="113">
        <f>'1.CARNE-Prod mil t'!K211</f>
        <v>0</v>
      </c>
      <c r="L213" s="113">
        <f>'1.CARNE-Prod mil t'!L211</f>
        <v>0</v>
      </c>
      <c r="M213" s="113">
        <f>'1.CARNE-Prod mil t'!M211</f>
        <v>0</v>
      </c>
    </row>
    <row r="214" spans="1:13" ht="12" x14ac:dyDescent="0.2">
      <c r="A214" s="168">
        <v>201608</v>
      </c>
      <c r="B214" s="112">
        <f>'1.CARNE-Prod mil t'!B212/$B$8</f>
        <v>1.6536960000000001</v>
      </c>
      <c r="C214" s="112">
        <f>'1.CARNE-Prod mil t'!C212/$C$8</f>
        <v>0.624359</v>
      </c>
      <c r="D214" s="112">
        <f>'1.CARNE-Prod mil t'!D212/$D$8</f>
        <v>0.45777600000000002</v>
      </c>
      <c r="E214" s="112">
        <f>'1.CARNE-Prod mil t'!E212/$E$8</f>
        <v>1.4494760000000002</v>
      </c>
      <c r="F214" s="112">
        <f>'1.CARNE-Prod mil t'!F212/$F$8</f>
        <v>8.4799999999999997E-3</v>
      </c>
      <c r="G214" s="112">
        <f>'1.CARNE-Prod mil t'!G212/$G$8</f>
        <v>5.5138999999999994E-2</v>
      </c>
      <c r="H214" s="112">
        <f>'1.CARNE-Prod mil t'!H212/$H$8</f>
        <v>4.5759999999999995E-2</v>
      </c>
      <c r="I214" s="113">
        <f>'1.CARNE-Prod mil t'!I212</f>
        <v>0.109176</v>
      </c>
      <c r="J214" s="113">
        <f>'1.CARNE-Prod mil t'!J212</f>
        <v>4.2168484637999999</v>
      </c>
      <c r="K214" s="113">
        <f>'1.CARNE-Prod mil t'!K212</f>
        <v>0</v>
      </c>
      <c r="L214" s="113">
        <f>'1.CARNE-Prod mil t'!L212</f>
        <v>0</v>
      </c>
      <c r="M214" s="113">
        <f>'1.CARNE-Prod mil t'!M212</f>
        <v>0</v>
      </c>
    </row>
    <row r="215" spans="1:13" ht="12" x14ac:dyDescent="0.2">
      <c r="A215" s="168">
        <v>201609</v>
      </c>
      <c r="B215" s="112">
        <f>'1.CARNE-Prod mil t'!B213/$B$8</f>
        <v>1.6650989999999999</v>
      </c>
      <c r="C215" s="112">
        <f>'1.CARNE-Prod mil t'!C213/$C$8</f>
        <v>0.61927200000000004</v>
      </c>
      <c r="D215" s="112">
        <f>'1.CARNE-Prod mil t'!D213/$D$8</f>
        <v>0.454536</v>
      </c>
      <c r="E215" s="112">
        <f>'1.CARNE-Prod mil t'!E213/$E$8</f>
        <v>1.4859980000000002</v>
      </c>
      <c r="F215" s="112">
        <f>'1.CARNE-Prod mil t'!F213/$F$8</f>
        <v>8.8140000000000007E-3</v>
      </c>
      <c r="G215" s="112">
        <f>'1.CARNE-Prod mil t'!G213/$G$8</f>
        <v>5.5585000000000002E-2</v>
      </c>
      <c r="H215" s="112">
        <f>'1.CARNE-Prod mil t'!H213/$H$8</f>
        <v>4.6355000000000007E-2</v>
      </c>
      <c r="I215" s="113">
        <f>'1.CARNE-Prod mil t'!I213</f>
        <v>0.108151</v>
      </c>
      <c r="J215" s="113">
        <f>'1.CARNE-Prod mil t'!J213</f>
        <v>4.1083836705000003</v>
      </c>
      <c r="K215" s="113">
        <f>'1.CARNE-Prod mil t'!K213</f>
        <v>1.0634198400000001E-2</v>
      </c>
      <c r="L215" s="113">
        <f>'1.CARNE-Prod mil t'!L213</f>
        <v>2.5333560000000001E-3</v>
      </c>
      <c r="M215" s="113">
        <f>'1.CARNE-Prod mil t'!M213</f>
        <v>0</v>
      </c>
    </row>
    <row r="216" spans="1:13" ht="12" x14ac:dyDescent="0.2">
      <c r="A216" s="168">
        <v>201610</v>
      </c>
      <c r="B216" s="112">
        <f>'1.CARNE-Prod mil t'!B214/$B$8</f>
        <v>1.655945</v>
      </c>
      <c r="C216" s="112">
        <f>'1.CARNE-Prod mil t'!C214/$C$8</f>
        <v>0.61333199999999999</v>
      </c>
      <c r="D216" s="112">
        <f>'1.CARNE-Prod mil t'!D214/$D$8</f>
        <v>0.453932</v>
      </c>
      <c r="E216" s="112">
        <f>'1.CARNE-Prod mil t'!E214/$E$8</f>
        <v>1.456267</v>
      </c>
      <c r="F216" s="112">
        <f>'1.CARNE-Prod mil t'!F214/$F$8</f>
        <v>9.0860000000000003E-3</v>
      </c>
      <c r="G216" s="112">
        <f>'1.CARNE-Prod mil t'!G214/$G$8</f>
        <v>5.4698000000000004E-2</v>
      </c>
      <c r="H216" s="112">
        <f>'1.CARNE-Prod mil t'!H214/$H$8</f>
        <v>4.6547999999999999E-2</v>
      </c>
      <c r="I216" s="113">
        <f>'1.CARNE-Prod mil t'!I214</f>
        <v>0.11062999999999999</v>
      </c>
      <c r="J216" s="113">
        <f>'1.CARNE-Prod mil t'!J214</f>
        <v>4.2249778263000008</v>
      </c>
      <c r="K216" s="113">
        <f>'1.CARNE-Prod mil t'!K214</f>
        <v>6.395124960000001E-2</v>
      </c>
      <c r="L216" s="113">
        <f>'1.CARNE-Prod mil t'!L214</f>
        <v>2.6780090400000001E-2</v>
      </c>
      <c r="M216" s="113">
        <f>'1.CARNE-Prod mil t'!M214</f>
        <v>0</v>
      </c>
    </row>
    <row r="217" spans="1:13" ht="12" x14ac:dyDescent="0.2">
      <c r="A217" s="168">
        <v>201611</v>
      </c>
      <c r="B217" s="112">
        <f>'1.CARNE-Prod mil t'!B215/$B$8</f>
        <v>1.6312660000000001</v>
      </c>
      <c r="C217" s="112">
        <f>'1.CARNE-Prod mil t'!C215/$C$8</f>
        <v>0.62386900000000001</v>
      </c>
      <c r="D217" s="112">
        <f>'1.CARNE-Prod mil t'!D215/$D$8</f>
        <v>0.46193400000000001</v>
      </c>
      <c r="E217" s="112">
        <f>'1.CARNE-Prod mil t'!E215/$E$8</f>
        <v>1.4703759999999999</v>
      </c>
      <c r="F217" s="112">
        <f>'1.CARNE-Prod mil t'!F215/$F$8</f>
        <v>9.1760000000000001E-3</v>
      </c>
      <c r="G217" s="112">
        <f>'1.CARNE-Prod mil t'!G215/$G$8</f>
        <v>5.7013000000000001E-2</v>
      </c>
      <c r="H217" s="112">
        <f>'1.CARNE-Prod mil t'!H215/$H$8</f>
        <v>4.7015000000000001E-2</v>
      </c>
      <c r="I217" s="113">
        <f>'1.CARNE-Prod mil t'!I215</f>
        <v>0.109713</v>
      </c>
      <c r="J217" s="113">
        <f>'1.CARNE-Prod mil t'!J215</f>
        <v>4.2587330040000007</v>
      </c>
      <c r="K217" s="113">
        <f>'1.CARNE-Prod mil t'!K215</f>
        <v>4.6215489600000006E-2</v>
      </c>
      <c r="L217" s="113">
        <f>'1.CARNE-Prod mil t'!L215</f>
        <v>2.3565427200000003E-2</v>
      </c>
      <c r="M217" s="113">
        <f>'1.CARNE-Prod mil t'!M215</f>
        <v>0</v>
      </c>
    </row>
    <row r="218" spans="1:13" ht="12" x14ac:dyDescent="0.2">
      <c r="A218" s="198">
        <v>201612</v>
      </c>
      <c r="B218" s="200">
        <f>'1.CARNE-Prod mil t'!B216/$B$8</f>
        <v>1.775388</v>
      </c>
      <c r="C218" s="200">
        <f>'1.CARNE-Prod mil t'!C216/$C$8</f>
        <v>0.62631399999999982</v>
      </c>
      <c r="D218" s="200">
        <f>'1.CARNE-Prod mil t'!D216/$D$8</f>
        <v>0.50011700000000003</v>
      </c>
      <c r="E218" s="200">
        <f>'1.CARNE-Prod mil t'!E216/$E$8</f>
        <v>1.505919</v>
      </c>
      <c r="F218" s="200">
        <f>'1.CARNE-Prod mil t'!F216/$F$8</f>
        <v>9.4470000000000005E-3</v>
      </c>
      <c r="G218" s="200">
        <f>'1.CARNE-Prod mil t'!G216/$G$8</f>
        <v>5.9361999999999998E-2</v>
      </c>
      <c r="H218" s="200">
        <f>'1.CARNE-Prod mil t'!H216/$H$8</f>
        <v>4.9103000000000001E-2</v>
      </c>
      <c r="I218" s="201">
        <f>'1.CARNE-Prod mil t'!I216</f>
        <v>0.111634</v>
      </c>
      <c r="J218" s="201">
        <f>'1.CARNE-Prod mil t'!J216</f>
        <v>4.3774206642000006</v>
      </c>
      <c r="K218" s="201">
        <f>'1.CARNE-Prod mil t'!K216</f>
        <v>4.4593416000000006E-3</v>
      </c>
      <c r="L218" s="201">
        <f>'1.CARNE-Prod mil t'!L216</f>
        <v>3.8787336000000003E-3</v>
      </c>
      <c r="M218" s="201">
        <f>'1.CARNE-Prod mil t'!M216</f>
        <v>0</v>
      </c>
    </row>
    <row r="219" spans="1:13" ht="12" x14ac:dyDescent="0.2">
      <c r="A219" s="168">
        <v>201701</v>
      </c>
      <c r="B219" s="112">
        <f>'1.CARNE-Prod mil t'!B217/$B$8</f>
        <v>28.856470190000003</v>
      </c>
      <c r="C219" s="112">
        <f>'1.CARNE-Prod mil t'!C217/$C$8</f>
        <v>0.46911385999999999</v>
      </c>
      <c r="D219" s="112">
        <f>'1.CARNE-Prod mil t'!D217/$D$8</f>
        <v>1.9366239200000004</v>
      </c>
      <c r="E219" s="112">
        <f>'1.CARNE-Prod mil t'!E217/$E$8</f>
        <v>1.2239859800000001</v>
      </c>
      <c r="F219" s="112">
        <f>'1.CARNE-Prod mil t'!F217/$F$8</f>
        <v>0.11407959000000002</v>
      </c>
      <c r="G219" s="112">
        <f>'1.CARNE-Prod mil t'!G217/$G$8</f>
        <v>1.4846500000000001E-3</v>
      </c>
      <c r="H219" s="112">
        <f>'1.CARNE-Prod mil t'!H217/$H$8</f>
        <v>0</v>
      </c>
      <c r="I219" s="113">
        <f>'1.CARNE-Prod mil t'!I217</f>
        <v>5.9744995900000006</v>
      </c>
      <c r="J219" s="113">
        <f>'1.CARNE-Prod mil t'!J217</f>
        <v>10.19845714</v>
      </c>
      <c r="K219" s="113">
        <f>'1.CARNE-Prod mil t'!K217</f>
        <v>0</v>
      </c>
      <c r="L219" s="113">
        <f>'1.CARNE-Prod mil t'!L217</f>
        <v>0</v>
      </c>
      <c r="M219" s="113">
        <f>'1.CARNE-Prod mil t'!M217</f>
        <v>2.3044500000000004E-3</v>
      </c>
    </row>
    <row r="220" spans="1:13" ht="12" x14ac:dyDescent="0.2">
      <c r="A220" s="168">
        <v>201702</v>
      </c>
      <c r="B220" s="112">
        <f>'1.CARNE-Prod mil t'!B218/$B$8</f>
        <v>31.108663419999999</v>
      </c>
      <c r="C220" s="112">
        <f>'1.CARNE-Prod mil t'!C218/$C$8</f>
        <v>0.48591522999999998</v>
      </c>
      <c r="D220" s="112">
        <f>'1.CARNE-Prod mil t'!D218/$D$8</f>
        <v>1.8208686500000002</v>
      </c>
      <c r="E220" s="112">
        <f>'1.CARNE-Prod mil t'!E218/$E$8</f>
        <v>1.2179979900000004</v>
      </c>
      <c r="F220" s="112">
        <f>'1.CARNE-Prod mil t'!F218/$F$8</f>
        <v>0.12192631</v>
      </c>
      <c r="G220" s="112">
        <f>'1.CARNE-Prod mil t'!G218/$G$8</f>
        <v>0</v>
      </c>
      <c r="H220" s="112">
        <f>'1.CARNE-Prod mil t'!H218/$H$8</f>
        <v>0</v>
      </c>
      <c r="I220" s="113">
        <f>'1.CARNE-Prod mil t'!I218</f>
        <v>5.9387554999999992</v>
      </c>
      <c r="J220" s="113">
        <f>'1.CARNE-Prod mil t'!J218</f>
        <v>10.10008354</v>
      </c>
      <c r="K220" s="113">
        <f>'1.CARNE-Prod mil t'!K218</f>
        <v>0</v>
      </c>
      <c r="L220" s="113">
        <f>'1.CARNE-Prod mil t'!L218</f>
        <v>0</v>
      </c>
      <c r="M220" s="113">
        <f>'1.CARNE-Prod mil t'!M218</f>
        <v>0</v>
      </c>
    </row>
    <row r="221" spans="1:13" ht="12" x14ac:dyDescent="0.2">
      <c r="A221" s="168">
        <v>201703</v>
      </c>
      <c r="B221" s="112">
        <f>'1.CARNE-Prod mil t'!B219/$B$8</f>
        <v>30.384387470000004</v>
      </c>
      <c r="C221" s="112">
        <f>'1.CARNE-Prod mil t'!C219/$C$8</f>
        <v>0.48181229000000003</v>
      </c>
      <c r="D221" s="112">
        <f>'1.CARNE-Prod mil t'!D219/$D$8</f>
        <v>1.8104224999999998</v>
      </c>
      <c r="E221" s="112">
        <f>'1.CARNE-Prod mil t'!E219/$E$8</f>
        <v>1.2115067899999998</v>
      </c>
      <c r="F221" s="112">
        <f>'1.CARNE-Prod mil t'!F219/$F$8</f>
        <v>0.13273111000000001</v>
      </c>
      <c r="G221" s="112">
        <f>'1.CARNE-Prod mil t'!G219/$G$8</f>
        <v>0</v>
      </c>
      <c r="H221" s="112">
        <f>'1.CARNE-Prod mil t'!H219/$H$8</f>
        <v>0</v>
      </c>
      <c r="I221" s="113">
        <f>'1.CARNE-Prod mil t'!I219</f>
        <v>5.9843509200000016</v>
      </c>
      <c r="J221" s="113">
        <f>'1.CARNE-Prod mil t'!J219</f>
        <v>10.102389539999999</v>
      </c>
      <c r="K221" s="113">
        <f>'1.CARNE-Prod mil t'!K219</f>
        <v>0</v>
      </c>
      <c r="L221" s="113">
        <f>'1.CARNE-Prod mil t'!L219</f>
        <v>0</v>
      </c>
      <c r="M221" s="113">
        <f>'1.CARNE-Prod mil t'!M219</f>
        <v>0</v>
      </c>
    </row>
    <row r="222" spans="1:13" ht="12" x14ac:dyDescent="0.2">
      <c r="A222" s="168">
        <v>201704</v>
      </c>
      <c r="B222" s="112">
        <f>'1.CARNE-Prod mil t'!B220/$B$8</f>
        <v>29.483737460000004</v>
      </c>
      <c r="C222" s="112">
        <f>'1.CARNE-Prod mil t'!C220/$C$8</f>
        <v>0.50446358000000002</v>
      </c>
      <c r="D222" s="112">
        <f>'1.CARNE-Prod mil t'!D220/$D$8</f>
        <v>1.7630621099999999</v>
      </c>
      <c r="E222" s="112">
        <f>'1.CARNE-Prod mil t'!E220/$E$8</f>
        <v>1.2234057</v>
      </c>
      <c r="F222" s="112">
        <f>'1.CARNE-Prod mil t'!F220/$F$8</f>
        <v>0.12430372000000002</v>
      </c>
      <c r="G222" s="112">
        <f>'1.CARNE-Prod mil t'!G220/$G$8</f>
        <v>4.4682199999999993E-3</v>
      </c>
      <c r="H222" s="112">
        <f>'1.CARNE-Prod mil t'!H220/$H$8</f>
        <v>0</v>
      </c>
      <c r="I222" s="113">
        <f>'1.CARNE-Prod mil t'!I220</f>
        <v>5.9577090000000013</v>
      </c>
      <c r="J222" s="113">
        <f>'1.CARNE-Prod mil t'!J220</f>
        <v>10.720953079999997</v>
      </c>
      <c r="K222" s="113">
        <f>'1.CARNE-Prod mil t'!K220</f>
        <v>2.31E-4</v>
      </c>
      <c r="L222" s="113">
        <f>'1.CARNE-Prod mil t'!L220</f>
        <v>0</v>
      </c>
      <c r="M222" s="113">
        <f>'1.CARNE-Prod mil t'!M220</f>
        <v>8.4002000000000002E-4</v>
      </c>
    </row>
    <row r="223" spans="1:13" ht="12" x14ac:dyDescent="0.2">
      <c r="A223" s="168">
        <v>201705</v>
      </c>
      <c r="B223" s="112">
        <f>'1.CARNE-Prod mil t'!B221/$B$8</f>
        <v>27.53813632</v>
      </c>
      <c r="C223" s="112">
        <f>'1.CARNE-Prod mil t'!C221/$C$8</f>
        <v>0.52035464000000009</v>
      </c>
      <c r="D223" s="112">
        <f>'1.CARNE-Prod mil t'!D221/$D$8</f>
        <v>1.8503971100000001</v>
      </c>
      <c r="E223" s="112">
        <f>'1.CARNE-Prod mil t'!E221/$E$8</f>
        <v>1.2008343999999997</v>
      </c>
      <c r="F223" s="112">
        <f>'1.CARNE-Prod mil t'!F221/$F$8</f>
        <v>0.12072134999999999</v>
      </c>
      <c r="G223" s="112">
        <f>'1.CARNE-Prod mil t'!G221/$G$8</f>
        <v>1.5553250000000001E-2</v>
      </c>
      <c r="H223" s="112">
        <f>'1.CARNE-Prod mil t'!H221/$H$8</f>
        <v>0</v>
      </c>
      <c r="I223" s="113">
        <f>'1.CARNE-Prod mil t'!I221</f>
        <v>5.8516080099999996</v>
      </c>
      <c r="J223" s="113">
        <f>'1.CARNE-Prod mil t'!J221</f>
        <v>10.68570169</v>
      </c>
      <c r="K223" s="113">
        <f>'1.CARNE-Prod mil t'!K221</f>
        <v>4.1179700000000003E-3</v>
      </c>
      <c r="L223" s="113">
        <f>'1.CARNE-Prod mil t'!L221</f>
        <v>0</v>
      </c>
      <c r="M223" s="113">
        <f>'1.CARNE-Prod mil t'!M221</f>
        <v>0.33316063000000001</v>
      </c>
    </row>
    <row r="224" spans="1:13" ht="12" x14ac:dyDescent="0.2">
      <c r="A224" s="168">
        <v>201706</v>
      </c>
      <c r="B224" s="112">
        <f>'1.CARNE-Prod mil t'!B222/$B$8</f>
        <v>26.537636759999994</v>
      </c>
      <c r="C224" s="112">
        <f>'1.CARNE-Prod mil t'!C222/$C$8</f>
        <v>0.53643792999999995</v>
      </c>
      <c r="D224" s="112">
        <f>'1.CARNE-Prod mil t'!D222/$D$8</f>
        <v>1.8809162500000003</v>
      </c>
      <c r="E224" s="112">
        <f>'1.CARNE-Prod mil t'!E222/$E$8</f>
        <v>1.2234114599999999</v>
      </c>
      <c r="F224" s="112">
        <f>'1.CARNE-Prod mil t'!F222/$F$8</f>
        <v>0.12967863000000002</v>
      </c>
      <c r="G224" s="112">
        <f>'1.CARNE-Prod mil t'!G222/$G$8</f>
        <v>1.0362969999999999E-2</v>
      </c>
      <c r="H224" s="112">
        <f>'1.CARNE-Prod mil t'!H222/$H$8</f>
        <v>0</v>
      </c>
      <c r="I224" s="113">
        <f>'1.CARNE-Prod mil t'!I222</f>
        <v>5.8360963899999989</v>
      </c>
      <c r="J224" s="113">
        <f>'1.CARNE-Prod mil t'!J222</f>
        <v>11.196316649999998</v>
      </c>
      <c r="K224" s="113">
        <f>'1.CARNE-Prod mil t'!K222</f>
        <v>4.2266190000000009E-3</v>
      </c>
      <c r="L224" s="113">
        <f>'1.CARNE-Prod mil t'!L222</f>
        <v>0</v>
      </c>
      <c r="M224" s="113">
        <f>'1.CARNE-Prod mil t'!M222</f>
        <v>0.15173765</v>
      </c>
    </row>
    <row r="225" spans="1:13" ht="12" x14ac:dyDescent="0.2">
      <c r="A225" s="168">
        <v>201707</v>
      </c>
      <c r="B225" s="112">
        <f>'1.CARNE-Prod mil t'!B223/$B$8</f>
        <v>31.053939639999996</v>
      </c>
      <c r="C225" s="112">
        <f>'1.CARNE-Prod mil t'!C223/$C$8</f>
        <v>0.50983456999999999</v>
      </c>
      <c r="D225" s="112">
        <f>'1.CARNE-Prod mil t'!D223/$D$8</f>
        <v>2.0699387700000003</v>
      </c>
      <c r="E225" s="112">
        <f>'1.CARNE-Prod mil t'!E223/$E$8</f>
        <v>1.3360099400000001</v>
      </c>
      <c r="F225" s="112">
        <f>'1.CARNE-Prod mil t'!F223/$F$8</f>
        <v>0.12285555999999997</v>
      </c>
      <c r="G225" s="112">
        <f>'1.CARNE-Prod mil t'!G223/$G$8</f>
        <v>1.7550110000000001E-2</v>
      </c>
      <c r="H225" s="112">
        <f>'1.CARNE-Prod mil t'!H223/$H$8</f>
        <v>0</v>
      </c>
      <c r="I225" s="113">
        <f>'1.CARNE-Prod mil t'!I223</f>
        <v>5.8159325299999995</v>
      </c>
      <c r="J225" s="113">
        <f>'1.CARNE-Prod mil t'!J223</f>
        <v>11.6445177</v>
      </c>
      <c r="K225" s="113">
        <f>'1.CARNE-Prod mil t'!K223</f>
        <v>6.2220000000000005E-4</v>
      </c>
      <c r="L225" s="113">
        <f>'1.CARNE-Prod mil t'!L223</f>
        <v>0</v>
      </c>
      <c r="M225" s="113">
        <f>'1.CARNE-Prod mil t'!M223</f>
        <v>9.6205880000000008E-2</v>
      </c>
    </row>
    <row r="226" spans="1:13" ht="12" x14ac:dyDescent="0.2">
      <c r="A226" s="168">
        <v>201708</v>
      </c>
      <c r="B226" s="112">
        <f>'1.CARNE-Prod mil t'!B224/$B$8</f>
        <v>31.884927870000002</v>
      </c>
      <c r="C226" s="112">
        <f>'1.CARNE-Prod mil t'!C224/$C$8</f>
        <v>0.50429578999999991</v>
      </c>
      <c r="D226" s="112">
        <f>'1.CARNE-Prod mil t'!D224/$D$8</f>
        <v>2.0290331099999999</v>
      </c>
      <c r="E226" s="112">
        <f>'1.CARNE-Prod mil t'!E224/$E$8</f>
        <v>1.3741300400000003</v>
      </c>
      <c r="F226" s="112">
        <f>'1.CARNE-Prod mil t'!F224/$F$8</f>
        <v>0.12947207000000002</v>
      </c>
      <c r="G226" s="112">
        <f>'1.CARNE-Prod mil t'!G224/$G$8</f>
        <v>1.266596E-2</v>
      </c>
      <c r="H226" s="112">
        <f>'1.CARNE-Prod mil t'!H224/$H$8</f>
        <v>0</v>
      </c>
      <c r="I226" s="113">
        <f>'1.CARNE-Prod mil t'!I224</f>
        <v>5.4245676500000002</v>
      </c>
      <c r="J226" s="113">
        <f>'1.CARNE-Prod mil t'!J224</f>
        <v>11.773172669999997</v>
      </c>
      <c r="K226" s="113">
        <f>'1.CARNE-Prod mil t'!K224</f>
        <v>5.1E-5</v>
      </c>
      <c r="L226" s="113">
        <f>'1.CARNE-Prod mil t'!L224</f>
        <v>0</v>
      </c>
      <c r="M226" s="113">
        <f>'1.CARNE-Prod mil t'!M224</f>
        <v>7.6758699999999999E-2</v>
      </c>
    </row>
    <row r="227" spans="1:13" ht="12" x14ac:dyDescent="0.2">
      <c r="A227" s="168">
        <v>201709</v>
      </c>
      <c r="B227" s="112">
        <f>'1.CARNE-Prod mil t'!B225/$B$8</f>
        <v>33.476532630000001</v>
      </c>
      <c r="C227" s="112">
        <f>'1.CARNE-Prod mil t'!C225/$C$8</f>
        <v>0.49237992999999997</v>
      </c>
      <c r="D227" s="112">
        <f>'1.CARNE-Prod mil t'!D225/$D$8</f>
        <v>1.8706479400000002</v>
      </c>
      <c r="E227" s="112">
        <f>'1.CARNE-Prod mil t'!E225/$E$8</f>
        <v>1.2926799999999998</v>
      </c>
      <c r="F227" s="112">
        <f>'1.CARNE-Prod mil t'!F225/$F$8</f>
        <v>0.12474353000000001</v>
      </c>
      <c r="G227" s="112">
        <f>'1.CARNE-Prod mil t'!G225/$G$8</f>
        <v>6.0932699999999996E-3</v>
      </c>
      <c r="H227" s="112">
        <f>'1.CARNE-Prod mil t'!H225/$H$8</f>
        <v>0</v>
      </c>
      <c r="I227" s="113">
        <f>'1.CARNE-Prod mil t'!I225</f>
        <v>5.4834298000000006</v>
      </c>
      <c r="J227" s="113">
        <f>'1.CARNE-Prod mil t'!J225</f>
        <v>11.8520147</v>
      </c>
      <c r="K227" s="113">
        <f>'1.CARNE-Prod mil t'!K225</f>
        <v>0</v>
      </c>
      <c r="L227" s="113">
        <f>'1.CARNE-Prod mil t'!L225</f>
        <v>0</v>
      </c>
      <c r="M227" s="113">
        <f>'1.CARNE-Prod mil t'!M225</f>
        <v>1.6143099999999997E-2</v>
      </c>
    </row>
    <row r="228" spans="1:13" ht="12" x14ac:dyDescent="0.2">
      <c r="A228" s="168">
        <v>201710</v>
      </c>
      <c r="B228" s="112">
        <f>'1.CARNE-Prod mil t'!B226/$B$8</f>
        <v>33.058578309999994</v>
      </c>
      <c r="C228" s="112">
        <f>'1.CARNE-Prod mil t'!C226/$C$8</f>
        <v>0.51048929999999992</v>
      </c>
      <c r="D228" s="112">
        <f>'1.CARNE-Prod mil t'!D226/$D$8</f>
        <v>1.8736831</v>
      </c>
      <c r="E228" s="112">
        <f>'1.CARNE-Prod mil t'!E226/$E$8</f>
        <v>1.3261164499999998</v>
      </c>
      <c r="F228" s="112">
        <f>'1.CARNE-Prod mil t'!F226/$F$8</f>
        <v>0.11832937999999998</v>
      </c>
      <c r="G228" s="112">
        <f>'1.CARNE-Prod mil t'!G226/$G$8</f>
        <v>2.31467E-3</v>
      </c>
      <c r="H228" s="112">
        <f>'1.CARNE-Prod mil t'!H226/$H$8</f>
        <v>0</v>
      </c>
      <c r="I228" s="113">
        <f>'1.CARNE-Prod mil t'!I226</f>
        <v>5.5106035000000011</v>
      </c>
      <c r="J228" s="113">
        <f>'1.CARNE-Prod mil t'!J226</f>
        <v>11.43885734</v>
      </c>
      <c r="K228" s="113">
        <f>'1.CARNE-Prod mil t'!K226</f>
        <v>6.6359999999999987E-4</v>
      </c>
      <c r="L228" s="113">
        <f>'1.CARNE-Prod mil t'!L226</f>
        <v>0</v>
      </c>
      <c r="M228" s="113">
        <f>'1.CARNE-Prod mil t'!M226</f>
        <v>1.0881700000000001E-2</v>
      </c>
    </row>
    <row r="229" spans="1:13" ht="12" x14ac:dyDescent="0.2">
      <c r="A229" s="168">
        <v>201711</v>
      </c>
      <c r="B229" s="112">
        <f>'1.CARNE-Prod mil t'!B227/$B$8</f>
        <v>33.870262359999998</v>
      </c>
      <c r="C229" s="112">
        <f>'1.CARNE-Prod mil t'!C227/$C$8</f>
        <v>0.50302377000000009</v>
      </c>
      <c r="D229" s="112">
        <f>'1.CARNE-Prod mil t'!D227/$D$8</f>
        <v>1.7461339500000002</v>
      </c>
      <c r="E229" s="112">
        <f>'1.CARNE-Prod mil t'!E227/$E$8</f>
        <v>1.2507681100000001</v>
      </c>
      <c r="F229" s="112">
        <f>'1.CARNE-Prod mil t'!F227/$F$8</f>
        <v>0.12811521000000001</v>
      </c>
      <c r="G229" s="112">
        <f>'1.CARNE-Prod mil t'!G227/$G$8</f>
        <v>2.4336399999999995E-3</v>
      </c>
      <c r="H229" s="112">
        <f>'1.CARNE-Prod mil t'!H227/$H$8</f>
        <v>0</v>
      </c>
      <c r="I229" s="113">
        <f>'1.CARNE-Prod mil t'!I227</f>
        <v>5.5900802900000004</v>
      </c>
      <c r="J229" s="113">
        <f>'1.CARNE-Prod mil t'!J227</f>
        <v>11.394161739999998</v>
      </c>
      <c r="K229" s="113">
        <f>'1.CARNE-Prod mil t'!K227</f>
        <v>4.0188999999999997E-3</v>
      </c>
      <c r="L229" s="113">
        <f>'1.CARNE-Prod mil t'!L227</f>
        <v>0</v>
      </c>
      <c r="M229" s="113">
        <f>'1.CARNE-Prod mil t'!M227</f>
        <v>1.2762799999999999E-2</v>
      </c>
    </row>
    <row r="230" spans="1:13" ht="12" x14ac:dyDescent="0.2">
      <c r="A230" s="198">
        <v>201712</v>
      </c>
      <c r="B230" s="200">
        <f>'1.CARNE-Prod mil t'!B228/$B$8</f>
        <v>35.243670789999996</v>
      </c>
      <c r="C230" s="200">
        <f>'1.CARNE-Prod mil t'!C228/$C$8</f>
        <v>0.53796006000000007</v>
      </c>
      <c r="D230" s="200">
        <f>'1.CARNE-Prod mil t'!D228/$D$8</f>
        <v>1.8536962499999998</v>
      </c>
      <c r="E230" s="200">
        <f>'1.CARNE-Prod mil t'!E228/$E$8</f>
        <v>1.25196697</v>
      </c>
      <c r="F230" s="200">
        <f>'1.CARNE-Prod mil t'!F228/$F$8</f>
        <v>0.12341386000000003</v>
      </c>
      <c r="G230" s="200">
        <f>'1.CARNE-Prod mil t'!G228/$G$8</f>
        <v>5.0296088888888892E-3</v>
      </c>
      <c r="H230" s="200">
        <f>'1.CARNE-Prod mil t'!H228/$H$8</f>
        <v>0</v>
      </c>
      <c r="I230" s="201">
        <f>'1.CARNE-Prod mil t'!I228</f>
        <v>5.4594788400000001</v>
      </c>
      <c r="J230" s="201">
        <f>'1.CARNE-Prod mil t'!J228</f>
        <v>11.367963209999999</v>
      </c>
      <c r="K230" s="201">
        <f>'1.CARNE-Prod mil t'!K228</f>
        <v>3.8321499999999994E-3</v>
      </c>
      <c r="L230" s="201">
        <f>'1.CARNE-Prod mil t'!L228</f>
        <v>0</v>
      </c>
      <c r="M230" s="201">
        <f>'1.CARNE-Prod mil t'!M228</f>
        <v>5.6587999999999994E-3</v>
      </c>
    </row>
    <row r="231" spans="1:13" ht="12" x14ac:dyDescent="0.2">
      <c r="A231" s="168">
        <v>201801</v>
      </c>
      <c r="B231" s="112">
        <f>'1.CARNE-Prod mil t'!B229/$B$8</f>
        <v>30.955645879999999</v>
      </c>
      <c r="C231" s="112">
        <f>'1.CARNE-Prod mil t'!C229/$C$8</f>
        <v>0.48195758999999994</v>
      </c>
      <c r="D231" s="112">
        <f>'1.CARNE-Prod mil t'!D229/$D$8</f>
        <v>2.01922851</v>
      </c>
      <c r="E231" s="112">
        <f>'1.CARNE-Prod mil t'!E229/$E$8</f>
        <v>1.2356681700000001</v>
      </c>
      <c r="F231" s="112">
        <f>'1.CARNE-Prod mil t'!F229/$F$8</f>
        <v>8.6068289999999992E-2</v>
      </c>
      <c r="G231" s="112">
        <f>'1.CARNE-Prod mil t'!G229/$G$8</f>
        <v>1.4846500000000001E-3</v>
      </c>
      <c r="H231" s="112">
        <f>'1.CARNE-Prod mil t'!H229/$H$8</f>
        <v>0</v>
      </c>
      <c r="I231" s="113">
        <f>'1.CARNE-Prod mil t'!I229</f>
        <v>5.2099215199999982</v>
      </c>
      <c r="J231" s="113">
        <f>'1.CARNE-Prod mil t'!J229</f>
        <v>10.529585800000001</v>
      </c>
      <c r="K231" s="113">
        <f>'1.CARNE-Prod mil t'!K229</f>
        <v>0</v>
      </c>
      <c r="L231" s="113">
        <f>'1.CARNE-Prod mil t'!L229</f>
        <v>0</v>
      </c>
      <c r="M231" s="113">
        <f>'1.CARNE-Prod mil t'!M229</f>
        <v>2.2170100000000002E-3</v>
      </c>
    </row>
    <row r="232" spans="1:13" ht="12" x14ac:dyDescent="0.2">
      <c r="A232" s="168">
        <v>201802</v>
      </c>
      <c r="B232" s="112">
        <f>'1.CARNE-Prod mil t'!B230/$B$8</f>
        <v>32.082050680000002</v>
      </c>
      <c r="C232" s="112">
        <f>'1.CARNE-Prod mil t'!C230/$C$8</f>
        <v>0.49643655000000009</v>
      </c>
      <c r="D232" s="112">
        <f>'1.CARNE-Prod mil t'!D230/$D$8</f>
        <v>1.88445022</v>
      </c>
      <c r="E232" s="112">
        <f>'1.CARNE-Prod mil t'!E230/$E$8</f>
        <v>1.2293801399999997</v>
      </c>
      <c r="F232" s="112">
        <f>'1.CARNE-Prod mil t'!F230/$F$8</f>
        <v>9.6475140000000001E-2</v>
      </c>
      <c r="G232" s="112">
        <f>'1.CARNE-Prod mil t'!G230/$G$8</f>
        <v>0</v>
      </c>
      <c r="H232" s="112">
        <f>'1.CARNE-Prod mil t'!H230/$H$8</f>
        <v>0</v>
      </c>
      <c r="I232" s="113">
        <f>'1.CARNE-Prod mil t'!I230</f>
        <v>5.4297407800000022</v>
      </c>
      <c r="J232" s="113">
        <f>'1.CARNE-Prod mil t'!J230</f>
        <v>10.46106026</v>
      </c>
      <c r="K232" s="113">
        <f>'1.CARNE-Prod mil t'!K230</f>
        <v>0</v>
      </c>
      <c r="L232" s="113">
        <f>'1.CARNE-Prod mil t'!L230</f>
        <v>0</v>
      </c>
      <c r="M232" s="113">
        <f>'1.CARNE-Prod mil t'!M230</f>
        <v>0</v>
      </c>
    </row>
    <row r="233" spans="1:13" ht="12" x14ac:dyDescent="0.2">
      <c r="A233" s="168">
        <v>201803</v>
      </c>
      <c r="B233" s="112">
        <f>'1.CARNE-Prod mil t'!B231/$B$8</f>
        <v>32.550427420000005</v>
      </c>
      <c r="C233" s="112">
        <f>'1.CARNE-Prod mil t'!C231/$C$8</f>
        <v>0.49303328000000007</v>
      </c>
      <c r="D233" s="112">
        <f>'1.CARNE-Prod mil t'!D231/$D$8</f>
        <v>1.8785763300000002</v>
      </c>
      <c r="E233" s="112">
        <f>'1.CARNE-Prod mil t'!E231/$E$8</f>
        <v>1.2235065099999998</v>
      </c>
      <c r="F233" s="112">
        <f>'1.CARNE-Prod mil t'!F231/$F$8</f>
        <v>9.9564E-2</v>
      </c>
      <c r="G233" s="112">
        <f>'1.CARNE-Prod mil t'!G231/$G$8</f>
        <v>0</v>
      </c>
      <c r="H233" s="112">
        <f>'1.CARNE-Prod mil t'!H231/$H$8</f>
        <v>0</v>
      </c>
      <c r="I233" s="113">
        <f>'1.CARNE-Prod mil t'!I231</f>
        <v>5.6081083700000001</v>
      </c>
      <c r="J233" s="113">
        <f>'1.CARNE-Prod mil t'!J231</f>
        <v>10.470067649999999</v>
      </c>
      <c r="K233" s="113">
        <f>'1.CARNE-Prod mil t'!K231</f>
        <v>0</v>
      </c>
      <c r="L233" s="113">
        <f>'1.CARNE-Prod mil t'!L231</f>
        <v>0</v>
      </c>
      <c r="M233" s="113">
        <f>'1.CARNE-Prod mil t'!M231</f>
        <v>0</v>
      </c>
    </row>
    <row r="234" spans="1:13" ht="12" x14ac:dyDescent="0.2">
      <c r="A234" s="168">
        <v>201804</v>
      </c>
      <c r="B234" s="112">
        <f>'1.CARNE-Prod mil t'!B232/$B$8</f>
        <v>34.357566789999993</v>
      </c>
      <c r="C234" s="112">
        <f>'1.CARNE-Prod mil t'!C232/$C$8</f>
        <v>0.51624492</v>
      </c>
      <c r="D234" s="112">
        <f>'1.CARNE-Prod mil t'!D232/$D$8</f>
        <v>1.8272891099999999</v>
      </c>
      <c r="E234" s="112">
        <f>'1.CARNE-Prod mil t'!E232/$E$8</f>
        <v>1.2349148899999998</v>
      </c>
      <c r="F234" s="112">
        <f>'1.CARNE-Prod mil t'!F232/$F$8</f>
        <v>9.3433440000000006E-2</v>
      </c>
      <c r="G234" s="112">
        <f>'1.CARNE-Prod mil t'!G232/$G$8</f>
        <v>4.9817800000000008E-3</v>
      </c>
      <c r="H234" s="112">
        <f>'1.CARNE-Prod mil t'!H232/$H$8</f>
        <v>0</v>
      </c>
      <c r="I234" s="113">
        <f>'1.CARNE-Prod mil t'!I232</f>
        <v>5.7160736000000005</v>
      </c>
      <c r="J234" s="113">
        <f>'1.CARNE-Prod mil t'!J232</f>
        <v>11.174672509999997</v>
      </c>
      <c r="K234" s="113">
        <f>'1.CARNE-Prod mil t'!K232</f>
        <v>2.5280000000000002E-4</v>
      </c>
      <c r="L234" s="113">
        <f>'1.CARNE-Prod mil t'!L232</f>
        <v>0</v>
      </c>
      <c r="M234" s="113">
        <f>'1.CARNE-Prod mil t'!M232</f>
        <v>8.3878000000000002E-4</v>
      </c>
    </row>
    <row r="235" spans="1:13" ht="12" x14ac:dyDescent="0.2">
      <c r="A235" s="168">
        <v>201805</v>
      </c>
      <c r="B235" s="112">
        <f>'1.CARNE-Prod mil t'!B233/$B$8</f>
        <v>34.686747179999998</v>
      </c>
      <c r="C235" s="112">
        <f>'1.CARNE-Prod mil t'!C233/$C$8</f>
        <v>0.5309337300000001</v>
      </c>
      <c r="D235" s="112">
        <f>'1.CARNE-Prod mil t'!D233/$D$8</f>
        <v>1.9183738200000002</v>
      </c>
      <c r="E235" s="112">
        <f>'1.CARNE-Prod mil t'!E233/$E$8</f>
        <v>1.2079011899999998</v>
      </c>
      <c r="F235" s="112">
        <f>'1.CARNE-Prod mil t'!F233/$F$8</f>
        <v>9.2226229999999992E-2</v>
      </c>
      <c r="G235" s="112">
        <f>'1.CARNE-Prod mil t'!G233/$G$8</f>
        <v>1.7212709999999999E-2</v>
      </c>
      <c r="H235" s="112">
        <f>'1.CARNE-Prod mil t'!H233/$H$8</f>
        <v>0</v>
      </c>
      <c r="I235" s="113">
        <f>'1.CARNE-Prod mil t'!I233</f>
        <v>5.8625696199999995</v>
      </c>
      <c r="J235" s="113">
        <f>'1.CARNE-Prod mil t'!J233</f>
        <v>10.942395389999998</v>
      </c>
      <c r="K235" s="113">
        <f>'1.CARNE-Prod mil t'!K233</f>
        <v>4.1390699999999999E-3</v>
      </c>
      <c r="L235" s="113">
        <f>'1.CARNE-Prod mil t'!L233</f>
        <v>0</v>
      </c>
      <c r="M235" s="113">
        <f>'1.CARNE-Prod mil t'!M233</f>
        <v>0.34209661000000002</v>
      </c>
    </row>
    <row r="236" spans="1:13" ht="12" x14ac:dyDescent="0.2">
      <c r="A236" s="168">
        <v>201806</v>
      </c>
      <c r="B236" s="112">
        <f>'1.CARNE-Prod mil t'!B234/$B$8</f>
        <v>33.618658359999998</v>
      </c>
      <c r="C236" s="112">
        <f>'1.CARNE-Prod mil t'!C234/$C$8</f>
        <v>0.54748565999999999</v>
      </c>
      <c r="D236" s="112">
        <f>'1.CARNE-Prod mil t'!D234/$D$8</f>
        <v>1.9461445499999999</v>
      </c>
      <c r="E236" s="112">
        <f>'1.CARNE-Prod mil t'!E234/$E$8</f>
        <v>1.2303578899999998</v>
      </c>
      <c r="F236" s="112">
        <f>'1.CARNE-Prod mil t'!F234/$F$8</f>
        <v>9.6840610000000008E-2</v>
      </c>
      <c r="G236" s="112">
        <f>'1.CARNE-Prod mil t'!G234/$G$8</f>
        <v>1.1647120000000002E-2</v>
      </c>
      <c r="H236" s="112">
        <f>'1.CARNE-Prod mil t'!H234/$H$8</f>
        <v>0</v>
      </c>
      <c r="I236" s="113">
        <f>'1.CARNE-Prod mil t'!I234</f>
        <v>6.1905813100000007</v>
      </c>
      <c r="J236" s="113">
        <f>'1.CARNE-Prod mil t'!J234</f>
        <v>11.43907742</v>
      </c>
      <c r="K236" s="113">
        <f>'1.CARNE-Prod mil t'!K234</f>
        <v>4.3629080000000004E-3</v>
      </c>
      <c r="L236" s="113">
        <f>'1.CARNE-Prod mil t'!L234</f>
        <v>0</v>
      </c>
      <c r="M236" s="113">
        <f>'1.CARNE-Prod mil t'!M234</f>
        <v>0.15513516999999999</v>
      </c>
    </row>
    <row r="237" spans="1:13" ht="12" x14ac:dyDescent="0.2">
      <c r="A237" s="168">
        <v>201807</v>
      </c>
      <c r="B237" s="112">
        <f>'1.CARNE-Prod mil t'!B235/$B$8</f>
        <v>35.123137290000003</v>
      </c>
      <c r="C237" s="112">
        <f>'1.CARNE-Prod mil t'!C235/$C$8</f>
        <v>0.51866029999999996</v>
      </c>
      <c r="D237" s="112">
        <f>'1.CARNE-Prod mil t'!D235/$D$8</f>
        <v>2.1518791500000005</v>
      </c>
      <c r="E237" s="112">
        <f>'1.CARNE-Prod mil t'!E235/$E$8</f>
        <v>1.34203283</v>
      </c>
      <c r="F237" s="112">
        <f>'1.CARNE-Prod mil t'!F235/$F$8</f>
        <v>9.3031149999999979E-2</v>
      </c>
      <c r="G237" s="112">
        <f>'1.CARNE-Prod mil t'!G235/$G$8</f>
        <v>1.9098919999999998E-2</v>
      </c>
      <c r="H237" s="112">
        <f>'1.CARNE-Prod mil t'!H235/$H$8</f>
        <v>0</v>
      </c>
      <c r="I237" s="113">
        <f>'1.CARNE-Prod mil t'!I235</f>
        <v>6.4193285700000011</v>
      </c>
      <c r="J237" s="113">
        <f>'1.CARNE-Prod mil t'!J235</f>
        <v>11.830867819999998</v>
      </c>
      <c r="K237" s="113">
        <f>'1.CARNE-Prod mil t'!K235</f>
        <v>6.4899499999999998E-4</v>
      </c>
      <c r="L237" s="113">
        <f>'1.CARNE-Prod mil t'!L235</f>
        <v>0</v>
      </c>
      <c r="M237" s="113">
        <f>'1.CARNE-Prod mil t'!M235</f>
        <v>9.8843300000000009E-2</v>
      </c>
    </row>
    <row r="238" spans="1:13" ht="12" x14ac:dyDescent="0.2">
      <c r="A238" s="168">
        <v>201808</v>
      </c>
      <c r="B238" s="112">
        <f>'1.CARNE-Prod mil t'!B236/$B$8</f>
        <v>33.994338229999997</v>
      </c>
      <c r="C238" s="112">
        <f>'1.CARNE-Prod mil t'!C236/$C$8</f>
        <v>0.51484277000000001</v>
      </c>
      <c r="D238" s="112">
        <f>'1.CARNE-Prod mil t'!D236/$D$8</f>
        <v>2.1078691800000002</v>
      </c>
      <c r="E238" s="112">
        <f>'1.CARNE-Prod mil t'!E236/$E$8</f>
        <v>1.38028862</v>
      </c>
      <c r="F238" s="112">
        <f>'1.CARNE-Prod mil t'!F236/$F$8</f>
        <v>9.6308609999999989E-2</v>
      </c>
      <c r="G238" s="112">
        <f>'1.CARNE-Prod mil t'!G236/$G$8</f>
        <v>1.4176480000000003E-2</v>
      </c>
      <c r="H238" s="112">
        <f>'1.CARNE-Prod mil t'!H236/$H$8</f>
        <v>0</v>
      </c>
      <c r="I238" s="113">
        <f>'1.CARNE-Prod mil t'!I236</f>
        <v>6.624610500000002</v>
      </c>
      <c r="J238" s="113">
        <f>'1.CARNE-Prod mil t'!J236</f>
        <v>11.95523012</v>
      </c>
      <c r="K238" s="113">
        <f>'1.CARNE-Prod mil t'!K236</f>
        <v>5.13E-5</v>
      </c>
      <c r="L238" s="113">
        <f>'1.CARNE-Prod mil t'!L236</f>
        <v>0</v>
      </c>
      <c r="M238" s="113">
        <f>'1.CARNE-Prod mil t'!M236</f>
        <v>7.8539770000000009E-2</v>
      </c>
    </row>
    <row r="239" spans="1:13" ht="12" x14ac:dyDescent="0.2">
      <c r="A239" s="168">
        <v>201809</v>
      </c>
      <c r="B239" s="112">
        <f>'1.CARNE-Prod mil t'!B237/$B$8</f>
        <v>37.399667520000001</v>
      </c>
      <c r="C239" s="112">
        <f>'1.CARNE-Prod mil t'!C237/$C$8</f>
        <v>0.50531264999999992</v>
      </c>
      <c r="D239" s="112">
        <f>'1.CARNE-Prod mil t'!D237/$D$8</f>
        <v>1.9345257900000001</v>
      </c>
      <c r="E239" s="112">
        <f>'1.CARNE-Prod mil t'!E237/$E$8</f>
        <v>1.29984999</v>
      </c>
      <c r="F239" s="112">
        <f>'1.CARNE-Prod mil t'!F237/$F$8</f>
        <v>9.3663659999999982E-2</v>
      </c>
      <c r="G239" s="112">
        <f>'1.CARNE-Prod mil t'!G237/$G$8</f>
        <v>6.6799300000000006E-3</v>
      </c>
      <c r="H239" s="112">
        <f>'1.CARNE-Prod mil t'!H237/$H$8</f>
        <v>0</v>
      </c>
      <c r="I239" s="113">
        <f>'1.CARNE-Prod mil t'!I237</f>
        <v>6.6087099799999995</v>
      </c>
      <c r="J239" s="113">
        <f>'1.CARNE-Prod mil t'!J237</f>
        <v>11.995112219999999</v>
      </c>
      <c r="K239" s="113">
        <f>'1.CARNE-Prod mil t'!K237</f>
        <v>0</v>
      </c>
      <c r="L239" s="113">
        <f>'1.CARNE-Prod mil t'!L237</f>
        <v>0</v>
      </c>
      <c r="M239" s="113">
        <f>'1.CARNE-Prod mil t'!M237</f>
        <v>1.6373199999999997E-2</v>
      </c>
    </row>
    <row r="240" spans="1:13" ht="12" x14ac:dyDescent="0.2">
      <c r="A240" s="168">
        <v>201810</v>
      </c>
      <c r="B240" s="112">
        <f>'1.CARNE-Prod mil t'!B238/$B$8</f>
        <v>37.340424409999997</v>
      </c>
      <c r="C240" s="112">
        <f>'1.CARNE-Prod mil t'!C238/$C$8</f>
        <v>0.51129070999999993</v>
      </c>
      <c r="D240" s="112">
        <f>'1.CARNE-Prod mil t'!D238/$D$8</f>
        <v>1.9299567400000004</v>
      </c>
      <c r="E240" s="112">
        <f>'1.CARNE-Prod mil t'!E238/$E$8</f>
        <v>1.3449973100000001</v>
      </c>
      <c r="F240" s="112">
        <f>'1.CARNE-Prod mil t'!F238/$F$8</f>
        <v>8.876618E-2</v>
      </c>
      <c r="G240" s="112">
        <f>'1.CARNE-Prod mil t'!G238/$G$8</f>
        <v>2.3936000000000001E-3</v>
      </c>
      <c r="H240" s="112">
        <f>'1.CARNE-Prod mil t'!H238/$H$8</f>
        <v>0</v>
      </c>
      <c r="I240" s="113">
        <f>'1.CARNE-Prod mil t'!I238</f>
        <v>7.0293982999999995</v>
      </c>
      <c r="J240" s="113">
        <f>'1.CARNE-Prod mil t'!J238</f>
        <v>11.688463949999999</v>
      </c>
      <c r="K240" s="113">
        <f>'1.CARNE-Prod mil t'!K238</f>
        <v>6.9533500000000005E-4</v>
      </c>
      <c r="L240" s="113">
        <f>'1.CARNE-Prod mil t'!L238</f>
        <v>0</v>
      </c>
      <c r="M240" s="113">
        <f>'1.CARNE-Prod mil t'!M238</f>
        <v>1.1064249999999999E-2</v>
      </c>
    </row>
    <row r="241" spans="1:13" ht="12" x14ac:dyDescent="0.2">
      <c r="A241" s="168">
        <v>201811</v>
      </c>
      <c r="B241" s="112">
        <f>'1.CARNE-Prod mil t'!B239/$B$8</f>
        <v>38.599139780000002</v>
      </c>
      <c r="C241" s="112">
        <f>'1.CARNE-Prod mil t'!C239/$C$8</f>
        <v>0.49651707</v>
      </c>
      <c r="D241" s="112">
        <f>'1.CARNE-Prod mil t'!D239/$D$8</f>
        <v>1.7924632899999999</v>
      </c>
      <c r="E241" s="112">
        <f>'1.CARNE-Prod mil t'!E239/$E$8</f>
        <v>1.2797959999999999</v>
      </c>
      <c r="F241" s="112">
        <f>'1.CARNE-Prod mil t'!F239/$F$8</f>
        <v>9.6812920000000025E-2</v>
      </c>
      <c r="G241" s="112">
        <f>'1.CARNE-Prod mil t'!G239/$G$8</f>
        <v>2.4359099999999999E-3</v>
      </c>
      <c r="H241" s="112">
        <f>'1.CARNE-Prod mil t'!H239/$H$8</f>
        <v>0</v>
      </c>
      <c r="I241" s="113">
        <f>'1.CARNE-Prod mil t'!I239</f>
        <v>7.1696475200000007</v>
      </c>
      <c r="J241" s="113">
        <f>'1.CARNE-Prod mil t'!J239</f>
        <v>11.81652186</v>
      </c>
      <c r="K241" s="113">
        <f>'1.CARNE-Prod mil t'!K239</f>
        <v>4.0801748000000001E-3</v>
      </c>
      <c r="L241" s="113">
        <f>'1.CARNE-Prod mil t'!L239</f>
        <v>0</v>
      </c>
      <c r="M241" s="113">
        <f>'1.CARNE-Prod mil t'!M239</f>
        <v>1.3025999999999999E-2</v>
      </c>
    </row>
    <row r="242" spans="1:13" ht="12" x14ac:dyDescent="0.2">
      <c r="A242" s="198">
        <v>201812</v>
      </c>
      <c r="B242" s="200">
        <f>'1.CARNE-Prod mil t'!B240/$B$8</f>
        <v>39.085108500000004</v>
      </c>
      <c r="C242" s="200">
        <f>'1.CARNE-Prod mil t'!C240/$C$8</f>
        <v>0.51981484999999994</v>
      </c>
      <c r="D242" s="200">
        <f>'1.CARNE-Prod mil t'!D240/$D$8</f>
        <v>1.8983906599999998</v>
      </c>
      <c r="E242" s="200">
        <f>'1.CARNE-Prod mil t'!E240/$E$8</f>
        <v>1.2817113499999999</v>
      </c>
      <c r="F242" s="200">
        <f>'1.CARNE-Prod mil t'!F240/$F$8</f>
        <v>9.3081739999999996E-2</v>
      </c>
      <c r="G242" s="200">
        <f>'1.CARNE-Prod mil t'!G240/$G$8</f>
        <v>5.6660088888888897E-3</v>
      </c>
      <c r="H242" s="200">
        <f>'1.CARNE-Prod mil t'!H240/$H$8</f>
        <v>0</v>
      </c>
      <c r="I242" s="201">
        <f>'1.CARNE-Prod mil t'!I240</f>
        <v>7.5214063100000015</v>
      </c>
      <c r="J242" s="201">
        <f>'1.CARNE-Prod mil t'!J240</f>
        <v>11.660987539999999</v>
      </c>
      <c r="K242" s="201">
        <f>'1.CARNE-Prod mil t'!K240</f>
        <v>3.8709E-3</v>
      </c>
      <c r="L242" s="201">
        <f>'1.CARNE-Prod mil t'!L240</f>
        <v>0</v>
      </c>
      <c r="M242" s="201">
        <f>'1.CARNE-Prod mil t'!M240</f>
        <v>5.8604E-3</v>
      </c>
    </row>
    <row r="243" spans="1:13" ht="12" x14ac:dyDescent="0.2">
      <c r="A243" s="168">
        <v>201901</v>
      </c>
      <c r="B243" s="112">
        <f>'1.CARNE-Prod mil t'!B241/$B$8</f>
        <v>35.919504979999992</v>
      </c>
      <c r="C243" s="112">
        <f>'1.CARNE-Prod mil t'!C241/$C$8</f>
        <v>0.49313371</v>
      </c>
      <c r="D243" s="112">
        <f>'1.CARNE-Prod mil t'!D241/$D$8</f>
        <v>2.0256189900000003</v>
      </c>
      <c r="E243" s="112">
        <f>'1.CARNE-Prod mil t'!E241/$E$8</f>
        <v>1.3013638299999999</v>
      </c>
      <c r="F243" s="112">
        <f>'1.CARNE-Prod mil t'!F241/$F$8</f>
        <v>8.2216870000000011E-2</v>
      </c>
      <c r="G243" s="112">
        <f>'1.CARNE-Prod mil t'!G241/$G$8</f>
        <v>1.5788099999999999E-3</v>
      </c>
      <c r="H243" s="112">
        <f>'1.CARNE-Prod mil t'!H241/$H$8</f>
        <v>0</v>
      </c>
      <c r="I243" s="113">
        <f>'1.CARNE-Prod mil t'!I241</f>
        <v>7.8499061900000004</v>
      </c>
      <c r="J243" s="113">
        <f>'1.CARNE-Prod mil t'!J241</f>
        <v>11.615461510000001</v>
      </c>
      <c r="K243" s="113">
        <f>'1.CARNE-Prod mil t'!K241</f>
        <v>0</v>
      </c>
      <c r="L243" s="113">
        <f>'1.CARNE-Prod mil t'!L241</f>
        <v>0</v>
      </c>
      <c r="M243" s="113">
        <f>'1.CARNE-Prod mil t'!M241</f>
        <v>2.29116E-3</v>
      </c>
    </row>
    <row r="244" spans="1:13" ht="12" x14ac:dyDescent="0.2">
      <c r="A244" s="168">
        <v>201902</v>
      </c>
      <c r="B244" s="112">
        <f>'1.CARNE-Prod mil t'!B242/$B$8</f>
        <v>36.753344609999999</v>
      </c>
      <c r="C244" s="112">
        <f>'1.CARNE-Prod mil t'!C242/$C$8</f>
        <v>0.50762523999999998</v>
      </c>
      <c r="D244" s="112">
        <f>'1.CARNE-Prod mil t'!D242/$D$8</f>
        <v>1.9102476100000001</v>
      </c>
      <c r="E244" s="112">
        <f>'1.CARNE-Prod mil t'!E242/$E$8</f>
        <v>1.2950887499999997</v>
      </c>
      <c r="F244" s="112">
        <f>'1.CARNE-Prod mil t'!F242/$F$8</f>
        <v>9.2515669999999994E-2</v>
      </c>
      <c r="G244" s="112">
        <f>'1.CARNE-Prod mil t'!G242/$G$8</f>
        <v>0</v>
      </c>
      <c r="H244" s="112">
        <f>'1.CARNE-Prod mil t'!H242/$H$8</f>
        <v>0</v>
      </c>
      <c r="I244" s="113">
        <f>'1.CARNE-Prod mil t'!I242</f>
        <v>7.8307462000000001</v>
      </c>
      <c r="J244" s="113">
        <f>'1.CARNE-Prod mil t'!J242</f>
        <v>11.53903</v>
      </c>
      <c r="K244" s="113">
        <f>'1.CARNE-Prod mil t'!K242</f>
        <v>0</v>
      </c>
      <c r="L244" s="113">
        <f>'1.CARNE-Prod mil t'!L242</f>
        <v>0</v>
      </c>
      <c r="M244" s="113">
        <f>'1.CARNE-Prod mil t'!M242</f>
        <v>0</v>
      </c>
    </row>
    <row r="245" spans="1:13" ht="12" x14ac:dyDescent="0.2">
      <c r="A245" s="168">
        <v>201903</v>
      </c>
      <c r="B245" s="112">
        <f>'1.CARNE-Prod mil t'!B243/$B$8</f>
        <v>34.453920280000006</v>
      </c>
      <c r="C245" s="112">
        <f>'1.CARNE-Prod mil t'!C243/$C$8</f>
        <v>0.50432895</v>
      </c>
      <c r="D245" s="112">
        <f>'1.CARNE-Prod mil t'!D243/$D$8</f>
        <v>1.8953143600000002</v>
      </c>
      <c r="E245" s="112">
        <f>'1.CARNE-Prod mil t'!E243/$E$8</f>
        <v>1.2895913800000001</v>
      </c>
      <c r="F245" s="112">
        <f>'1.CARNE-Prod mil t'!F243/$F$8</f>
        <v>9.607590000000002E-2</v>
      </c>
      <c r="G245" s="112">
        <f>'1.CARNE-Prod mil t'!G243/$G$8</f>
        <v>0</v>
      </c>
      <c r="H245" s="112">
        <f>'1.CARNE-Prod mil t'!H243/$H$8</f>
        <v>0</v>
      </c>
      <c r="I245" s="113">
        <f>'1.CARNE-Prod mil t'!I243</f>
        <v>8.2194698599999967</v>
      </c>
      <c r="J245" s="113">
        <f>'1.CARNE-Prod mil t'!J243</f>
        <v>11.575693719999999</v>
      </c>
      <c r="K245" s="113">
        <f>'1.CARNE-Prod mil t'!K243</f>
        <v>0</v>
      </c>
      <c r="L245" s="113">
        <f>'1.CARNE-Prod mil t'!L243</f>
        <v>0</v>
      </c>
      <c r="M245" s="113">
        <f>'1.CARNE-Prod mil t'!M243</f>
        <v>0</v>
      </c>
    </row>
    <row r="246" spans="1:13" ht="12" x14ac:dyDescent="0.2">
      <c r="A246" s="168">
        <v>201904</v>
      </c>
      <c r="B246" s="112">
        <f>'1.CARNE-Prod mil t'!B244/$B$8</f>
        <v>35.043039060000005</v>
      </c>
      <c r="C246" s="112">
        <f>'1.CARNE-Prod mil t'!C244/$C$8</f>
        <v>0.52762567000000005</v>
      </c>
      <c r="D246" s="112">
        <f>'1.CARNE-Prod mil t'!D244/$D$8</f>
        <v>1.8554093399999998</v>
      </c>
      <c r="E246" s="112">
        <f>'1.CARNE-Prod mil t'!E244/$E$8</f>
        <v>1.2999562600000001</v>
      </c>
      <c r="F246" s="112">
        <f>'1.CARNE-Prod mil t'!F244/$F$8</f>
        <v>8.9968409999999999E-2</v>
      </c>
      <c r="G246" s="112">
        <f>'1.CARNE-Prod mil t'!G244/$G$8</f>
        <v>5.8470700000000002E-3</v>
      </c>
      <c r="H246" s="112">
        <f>'1.CARNE-Prod mil t'!H244/$H$8</f>
        <v>0</v>
      </c>
      <c r="I246" s="113">
        <f>'1.CARNE-Prod mil t'!I244</f>
        <v>8.2848619199999991</v>
      </c>
      <c r="J246" s="113">
        <f>'1.CARNE-Prod mil t'!J244</f>
        <v>12.406094319999998</v>
      </c>
      <c r="K246" s="113">
        <f>'1.CARNE-Prod mil t'!K244</f>
        <v>2.475E-4</v>
      </c>
      <c r="L246" s="113">
        <f>'1.CARNE-Prod mil t'!L244</f>
        <v>0</v>
      </c>
      <c r="M246" s="113">
        <f>'1.CARNE-Prod mil t'!M244</f>
        <v>8.2562E-4</v>
      </c>
    </row>
    <row r="247" spans="1:13" ht="12" x14ac:dyDescent="0.2">
      <c r="A247" s="168">
        <v>201905</v>
      </c>
      <c r="B247" s="112">
        <f>'1.CARNE-Prod mil t'!B245/$B$8</f>
        <v>33.839672090000008</v>
      </c>
      <c r="C247" s="112">
        <f>'1.CARNE-Prod mil t'!C245/$C$8</f>
        <v>0.54154192999999995</v>
      </c>
      <c r="D247" s="112">
        <f>'1.CARNE-Prod mil t'!D245/$D$8</f>
        <v>1.9235901399999999</v>
      </c>
      <c r="E247" s="112">
        <f>'1.CARNE-Prod mil t'!E245/$E$8</f>
        <v>1.2718997800000003</v>
      </c>
      <c r="F247" s="112">
        <f>'1.CARNE-Prod mil t'!F245/$F$8</f>
        <v>8.9397140000000014E-2</v>
      </c>
      <c r="G247" s="112">
        <f>'1.CARNE-Prod mil t'!G245/$G$8</f>
        <v>1.8816289999999999E-2</v>
      </c>
      <c r="H247" s="112">
        <f>'1.CARNE-Prod mil t'!H245/$H$8</f>
        <v>0</v>
      </c>
      <c r="I247" s="113">
        <f>'1.CARNE-Prod mil t'!I245</f>
        <v>8.4959924699999991</v>
      </c>
      <c r="J247" s="113">
        <f>'1.CARNE-Prod mil t'!J245</f>
        <v>12.113803809999999</v>
      </c>
      <c r="K247" s="113">
        <f>'1.CARNE-Prod mil t'!K245</f>
        <v>4.2136439999999999E-3</v>
      </c>
      <c r="L247" s="113">
        <f>'1.CARNE-Prod mil t'!L245</f>
        <v>0</v>
      </c>
      <c r="M247" s="113">
        <f>'1.CARNE-Prod mil t'!M245</f>
        <v>0.34717857000000008</v>
      </c>
    </row>
    <row r="248" spans="1:13" ht="12" x14ac:dyDescent="0.2">
      <c r="A248" s="168">
        <v>201906</v>
      </c>
      <c r="B248" s="112">
        <f>'1.CARNE-Prod mil t'!B246/$B$8</f>
        <v>37.195248590000006</v>
      </c>
      <c r="C248" s="112">
        <f>'1.CARNE-Prod mil t'!C246/$C$8</f>
        <v>0.55819932999999988</v>
      </c>
      <c r="D248" s="112">
        <f>'1.CARNE-Prod mil t'!D246/$D$8</f>
        <v>1.9708856499999998</v>
      </c>
      <c r="E248" s="112">
        <f>'1.CARNE-Prod mil t'!E246/$E$8</f>
        <v>1.29992285</v>
      </c>
      <c r="F248" s="112">
        <f>'1.CARNE-Prod mil t'!F246/$F$8</f>
        <v>9.4156249999999997E-2</v>
      </c>
      <c r="G248" s="112">
        <f>'1.CARNE-Prod mil t'!G246/$G$8</f>
        <v>1.2724279999999999E-2</v>
      </c>
      <c r="H248" s="112">
        <f>'1.CARNE-Prod mil t'!H246/$H$8</f>
        <v>0</v>
      </c>
      <c r="I248" s="113">
        <f>'1.CARNE-Prod mil t'!I246</f>
        <v>8.3658690099999991</v>
      </c>
      <c r="J248" s="113">
        <f>'1.CARNE-Prod mil t'!J246</f>
        <v>12.696084709999997</v>
      </c>
      <c r="K248" s="113">
        <f>'1.CARNE-Prod mil t'!K246</f>
        <v>4.345509E-3</v>
      </c>
      <c r="L248" s="113">
        <f>'1.CARNE-Prod mil t'!L246</f>
        <v>0</v>
      </c>
      <c r="M248" s="113">
        <f>'1.CARNE-Prod mil t'!M246</f>
        <v>0.15840929999999998</v>
      </c>
    </row>
    <row r="249" spans="1:13" ht="12" x14ac:dyDescent="0.2">
      <c r="A249" s="168">
        <v>201907</v>
      </c>
      <c r="B249" s="112">
        <f>'1.CARNE-Prod mil t'!B247/$B$8</f>
        <v>38.817699319999996</v>
      </c>
      <c r="C249" s="112">
        <f>'1.CARNE-Prod mil t'!C247/$C$8</f>
        <v>0.52941541000000003</v>
      </c>
      <c r="D249" s="112">
        <f>'1.CARNE-Prod mil t'!D247/$D$8</f>
        <v>2.1653856500000006</v>
      </c>
      <c r="E249" s="112">
        <f>'1.CARNE-Prod mil t'!E247/$E$8</f>
        <v>1.4138214199999999</v>
      </c>
      <c r="F249" s="112">
        <f>'1.CARNE-Prod mil t'!F247/$F$8</f>
        <v>9.0508740000000004E-2</v>
      </c>
      <c r="G249" s="112">
        <f>'1.CARNE-Prod mil t'!G247/$G$8</f>
        <v>2.1233680000000001E-2</v>
      </c>
      <c r="H249" s="112">
        <f>'1.CARNE-Prod mil t'!H247/$H$8</f>
        <v>0</v>
      </c>
      <c r="I249" s="113">
        <f>'1.CARNE-Prod mil t'!I247</f>
        <v>8.2185402300000021</v>
      </c>
      <c r="J249" s="113">
        <f>'1.CARNE-Prod mil t'!J247</f>
        <v>13.12437476</v>
      </c>
      <c r="K249" s="113">
        <f>'1.CARNE-Prod mil t'!K247</f>
        <v>6.613045000000001E-4</v>
      </c>
      <c r="L249" s="113">
        <f>'1.CARNE-Prod mil t'!L247</f>
        <v>0</v>
      </c>
      <c r="M249" s="113">
        <f>'1.CARNE-Prod mil t'!M247</f>
        <v>9.9592309999999989E-2</v>
      </c>
    </row>
    <row r="250" spans="1:13" ht="12" x14ac:dyDescent="0.2">
      <c r="A250" s="168">
        <v>201908</v>
      </c>
      <c r="B250" s="112">
        <f>'1.CARNE-Prod mil t'!B248/$B$8</f>
        <v>37.120628010000004</v>
      </c>
      <c r="C250" s="112">
        <f>'1.CARNE-Prod mil t'!C248/$C$8</f>
        <v>0.52524230999999999</v>
      </c>
      <c r="D250" s="112">
        <f>'1.CARNE-Prod mil t'!D248/$D$8</f>
        <v>2.1540127299999998</v>
      </c>
      <c r="E250" s="112">
        <f>'1.CARNE-Prod mil t'!E248/$E$8</f>
        <v>1.46758861</v>
      </c>
      <c r="F250" s="112">
        <f>'1.CARNE-Prod mil t'!F248/$F$8</f>
        <v>9.4173530000000005E-2</v>
      </c>
      <c r="G250" s="112">
        <f>'1.CARNE-Prod mil t'!G248/$G$8</f>
        <v>1.570218E-2</v>
      </c>
      <c r="H250" s="112">
        <f>'1.CARNE-Prod mil t'!H248/$H$8</f>
        <v>0</v>
      </c>
      <c r="I250" s="113">
        <f>'1.CARNE-Prod mil t'!I248</f>
        <v>7.8136124599999999</v>
      </c>
      <c r="J250" s="113">
        <f>'1.CARNE-Prod mil t'!J248</f>
        <v>13.286124670000001</v>
      </c>
      <c r="K250" s="113">
        <f>'1.CARNE-Prod mil t'!K248</f>
        <v>5.1974999999999996E-5</v>
      </c>
      <c r="L250" s="113">
        <f>'1.CARNE-Prod mil t'!L248</f>
        <v>0</v>
      </c>
      <c r="M250" s="113">
        <f>'1.CARNE-Prod mil t'!M248</f>
        <v>7.8396499999999994E-2</v>
      </c>
    </row>
    <row r="251" spans="1:13" ht="12" x14ac:dyDescent="0.2">
      <c r="A251" s="168">
        <v>201909</v>
      </c>
      <c r="B251" s="112">
        <f>'1.CARNE-Prod mil t'!B249/$B$8</f>
        <v>37.967508070000001</v>
      </c>
      <c r="C251" s="112">
        <f>'1.CARNE-Prod mil t'!C249/$C$8</f>
        <v>0.51573811999999997</v>
      </c>
      <c r="D251" s="112">
        <f>'1.CARNE-Prod mil t'!D249/$D$8</f>
        <v>1.9273995599999998</v>
      </c>
      <c r="E251" s="112">
        <f>'1.CARNE-Prod mil t'!E249/$E$8</f>
        <v>1.3717900199999999</v>
      </c>
      <c r="F251" s="112">
        <f>'1.CARNE-Prod mil t'!F249/$F$8</f>
        <v>9.1888640000000008E-2</v>
      </c>
      <c r="G251" s="112">
        <f>'1.CARNE-Prod mil t'!G249/$G$8</f>
        <v>7.2724400000000007E-3</v>
      </c>
      <c r="H251" s="112">
        <f>'1.CARNE-Prod mil t'!H249/$H$8</f>
        <v>0</v>
      </c>
      <c r="I251" s="113">
        <f>'1.CARNE-Prod mil t'!I249</f>
        <v>7.5846806700000018</v>
      </c>
      <c r="J251" s="113">
        <f>'1.CARNE-Prod mil t'!J249</f>
        <v>13.352268680000002</v>
      </c>
      <c r="K251" s="113">
        <f>'1.CARNE-Prod mil t'!K249</f>
        <v>0</v>
      </c>
      <c r="L251" s="113">
        <f>'1.CARNE-Prod mil t'!L249</f>
        <v>0</v>
      </c>
      <c r="M251" s="113">
        <f>'1.CARNE-Prod mil t'!M249</f>
        <v>1.682678E-2</v>
      </c>
    </row>
    <row r="252" spans="1:13" ht="12" x14ac:dyDescent="0.2">
      <c r="A252" s="168">
        <v>201910</v>
      </c>
      <c r="B252" s="112">
        <f>'1.CARNE-Prod mil t'!B250/$B$8</f>
        <v>38.131197749999998</v>
      </c>
      <c r="C252" s="112">
        <f>'1.CARNE-Prod mil t'!C250/$C$8</f>
        <v>0.52148550000000005</v>
      </c>
      <c r="D252" s="112">
        <f>'1.CARNE-Prod mil t'!D250/$D$8</f>
        <v>1.9176093700000001</v>
      </c>
      <c r="E252" s="112">
        <f>'1.CARNE-Prod mil t'!E250/$E$8</f>
        <v>1.4158968300000003</v>
      </c>
      <c r="F252" s="112">
        <f>'1.CARNE-Prod mil t'!F250/$F$8</f>
        <v>8.6855419999999989E-2</v>
      </c>
      <c r="G252" s="112">
        <f>'1.CARNE-Prod mil t'!G250/$G$8</f>
        <v>2.4153600000000001E-3</v>
      </c>
      <c r="H252" s="112">
        <f>'1.CARNE-Prod mil t'!H250/$H$8</f>
        <v>0</v>
      </c>
      <c r="I252" s="113">
        <f>'1.CARNE-Prod mil t'!I250</f>
        <v>7.3198182999999997</v>
      </c>
      <c r="J252" s="113">
        <f>'1.CARNE-Prod mil t'!J250</f>
        <v>13.12012255</v>
      </c>
      <c r="K252" s="113">
        <f>'1.CARNE-Prod mil t'!K250</f>
        <v>7.1059249999999997E-4</v>
      </c>
      <c r="L252" s="113">
        <f>'1.CARNE-Prod mil t'!L250</f>
        <v>0</v>
      </c>
      <c r="M252" s="113">
        <f>'1.CARNE-Prod mil t'!M250</f>
        <v>1.120225E-2</v>
      </c>
    </row>
    <row r="253" spans="1:13" ht="12" x14ac:dyDescent="0.2">
      <c r="A253" s="168">
        <v>201911</v>
      </c>
      <c r="B253" s="112">
        <f>'1.CARNE-Prod mil t'!B251/$B$8</f>
        <v>41.721568819999995</v>
      </c>
      <c r="C253" s="112">
        <f>'1.CARNE-Prod mil t'!C251/$C$8</f>
        <v>0.50523286000000001</v>
      </c>
      <c r="D253" s="112">
        <f>'1.CARNE-Prod mil t'!D251/$D$8</f>
        <v>2.3207993300000007</v>
      </c>
      <c r="E253" s="112">
        <f>'1.CARNE-Prod mil t'!E251/$E$8</f>
        <v>1.3506523500000001</v>
      </c>
      <c r="F253" s="112">
        <f>'1.CARNE-Prod mil t'!F251/$F$8</f>
        <v>9.4415339999999986E-2</v>
      </c>
      <c r="G253" s="112">
        <f>'1.CARNE-Prod mil t'!G251/$G$8</f>
        <v>2.48759E-3</v>
      </c>
      <c r="H253" s="112">
        <f>'1.CARNE-Prod mil t'!H251/$H$8</f>
        <v>0</v>
      </c>
      <c r="I253" s="113">
        <f>'1.CARNE-Prod mil t'!I251</f>
        <v>6.6442782400000002</v>
      </c>
      <c r="J253" s="113">
        <f>'1.CARNE-Prod mil t'!J251</f>
        <v>13.25369557</v>
      </c>
      <c r="K253" s="113">
        <f>'1.CARNE-Prod mil t'!K251</f>
        <v>4.20156E-3</v>
      </c>
      <c r="L253" s="113">
        <f>'1.CARNE-Prod mil t'!L251</f>
        <v>0</v>
      </c>
      <c r="M253" s="113">
        <f>'1.CARNE-Prod mil t'!M251</f>
        <v>1.3148750000000001E-2</v>
      </c>
    </row>
    <row r="254" spans="1:13" ht="12" x14ac:dyDescent="0.2">
      <c r="A254" s="198">
        <v>201912</v>
      </c>
      <c r="B254" s="200">
        <f>'1.CARNE-Prod mil t'!B252/$B$8</f>
        <v>40.488370499999995</v>
      </c>
      <c r="C254" s="200">
        <f>'1.CARNE-Prod mil t'!C252/$C$8</f>
        <v>0.52974917999999993</v>
      </c>
      <c r="D254" s="200">
        <f>'1.CARNE-Prod mil t'!D252/$D$8</f>
        <v>1.8723579899999996</v>
      </c>
      <c r="E254" s="200">
        <f>'1.CARNE-Prod mil t'!E252/$E$8</f>
        <v>1.3529011700000002</v>
      </c>
      <c r="F254" s="200">
        <f>'1.CARNE-Prod mil t'!F252/$F$8</f>
        <v>9.0906559999999997E-2</v>
      </c>
      <c r="G254" s="200">
        <f>'1.CARNE-Prod mil t'!G252/$G$8</f>
        <v>6.4301244444444454E-3</v>
      </c>
      <c r="H254" s="200">
        <f>'1.CARNE-Prod mil t'!H252/$H$8</f>
        <v>0</v>
      </c>
      <c r="I254" s="201">
        <f>'1.CARNE-Prod mil t'!I252</f>
        <v>6.2419185099999988</v>
      </c>
      <c r="J254" s="201">
        <f>'1.CARNE-Prod mil t'!J252</f>
        <v>13.088600780000002</v>
      </c>
      <c r="K254" s="201">
        <f>'1.CARNE-Prod mil t'!K252</f>
        <v>3.8877600000000001E-3</v>
      </c>
      <c r="L254" s="201">
        <f>'1.CARNE-Prod mil t'!L252</f>
        <v>0</v>
      </c>
      <c r="M254" s="201">
        <f>'1.CARNE-Prod mil t'!M252</f>
        <v>6.0899999999999999E-3</v>
      </c>
    </row>
    <row r="255" spans="1:13" ht="12" x14ac:dyDescent="0.2">
      <c r="A255" s="168">
        <v>202001</v>
      </c>
      <c r="B255" s="112">
        <f>'1.CARNE-Prod mil t'!B253/$B$8</f>
        <v>38.592755729999993</v>
      </c>
      <c r="C255" s="112">
        <f>'1.CARNE-Prod mil t'!C253/$C$8</f>
        <v>0.50158068</v>
      </c>
      <c r="D255" s="112">
        <f>'1.CARNE-Prod mil t'!D253/$D$8</f>
        <v>2.1870635099999998</v>
      </c>
      <c r="E255" s="112">
        <f>'1.CARNE-Prod mil t'!E253/$E$8</f>
        <v>1.3660396700000002</v>
      </c>
      <c r="F255" s="112">
        <f>'1.CARNE-Prod mil t'!F253/$F$8</f>
        <v>8.6359030000000003E-2</v>
      </c>
      <c r="G255" s="112">
        <f>'1.CARNE-Prod mil t'!G253/$G$8</f>
        <v>1.7764900000000004E-3</v>
      </c>
      <c r="H255" s="112">
        <f>'1.CARNE-Prod mil t'!H253/$H$8</f>
        <v>0</v>
      </c>
      <c r="I255" s="113">
        <f>'1.CARNE-Prod mil t'!I253</f>
        <v>5.7440767200000007</v>
      </c>
      <c r="J255" s="113">
        <f>'1.CARNE-Prod mil t'!J253</f>
        <v>12.18036118</v>
      </c>
      <c r="K255" s="113">
        <f>'1.CARNE-Prod mil t'!K253</f>
        <v>0</v>
      </c>
      <c r="L255" s="113">
        <f>'1.CARNE-Prod mil t'!L253</f>
        <v>0</v>
      </c>
      <c r="M255" s="113">
        <f>'1.CARNE-Prod mil t'!M253</f>
        <v>2.3469899999999998E-3</v>
      </c>
    </row>
    <row r="256" spans="1:13" ht="12" x14ac:dyDescent="0.2">
      <c r="A256" s="168">
        <v>202002</v>
      </c>
      <c r="B256" s="112">
        <f>'1.CARNE-Prod mil t'!B254/$B$8</f>
        <v>38.220636130000003</v>
      </c>
      <c r="C256" s="112">
        <f>'1.CARNE-Prod mil t'!C254/$C$8</f>
        <v>0.51800866000000001</v>
      </c>
      <c r="D256" s="112">
        <f>'1.CARNE-Prod mil t'!D254/$D$8</f>
        <v>2.0571286599999996</v>
      </c>
      <c r="E256" s="112">
        <f>'1.CARNE-Prod mil t'!E254/$E$8</f>
        <v>1.3640439199999999</v>
      </c>
      <c r="F256" s="112">
        <f>'1.CARNE-Prod mil t'!F254/$F$8</f>
        <v>9.6602650000000012E-2</v>
      </c>
      <c r="G256" s="112">
        <f>'1.CARNE-Prod mil t'!G254/$G$8</f>
        <v>0</v>
      </c>
      <c r="H256" s="112">
        <f>'1.CARNE-Prod mil t'!H254/$H$8</f>
        <v>0</v>
      </c>
      <c r="I256" s="113">
        <f>'1.CARNE-Prod mil t'!I254</f>
        <v>5.5600623199999983</v>
      </c>
      <c r="J256" s="113">
        <f>'1.CARNE-Prod mil t'!J254</f>
        <v>12.073348110000001</v>
      </c>
      <c r="K256" s="113">
        <f>'1.CARNE-Prod mil t'!K254</f>
        <v>0</v>
      </c>
      <c r="L256" s="113">
        <f>'1.CARNE-Prod mil t'!L254</f>
        <v>0</v>
      </c>
      <c r="M256" s="113">
        <f>'1.CARNE-Prod mil t'!M254</f>
        <v>0</v>
      </c>
    </row>
    <row r="257" spans="1:13" ht="12" x14ac:dyDescent="0.2">
      <c r="A257" s="168">
        <v>202003</v>
      </c>
      <c r="B257" s="112">
        <f>'1.CARNE-Prod mil t'!B255/$B$8</f>
        <v>38.157165620000001</v>
      </c>
      <c r="C257" s="112">
        <f>'1.CARNE-Prod mil t'!C255/$C$8</f>
        <v>0.51254670999999996</v>
      </c>
      <c r="D257" s="112">
        <f>'1.CARNE-Prod mil t'!D255/$D$8</f>
        <v>2.0403172000000001</v>
      </c>
      <c r="E257" s="112">
        <f>'1.CARNE-Prod mil t'!E255/$E$8</f>
        <v>1.3448026199999998</v>
      </c>
      <c r="F257" s="112">
        <f>'1.CARNE-Prod mil t'!F255/$F$8</f>
        <v>9.9866989999999989E-2</v>
      </c>
      <c r="G257" s="112">
        <f>'1.CARNE-Prod mil t'!G255/$G$8</f>
        <v>0</v>
      </c>
      <c r="H257" s="112">
        <f>'1.CARNE-Prod mil t'!H255/$H$8</f>
        <v>0</v>
      </c>
      <c r="I257" s="113">
        <f>'1.CARNE-Prod mil t'!I255</f>
        <v>5.2937476200000004</v>
      </c>
      <c r="J257" s="113">
        <f>'1.CARNE-Prod mil t'!J255</f>
        <v>12.080081150000002</v>
      </c>
      <c r="K257" s="113">
        <f>'1.CARNE-Prod mil t'!K255</f>
        <v>0</v>
      </c>
      <c r="L257" s="113">
        <f>'1.CARNE-Prod mil t'!L255</f>
        <v>0</v>
      </c>
      <c r="M257" s="113">
        <f>'1.CARNE-Prod mil t'!M255</f>
        <v>0</v>
      </c>
    </row>
    <row r="258" spans="1:13" ht="12" x14ac:dyDescent="0.2">
      <c r="A258" s="168">
        <v>202004</v>
      </c>
      <c r="B258" s="112">
        <f>'1.CARNE-Prod mil t'!B256/$B$8</f>
        <v>45.295322939999998</v>
      </c>
      <c r="C258" s="112">
        <f>'1.CARNE-Prod mil t'!C256/$C$8</f>
        <v>0.53632471000000015</v>
      </c>
      <c r="D258" s="112">
        <f>'1.CARNE-Prod mil t'!D256/$D$8</f>
        <v>1.9958879700000001</v>
      </c>
      <c r="E258" s="112">
        <f>'1.CARNE-Prod mil t'!E256/$E$8</f>
        <v>1.3544117499999999</v>
      </c>
      <c r="F258" s="112">
        <f>'1.CARNE-Prod mil t'!F256/$F$8</f>
        <v>9.3498739999999969E-2</v>
      </c>
      <c r="G258" s="112">
        <f>'1.CARNE-Prod mil t'!G256/$G$8</f>
        <v>5.9821899999999992E-3</v>
      </c>
      <c r="H258" s="112">
        <f>'1.CARNE-Prod mil t'!H256/$H$8</f>
        <v>0</v>
      </c>
      <c r="I258" s="113">
        <f>'1.CARNE-Prod mil t'!I256</f>
        <v>4.7673467399999998</v>
      </c>
      <c r="J258" s="113">
        <f>'1.CARNE-Prod mil t'!J256</f>
        <v>12.71828455</v>
      </c>
      <c r="K258" s="113">
        <f>'1.CARNE-Prod mil t'!K256</f>
        <v>2.6103000000000004E-4</v>
      </c>
      <c r="L258" s="113">
        <f>'1.CARNE-Prod mil t'!L256</f>
        <v>0</v>
      </c>
      <c r="M258" s="113">
        <f>'1.CARNE-Prod mil t'!M256</f>
        <v>8.4554999999999993E-4</v>
      </c>
    </row>
    <row r="259" spans="1:13" ht="12" x14ac:dyDescent="0.2">
      <c r="A259" s="168">
        <v>202005</v>
      </c>
      <c r="B259" s="112">
        <f>'1.CARNE-Prod mil t'!B257/$B$8</f>
        <v>42.919370860000001</v>
      </c>
      <c r="C259" s="112">
        <f>'1.CARNE-Prod mil t'!C257/$C$8</f>
        <v>0.55072368000000005</v>
      </c>
      <c r="D259" s="112">
        <f>'1.CARNE-Prod mil t'!D257/$D$8</f>
        <v>2.0800622900000003</v>
      </c>
      <c r="E259" s="112">
        <f>'1.CARNE-Prod mil t'!E257/$E$8</f>
        <v>1.3250855999999998</v>
      </c>
      <c r="F259" s="112">
        <f>'1.CARNE-Prod mil t'!F257/$F$8</f>
        <v>9.3294459999999996E-2</v>
      </c>
      <c r="G259" s="112">
        <f>'1.CARNE-Prod mil t'!G257/$G$8</f>
        <v>1.8968499999999999E-2</v>
      </c>
      <c r="H259" s="112">
        <f>'1.CARNE-Prod mil t'!H257/$H$8</f>
        <v>0</v>
      </c>
      <c r="I259" s="113">
        <f>'1.CARNE-Prod mil t'!I257</f>
        <v>4.2910363199999999</v>
      </c>
      <c r="J259" s="113">
        <f>'1.CARNE-Prod mil t'!J257</f>
        <v>12.48454742</v>
      </c>
      <c r="K259" s="113">
        <f>'1.CARNE-Prod mil t'!K257</f>
        <v>4.2719899999999998E-3</v>
      </c>
      <c r="L259" s="113">
        <f>'1.CARNE-Prod mil t'!L257</f>
        <v>0</v>
      </c>
      <c r="M259" s="113">
        <f>'1.CARNE-Prod mil t'!M257</f>
        <v>0.35138744</v>
      </c>
    </row>
    <row r="260" spans="1:13" ht="12" x14ac:dyDescent="0.2">
      <c r="A260" s="168">
        <v>202006</v>
      </c>
      <c r="B260" s="112">
        <f>'1.CARNE-Prod mil t'!B258/$B$8</f>
        <v>0</v>
      </c>
      <c r="C260" s="112">
        <f>'1.CARNE-Prod mil t'!C258/$C$8</f>
        <v>0</v>
      </c>
      <c r="D260" s="112">
        <f>'1.CARNE-Prod mil t'!D258/$D$8</f>
        <v>0</v>
      </c>
      <c r="E260" s="112">
        <f>'1.CARNE-Prod mil t'!E258/$E$8</f>
        <v>0</v>
      </c>
      <c r="F260" s="112">
        <f>'1.CARNE-Prod mil t'!F258/$F$8</f>
        <v>0</v>
      </c>
      <c r="G260" s="112">
        <f>'1.CARNE-Prod mil t'!G258/$G$8</f>
        <v>0</v>
      </c>
      <c r="H260" s="112">
        <f>'1.CARNE-Prod mil t'!H258/$H$8</f>
        <v>0</v>
      </c>
      <c r="I260" s="113">
        <f>'1.CARNE-Prod mil t'!I258</f>
        <v>0</v>
      </c>
      <c r="J260" s="113">
        <f>'1.CARNE-Prod mil t'!J258</f>
        <v>0</v>
      </c>
      <c r="K260" s="113">
        <f>'1.CARNE-Prod mil t'!K258</f>
        <v>0</v>
      </c>
      <c r="L260" s="113">
        <f>'1.CARNE-Prod mil t'!L258</f>
        <v>0</v>
      </c>
      <c r="M260" s="113">
        <f>'1.CARNE-Prod mil t'!M258</f>
        <v>0</v>
      </c>
    </row>
    <row r="261" spans="1:13" ht="12" x14ac:dyDescent="0.2">
      <c r="A261" s="168">
        <v>202007</v>
      </c>
      <c r="B261" s="112">
        <f>'1.CARNE-Prod mil t'!B259/$B$8</f>
        <v>0</v>
      </c>
      <c r="C261" s="112">
        <f>'1.CARNE-Prod mil t'!C259/$C$8</f>
        <v>0</v>
      </c>
      <c r="D261" s="112">
        <f>'1.CARNE-Prod mil t'!D259/$D$8</f>
        <v>0</v>
      </c>
      <c r="E261" s="112">
        <f>'1.CARNE-Prod mil t'!E259/$E$8</f>
        <v>0</v>
      </c>
      <c r="F261" s="112">
        <f>'1.CARNE-Prod mil t'!F259/$F$8</f>
        <v>0</v>
      </c>
      <c r="G261" s="112">
        <f>'1.CARNE-Prod mil t'!G259/$G$8</f>
        <v>0</v>
      </c>
      <c r="H261" s="112">
        <f>'1.CARNE-Prod mil t'!H259/$H$8</f>
        <v>0</v>
      </c>
      <c r="I261" s="113">
        <f>'1.CARNE-Prod mil t'!I259</f>
        <v>0</v>
      </c>
      <c r="J261" s="113">
        <f>'1.CARNE-Prod mil t'!J259</f>
        <v>0</v>
      </c>
      <c r="K261" s="113">
        <f>'1.CARNE-Prod mil t'!K259</f>
        <v>0</v>
      </c>
      <c r="L261" s="113">
        <f>'1.CARNE-Prod mil t'!L259</f>
        <v>0</v>
      </c>
      <c r="M261" s="113">
        <f>'1.CARNE-Prod mil t'!M259</f>
        <v>0</v>
      </c>
    </row>
    <row r="262" spans="1:13" ht="12" x14ac:dyDescent="0.2">
      <c r="A262" s="168">
        <v>202008</v>
      </c>
      <c r="B262" s="112">
        <f>'1.CARNE-Prod mil t'!B260/$B$8</f>
        <v>0</v>
      </c>
      <c r="C262" s="112">
        <f>'1.CARNE-Prod mil t'!C260/$C$8</f>
        <v>0</v>
      </c>
      <c r="D262" s="112">
        <f>'1.CARNE-Prod mil t'!D260/$D$8</f>
        <v>0</v>
      </c>
      <c r="E262" s="112">
        <f>'1.CARNE-Prod mil t'!E260/$E$8</f>
        <v>0</v>
      </c>
      <c r="F262" s="112">
        <f>'1.CARNE-Prod mil t'!F260/$F$8</f>
        <v>0</v>
      </c>
      <c r="G262" s="112">
        <f>'1.CARNE-Prod mil t'!G260/$G$8</f>
        <v>0</v>
      </c>
      <c r="H262" s="112">
        <f>'1.CARNE-Prod mil t'!H260/$H$8</f>
        <v>0</v>
      </c>
      <c r="I262" s="113">
        <f>'1.CARNE-Prod mil t'!I260</f>
        <v>0</v>
      </c>
      <c r="J262" s="113">
        <f>'1.CARNE-Prod mil t'!J260</f>
        <v>0</v>
      </c>
      <c r="K262" s="113">
        <f>'1.CARNE-Prod mil t'!K260</f>
        <v>0</v>
      </c>
      <c r="L262" s="113">
        <f>'1.CARNE-Prod mil t'!L260</f>
        <v>0</v>
      </c>
      <c r="M262" s="113">
        <f>'1.CARNE-Prod mil t'!M260</f>
        <v>0</v>
      </c>
    </row>
    <row r="263" spans="1:13" ht="12" x14ac:dyDescent="0.2">
      <c r="A263" s="168">
        <v>202009</v>
      </c>
      <c r="B263" s="112">
        <f>'1.CARNE-Prod mil t'!B261/$B$8</f>
        <v>0</v>
      </c>
      <c r="C263" s="112">
        <f>'1.CARNE-Prod mil t'!C261/$C$8</f>
        <v>0</v>
      </c>
      <c r="D263" s="112">
        <f>'1.CARNE-Prod mil t'!D261/$D$8</f>
        <v>0</v>
      </c>
      <c r="E263" s="112">
        <f>'1.CARNE-Prod mil t'!E261/$E$8</f>
        <v>0</v>
      </c>
      <c r="F263" s="112">
        <f>'1.CARNE-Prod mil t'!F261/$F$8</f>
        <v>0</v>
      </c>
      <c r="G263" s="112">
        <f>'1.CARNE-Prod mil t'!G261/$G$8</f>
        <v>0</v>
      </c>
      <c r="H263" s="112">
        <f>'1.CARNE-Prod mil t'!H261/$H$8</f>
        <v>0</v>
      </c>
      <c r="I263" s="113">
        <f>'1.CARNE-Prod mil t'!I261</f>
        <v>0</v>
      </c>
      <c r="J263" s="113">
        <f>'1.CARNE-Prod mil t'!J261</f>
        <v>0</v>
      </c>
      <c r="K263" s="113">
        <f>'1.CARNE-Prod mil t'!K261</f>
        <v>0</v>
      </c>
      <c r="L263" s="113">
        <f>'1.CARNE-Prod mil t'!L261</f>
        <v>0</v>
      </c>
      <c r="M263" s="113">
        <f>'1.CARNE-Prod mil t'!M261</f>
        <v>0</v>
      </c>
    </row>
    <row r="264" spans="1:13" ht="12" x14ac:dyDescent="0.2">
      <c r="A264" s="168">
        <v>202010</v>
      </c>
      <c r="B264" s="112">
        <f>'1.CARNE-Prod mil t'!B262/$B$8</f>
        <v>0</v>
      </c>
      <c r="C264" s="112">
        <f>'1.CARNE-Prod mil t'!C262/$C$8</f>
        <v>0</v>
      </c>
      <c r="D264" s="112">
        <f>'1.CARNE-Prod mil t'!D262/$D$8</f>
        <v>0</v>
      </c>
      <c r="E264" s="112">
        <f>'1.CARNE-Prod mil t'!E262/$E$8</f>
        <v>0</v>
      </c>
      <c r="F264" s="112">
        <f>'1.CARNE-Prod mil t'!F262/$F$8</f>
        <v>0</v>
      </c>
      <c r="G264" s="112">
        <f>'1.CARNE-Prod mil t'!G262/$G$8</f>
        <v>0</v>
      </c>
      <c r="H264" s="112">
        <f>'1.CARNE-Prod mil t'!H262/$H$8</f>
        <v>0</v>
      </c>
      <c r="I264" s="113">
        <f>'1.CARNE-Prod mil t'!I262</f>
        <v>0</v>
      </c>
      <c r="J264" s="113">
        <f>'1.CARNE-Prod mil t'!J262</f>
        <v>0</v>
      </c>
      <c r="K264" s="113">
        <f>'1.CARNE-Prod mil t'!K262</f>
        <v>0</v>
      </c>
      <c r="L264" s="113">
        <f>'1.CARNE-Prod mil t'!L262</f>
        <v>0</v>
      </c>
      <c r="M264" s="113">
        <f>'1.CARNE-Prod mil t'!M262</f>
        <v>0</v>
      </c>
    </row>
    <row r="265" spans="1:13" ht="12" x14ac:dyDescent="0.2">
      <c r="A265" s="168">
        <v>202011</v>
      </c>
      <c r="B265" s="112">
        <f>'1.CARNE-Prod mil t'!B263/$B$8</f>
        <v>0</v>
      </c>
      <c r="C265" s="112">
        <f>'1.CARNE-Prod mil t'!C263/$C$8</f>
        <v>0</v>
      </c>
      <c r="D265" s="112">
        <f>'1.CARNE-Prod mil t'!D263/$D$8</f>
        <v>0</v>
      </c>
      <c r="E265" s="112">
        <f>'1.CARNE-Prod mil t'!E263/$E$8</f>
        <v>0</v>
      </c>
      <c r="F265" s="112">
        <f>'1.CARNE-Prod mil t'!F263/$F$8</f>
        <v>0</v>
      </c>
      <c r="G265" s="112">
        <f>'1.CARNE-Prod mil t'!G263/$G$8</f>
        <v>0</v>
      </c>
      <c r="H265" s="112">
        <f>'1.CARNE-Prod mil t'!H263/$H$8</f>
        <v>0</v>
      </c>
      <c r="I265" s="113">
        <f>'1.CARNE-Prod mil t'!I263</f>
        <v>0</v>
      </c>
      <c r="J265" s="113">
        <f>'1.CARNE-Prod mil t'!J263</f>
        <v>0</v>
      </c>
      <c r="K265" s="113">
        <f>'1.CARNE-Prod mil t'!K263</f>
        <v>0</v>
      </c>
      <c r="L265" s="113">
        <f>'1.CARNE-Prod mil t'!L263</f>
        <v>0</v>
      </c>
      <c r="M265" s="113">
        <f>'1.CARNE-Prod mil t'!M263</f>
        <v>0</v>
      </c>
    </row>
    <row r="266" spans="1:13" ht="12" x14ac:dyDescent="0.2">
      <c r="A266" s="198">
        <v>202012</v>
      </c>
      <c r="B266" s="200">
        <f>'1.CARNE-Prod mil t'!B264/$B$8</f>
        <v>0</v>
      </c>
      <c r="C266" s="200">
        <f>'1.CARNE-Prod mil t'!C264/$C$8</f>
        <v>0</v>
      </c>
      <c r="D266" s="200">
        <f>'1.CARNE-Prod mil t'!D264/$D$8</f>
        <v>0</v>
      </c>
      <c r="E266" s="200">
        <f>'1.CARNE-Prod mil t'!E264/$E$8</f>
        <v>0</v>
      </c>
      <c r="F266" s="200">
        <f>'1.CARNE-Prod mil t'!F264/$F$8</f>
        <v>0</v>
      </c>
      <c r="G266" s="200">
        <f>'1.CARNE-Prod mil t'!G264/$G$8</f>
        <v>0</v>
      </c>
      <c r="H266" s="200">
        <f>'1.CARNE-Prod mil t'!H264/$H$8</f>
        <v>0</v>
      </c>
      <c r="I266" s="201">
        <f>'1.CARNE-Prod mil t'!I264</f>
        <v>0</v>
      </c>
      <c r="J266" s="201">
        <f>'1.CARNE-Prod mil t'!J264</f>
        <v>0</v>
      </c>
      <c r="K266" s="201">
        <f>'1.CARNE-Prod mil t'!K264</f>
        <v>0</v>
      </c>
      <c r="L266" s="201">
        <f>'1.CARNE-Prod mil t'!L264</f>
        <v>0</v>
      </c>
      <c r="M266" s="201">
        <f>'1.CARNE-Prod mil t'!M264</f>
        <v>0</v>
      </c>
    </row>
    <row r="267" spans="1:13" ht="12" x14ac:dyDescent="0.2">
      <c r="A267" s="168">
        <v>202101</v>
      </c>
      <c r="B267" s="192"/>
      <c r="C267" s="192"/>
      <c r="D267" s="192"/>
      <c r="E267" s="192"/>
      <c r="F267" s="192"/>
      <c r="G267" s="192"/>
      <c r="H267" s="192"/>
      <c r="I267" s="192"/>
      <c r="J267" s="192"/>
      <c r="K267" s="192"/>
      <c r="L267" s="192"/>
      <c r="M267" s="192"/>
    </row>
    <row r="268" spans="1:13" x14ac:dyDescent="0.15">
      <c r="B268" s="192"/>
      <c r="C268" s="192"/>
      <c r="D268" s="192"/>
      <c r="E268" s="192"/>
      <c r="F268" s="192"/>
      <c r="G268" s="192"/>
      <c r="H268" s="192"/>
      <c r="I268" s="192"/>
      <c r="J268" s="192"/>
      <c r="K268" s="192"/>
      <c r="L268" s="192"/>
      <c r="M268" s="192"/>
    </row>
    <row r="269" spans="1:13" x14ac:dyDescent="0.15">
      <c r="B269" s="192"/>
      <c r="C269" s="192"/>
      <c r="D269" s="192"/>
      <c r="E269" s="192"/>
      <c r="F269" s="192"/>
      <c r="G269" s="192"/>
      <c r="H269" s="192"/>
      <c r="I269" s="192"/>
      <c r="J269" s="192"/>
      <c r="K269" s="192"/>
      <c r="L269" s="192"/>
      <c r="M269" s="192"/>
    </row>
    <row r="270" spans="1:13" x14ac:dyDescent="0.15">
      <c r="B270" s="192"/>
      <c r="C270" s="192"/>
      <c r="D270" s="192"/>
      <c r="E270" s="192"/>
      <c r="F270" s="192"/>
      <c r="G270" s="192"/>
      <c r="H270" s="192"/>
      <c r="I270" s="192"/>
      <c r="J270" s="192"/>
      <c r="K270" s="192"/>
      <c r="L270" s="192"/>
      <c r="M270" s="192"/>
    </row>
    <row r="271" spans="1:13" x14ac:dyDescent="0.15">
      <c r="B271" s="192"/>
      <c r="C271" s="192"/>
      <c r="D271" s="192"/>
      <c r="E271" s="192"/>
      <c r="F271" s="192"/>
      <c r="G271" s="192"/>
      <c r="H271" s="192"/>
      <c r="I271" s="192"/>
      <c r="J271" s="192"/>
      <c r="K271" s="192"/>
      <c r="L271" s="192"/>
      <c r="M271" s="192"/>
    </row>
    <row r="272" spans="1:13" x14ac:dyDescent="0.15">
      <c r="B272" s="192"/>
      <c r="C272" s="192"/>
      <c r="D272" s="192"/>
      <c r="E272" s="192"/>
      <c r="F272" s="192"/>
      <c r="G272" s="192"/>
      <c r="H272" s="192"/>
      <c r="I272" s="192"/>
      <c r="J272" s="192"/>
      <c r="K272" s="192"/>
      <c r="L272" s="192"/>
      <c r="M272" s="192"/>
    </row>
    <row r="273" spans="2:13" x14ac:dyDescent="0.15">
      <c r="B273" s="192"/>
      <c r="C273" s="192"/>
      <c r="D273" s="192"/>
      <c r="E273" s="192"/>
      <c r="F273" s="192"/>
      <c r="G273" s="192"/>
      <c r="H273" s="192"/>
      <c r="I273" s="192"/>
      <c r="J273" s="192"/>
      <c r="K273" s="192"/>
      <c r="L273" s="192"/>
      <c r="M273" s="192"/>
    </row>
    <row r="274" spans="2:13" x14ac:dyDescent="0.15">
      <c r="B274" s="192"/>
      <c r="C274" s="192"/>
      <c r="D274" s="192"/>
      <c r="E274" s="192"/>
      <c r="F274" s="192"/>
      <c r="G274" s="192"/>
      <c r="H274" s="192"/>
      <c r="I274" s="192"/>
      <c r="J274" s="192"/>
      <c r="K274" s="192"/>
      <c r="L274" s="192"/>
      <c r="M274" s="192"/>
    </row>
    <row r="275" spans="2:13" x14ac:dyDescent="0.15">
      <c r="B275" s="192"/>
      <c r="C275" s="192"/>
      <c r="D275" s="192"/>
      <c r="E275" s="192"/>
      <c r="F275" s="192"/>
      <c r="G275" s="192"/>
      <c r="H275" s="192"/>
      <c r="I275" s="192"/>
      <c r="J275" s="192"/>
      <c r="K275" s="192"/>
      <c r="L275" s="192"/>
      <c r="M275" s="192"/>
    </row>
    <row r="276" spans="2:13" x14ac:dyDescent="0.15">
      <c r="B276" s="192"/>
      <c r="C276" s="192"/>
      <c r="D276" s="192"/>
      <c r="E276" s="192"/>
      <c r="F276" s="192"/>
      <c r="G276" s="192"/>
      <c r="H276" s="192"/>
      <c r="I276" s="192"/>
      <c r="J276" s="192"/>
      <c r="K276" s="192"/>
      <c r="L276" s="192"/>
      <c r="M276" s="192"/>
    </row>
  </sheetData>
  <sheetProtection sheet="1" objects="1" scenarios="1"/>
  <protectedRanges>
    <protectedRange sqref="B15:M266" name="PIE"/>
  </protectedRanges>
  <mergeCells count="2">
    <mergeCell ref="A6:M6"/>
    <mergeCell ref="A7:M7"/>
  </mergeCells>
  <phoneticPr fontId="5" type="noConversion"/>
  <printOptions horizontalCentered="1"/>
  <pageMargins left="0.19685039370078741" right="0.19685039370078741" top="0.19685039370078741" bottom="0.23622047244094491" header="0" footer="0"/>
  <pageSetup paperSize="9" scale="10" pageOrder="overThenDown" orientation="portrait" r:id="rId1"/>
  <headerFooter alignWithMargins="0"/>
  <colBreaks count="1" manualBreakCount="1"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250" transitionEvaluation="1" transitionEntry="1" codeName="Hoja3">
    <tabColor indexed="13"/>
  </sheetPr>
  <dimension ref="A1:U539"/>
  <sheetViews>
    <sheetView showGridLines="0" showRowColHeaders="0" zoomScaleNormal="95" workbookViewId="0">
      <pane xSplit="1" ySplit="13" topLeftCell="B250" activePane="bottomRight" state="frozen"/>
      <selection activeCell="P4" sqref="P1:BM65536"/>
      <selection pane="topRight" activeCell="P4" sqref="P1:BM65536"/>
      <selection pane="bottomLeft" activeCell="P4" sqref="P1:BM65536"/>
      <selection pane="bottomRight" activeCell="R243" sqref="R243"/>
    </sheetView>
  </sheetViews>
  <sheetFormatPr baseColWidth="10" defaultColWidth="9.7109375" defaultRowHeight="12.75" x14ac:dyDescent="0.2"/>
  <cols>
    <col min="1" max="1" width="8.140625" style="2" customWidth="1"/>
    <col min="2" max="2" width="7.7109375" style="15" customWidth="1"/>
    <col min="3" max="3" width="7.42578125" style="2" customWidth="1"/>
    <col min="4" max="4" width="7.7109375" style="2" customWidth="1"/>
    <col min="5" max="5" width="7.28515625" style="2" customWidth="1"/>
    <col min="6" max="6" width="9" style="2" customWidth="1"/>
    <col min="7" max="8" width="7.140625" style="2" customWidth="1"/>
    <col min="9" max="9" width="6.42578125" style="2" customWidth="1"/>
    <col min="10" max="10" width="7.28515625" style="2" customWidth="1"/>
    <col min="11" max="11" width="6.7109375" style="2" customWidth="1"/>
    <col min="12" max="13" width="6" style="2" customWidth="1"/>
    <col min="14" max="14" width="6.7109375" style="2" customWidth="1"/>
    <col min="15" max="15" width="6.5703125" style="2" customWidth="1"/>
    <col min="16" max="16" width="5.7109375" customWidth="1"/>
    <col min="17" max="17" width="3.42578125" style="2" customWidth="1"/>
    <col min="18" max="18" width="8" style="2" customWidth="1"/>
    <col min="19" max="19" width="9.28515625" style="21" customWidth="1"/>
    <col min="20" max="20" width="1.42578125" customWidth="1"/>
    <col min="21" max="21" width="4.28515625" customWidth="1"/>
    <col min="22" max="16384" width="9.7109375" style="2"/>
  </cols>
  <sheetData>
    <row r="1" spans="1:19" x14ac:dyDescent="0.2">
      <c r="Q1" s="186"/>
    </row>
    <row r="2" spans="1:19" x14ac:dyDescent="0.2">
      <c r="Q2" s="186"/>
    </row>
    <row r="5" spans="1:19" x14ac:dyDescent="0.2">
      <c r="Q5" s="187"/>
    </row>
    <row r="6" spans="1:19" ht="15" customHeight="1" x14ac:dyDescent="0.25">
      <c r="A6" s="229" t="s">
        <v>64</v>
      </c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</row>
    <row r="7" spans="1:19" ht="12" customHeight="1" x14ac:dyDescent="0.2">
      <c r="A7" s="230" t="s">
        <v>119</v>
      </c>
      <c r="B7" s="230"/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1"/>
      <c r="R7" s="152"/>
    </row>
    <row r="8" spans="1:19" ht="10.15" customHeight="1" x14ac:dyDescent="0.2">
      <c r="A8" s="1"/>
      <c r="B8" s="127"/>
      <c r="C8" s="128">
        <v>1</v>
      </c>
      <c r="D8" s="128">
        <f>C8+1</f>
        <v>2</v>
      </c>
      <c r="E8" s="128">
        <f t="shared" ref="E8:N8" si="0">D8+1</f>
        <v>3</v>
      </c>
      <c r="F8" s="128">
        <f t="shared" si="0"/>
        <v>4</v>
      </c>
      <c r="G8" s="128">
        <f t="shared" si="0"/>
        <v>5</v>
      </c>
      <c r="H8" s="128">
        <f t="shared" si="0"/>
        <v>6</v>
      </c>
      <c r="I8" s="128">
        <f t="shared" si="0"/>
        <v>7</v>
      </c>
      <c r="J8" s="128">
        <f t="shared" si="0"/>
        <v>8</v>
      </c>
      <c r="K8" s="128">
        <f t="shared" si="0"/>
        <v>9</v>
      </c>
      <c r="L8" s="128">
        <f t="shared" si="0"/>
        <v>10</v>
      </c>
      <c r="M8" s="128">
        <f t="shared" si="0"/>
        <v>11</v>
      </c>
      <c r="N8" s="128">
        <f t="shared" si="0"/>
        <v>12</v>
      </c>
      <c r="O8" s="149"/>
      <c r="R8" s="150"/>
    </row>
    <row r="9" spans="1:19" ht="10.15" customHeight="1" x14ac:dyDescent="0.2">
      <c r="A9" s="106" t="s">
        <v>1</v>
      </c>
      <c r="B9" s="129" t="s">
        <v>26</v>
      </c>
      <c r="C9" s="129" t="s">
        <v>2</v>
      </c>
      <c r="D9" s="130" t="s">
        <v>3</v>
      </c>
      <c r="E9" s="130" t="s">
        <v>4</v>
      </c>
      <c r="F9" s="130" t="s">
        <v>5</v>
      </c>
      <c r="G9" s="130" t="s">
        <v>60</v>
      </c>
      <c r="H9" s="130" t="s">
        <v>7</v>
      </c>
      <c r="I9" s="130" t="s">
        <v>8</v>
      </c>
      <c r="J9" s="130" t="s">
        <v>9</v>
      </c>
      <c r="K9" s="131" t="s">
        <v>108</v>
      </c>
      <c r="L9" s="208" t="s">
        <v>123</v>
      </c>
      <c r="M9" s="208"/>
      <c r="N9" s="130" t="s">
        <v>12</v>
      </c>
      <c r="O9" s="188"/>
      <c r="R9" s="150" t="s">
        <v>20</v>
      </c>
    </row>
    <row r="10" spans="1:19" ht="11.45" customHeight="1" thickBot="1" x14ac:dyDescent="0.25">
      <c r="A10" s="153"/>
      <c r="B10" s="132"/>
      <c r="C10" s="133"/>
      <c r="D10" s="133"/>
      <c r="E10" s="132"/>
      <c r="F10" s="132"/>
      <c r="G10" s="132"/>
      <c r="H10" s="132"/>
      <c r="I10" s="132"/>
      <c r="J10" s="133"/>
      <c r="K10" s="215" t="s">
        <v>121</v>
      </c>
      <c r="L10" s="209" t="s">
        <v>7</v>
      </c>
      <c r="M10" s="209" t="s">
        <v>8</v>
      </c>
      <c r="N10" s="132"/>
      <c r="O10" s="189"/>
      <c r="R10" s="151" t="s">
        <v>26</v>
      </c>
    </row>
    <row r="11" spans="1:19" ht="5.45" customHeight="1" x14ac:dyDescent="0.2">
      <c r="A11" s="1"/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Q11" s="5"/>
      <c r="R11" s="5"/>
      <c r="S11" s="5"/>
    </row>
    <row r="12" spans="1:19" ht="13.9" customHeight="1" x14ac:dyDescent="0.2">
      <c r="A12" s="107" t="s">
        <v>126</v>
      </c>
      <c r="B12" s="193">
        <v>353.56584641666672</v>
      </c>
      <c r="C12" s="193">
        <v>146.28717074997721</v>
      </c>
      <c r="D12" s="193">
        <v>18.285631264028094</v>
      </c>
      <c r="E12" s="193">
        <v>29.867655249999999</v>
      </c>
      <c r="F12" s="193">
        <v>73.511192362924092</v>
      </c>
      <c r="G12" s="193">
        <v>5.9065319778560541</v>
      </c>
      <c r="H12" s="193">
        <v>4.9373436958486403</v>
      </c>
      <c r="I12" s="193">
        <v>2.220480751030439</v>
      </c>
      <c r="J12" s="193">
        <v>20.282332471090779</v>
      </c>
      <c r="K12" s="193">
        <v>35.074013833333332</v>
      </c>
      <c r="L12" s="193">
        <v>3.2475114386666668</v>
      </c>
      <c r="M12" s="193">
        <v>0.23419850116666666</v>
      </c>
      <c r="N12" s="193">
        <v>3.2614285833333327</v>
      </c>
      <c r="O12" s="56"/>
      <c r="Q12" s="16"/>
      <c r="R12" s="16"/>
    </row>
    <row r="13" spans="1:19" ht="10.15" customHeight="1" x14ac:dyDescent="0.2">
      <c r="A13" s="1"/>
      <c r="B13" s="5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Q13" s="9"/>
      <c r="R13" s="9"/>
      <c r="S13" s="9"/>
    </row>
    <row r="14" spans="1:19" ht="14.1" hidden="1" customHeight="1" x14ac:dyDescent="0.2">
      <c r="A14" s="165">
        <v>200001</v>
      </c>
      <c r="B14" s="217">
        <f t="shared" ref="B14:B25" si="1">SUM(C14:O14)</f>
        <v>6.5896077185226183</v>
      </c>
      <c r="C14" s="213">
        <f>'2.Vol.PESO VIVO mil t'!$B$13*'2.Vol.PESO VIVO mil t'!B15</f>
        <v>0.1515236408234755</v>
      </c>
      <c r="D14" s="213">
        <f>'2.Vol.PESO VIVO mil t'!$C$13*'2.Vol.PESO VIVO mil t'!C15</f>
        <v>4.9581953605200894E-2</v>
      </c>
      <c r="E14" s="213">
        <f>'2.Vol.PESO VIVO mil t'!$D$13*'2.Vol.PESO VIVO mil t'!D15</f>
        <v>0.30381799267036153</v>
      </c>
      <c r="F14" s="213">
        <f>'2.Vol.PESO VIVO mil t'!$E$13*'2.Vol.PESO VIVO mil t'!E15</f>
        <v>3.2340157813263537</v>
      </c>
      <c r="G14" s="213">
        <f>'2.Vol.PESO VIVO mil t'!$F$13*'2.Vol.PESO VIVO mil t'!F15</f>
        <v>1.5081313947226688E-2</v>
      </c>
      <c r="H14" s="213">
        <f>'2.Vol.PESO VIVO mil t'!$G$13*'2.Vol.PESO VIVO mil t'!G15</f>
        <v>0</v>
      </c>
      <c r="I14" s="213">
        <f>'2.Vol.PESO VIVO mil t'!$H$13*'2.Vol.PESO VIVO mil t'!H15</f>
        <v>0</v>
      </c>
      <c r="J14" s="213">
        <f>'2.Vol.PESO VIVO mil t'!$I$13*'2.Vol.PESO VIVO mil t'!I15</f>
        <v>0.19913192165000002</v>
      </c>
      <c r="K14" s="213">
        <f>'2.Vol.PESO VIVO mil t'!$J$13*'2.Vol.PESO VIVO mil t'!J15</f>
        <v>2.6364551144999995</v>
      </c>
      <c r="L14" s="213">
        <f>'2.Vol.PESO VIVO mil t'!$K$13*'2.Vol.PESO VIVO mil t'!K15</f>
        <v>0</v>
      </c>
      <c r="M14" s="213">
        <f>'2.Vol.PESO VIVO mil t'!$L$13*'2.Vol.PESO VIVO mil t'!L15</f>
        <v>0</v>
      </c>
      <c r="N14" s="213">
        <f>'2.Vol.PESO VIVO mil t'!$M$13*'2.Vol.PESO VIVO mil t'!M15</f>
        <v>0</v>
      </c>
      <c r="O14" s="37"/>
      <c r="P14" s="26"/>
      <c r="Q14" s="6"/>
      <c r="R14" s="12">
        <f>SUM(C14:N14)</f>
        <v>6.5896077185226183</v>
      </c>
      <c r="S14" s="22"/>
    </row>
    <row r="15" spans="1:19" ht="14.1" hidden="1" customHeight="1" x14ac:dyDescent="0.2">
      <c r="A15" s="165">
        <f t="shared" ref="A15:A78" si="2">A14+1</f>
        <v>200002</v>
      </c>
      <c r="B15" s="217">
        <f t="shared" si="1"/>
        <v>6.5782933352447834</v>
      </c>
      <c r="C15" s="213">
        <f>'2.Vol.PESO VIVO mil t'!$B$13*'2.Vol.PESO VIVO mil t'!B16</f>
        <v>0.17565850563058169</v>
      </c>
      <c r="D15" s="213">
        <f>'2.Vol.PESO VIVO mil t'!$C$13*'2.Vol.PESO VIVO mil t'!C16</f>
        <v>4.598931117021271E-2</v>
      </c>
      <c r="E15" s="213">
        <f>'2.Vol.PESO VIVO mil t'!$D$13*'2.Vol.PESO VIVO mil t'!D16</f>
        <v>0.26073112705416795</v>
      </c>
      <c r="F15" s="213">
        <f>'2.Vol.PESO VIVO mil t'!$E$13*'2.Vol.PESO VIVO mil t'!E16</f>
        <v>3.4605281517212689</v>
      </c>
      <c r="G15" s="213">
        <f>'2.Vol.PESO VIVO mil t'!$F$13*'2.Vol.PESO VIVO mil t'!F16</f>
        <v>1.5605191168551406E-2</v>
      </c>
      <c r="H15" s="213">
        <f>'2.Vol.PESO VIVO mil t'!$G$13*'2.Vol.PESO VIVO mil t'!G16</f>
        <v>0</v>
      </c>
      <c r="I15" s="213">
        <f>'2.Vol.PESO VIVO mil t'!$H$13*'2.Vol.PESO VIVO mil t'!H16</f>
        <v>0</v>
      </c>
      <c r="J15" s="213">
        <f>'2.Vol.PESO VIVO mil t'!$I$13*'2.Vol.PESO VIVO mil t'!I16</f>
        <v>0.20657533050000002</v>
      </c>
      <c r="K15" s="213">
        <f>'2.Vol.PESO VIVO mil t'!$J$13*'2.Vol.PESO VIVO mil t'!J16</f>
        <v>2.4132057179999999</v>
      </c>
      <c r="L15" s="213">
        <f>'2.Vol.PESO VIVO mil t'!$K$13*'2.Vol.PESO VIVO mil t'!K16</f>
        <v>0</v>
      </c>
      <c r="M15" s="213">
        <f>'2.Vol.PESO VIVO mil t'!$L$13*'2.Vol.PESO VIVO mil t'!L16</f>
        <v>0</v>
      </c>
      <c r="N15" s="213">
        <f>'2.Vol.PESO VIVO mil t'!$M$13*'2.Vol.PESO VIVO mil t'!M16</f>
        <v>0</v>
      </c>
      <c r="O15" s="37"/>
      <c r="P15" s="26"/>
      <c r="Q15" s="6"/>
      <c r="R15" s="12">
        <f t="shared" ref="R15:R25" si="3">SUM(C15:N15)</f>
        <v>6.5782933352447834</v>
      </c>
      <c r="S15" s="22"/>
    </row>
    <row r="16" spans="1:19" ht="14.1" hidden="1" customHeight="1" x14ac:dyDescent="0.2">
      <c r="A16" s="165">
        <f t="shared" si="2"/>
        <v>200003</v>
      </c>
      <c r="B16" s="217">
        <f t="shared" si="1"/>
        <v>6.8532913872201746</v>
      </c>
      <c r="C16" s="213">
        <f>'2.Vol.PESO VIVO mil t'!$B$13*'2.Vol.PESO VIVO mil t'!B17</f>
        <v>0.17999778043992704</v>
      </c>
      <c r="D16" s="213">
        <f>'2.Vol.PESO VIVO mil t'!$C$13*'2.Vol.PESO VIVO mil t'!C17</f>
        <v>5.1212594710401835E-2</v>
      </c>
      <c r="E16" s="213">
        <f>'2.Vol.PESO VIVO mil t'!$D$13*'2.Vol.PESO VIVO mil t'!D17</f>
        <v>0.26987615024491474</v>
      </c>
      <c r="F16" s="213">
        <f>'2.Vol.PESO VIVO mil t'!$E$13*'2.Vol.PESO VIVO mil t'!E17</f>
        <v>3.5079212554635952</v>
      </c>
      <c r="G16" s="213">
        <f>'2.Vol.PESO VIVO mil t'!$F$13*'2.Vol.PESO VIVO mil t'!F17</f>
        <v>1.7065697361335463E-2</v>
      </c>
      <c r="H16" s="213">
        <f>'2.Vol.PESO VIVO mil t'!$G$13*'2.Vol.PESO VIVO mil t'!G17</f>
        <v>0</v>
      </c>
      <c r="I16" s="213">
        <f>'2.Vol.PESO VIVO mil t'!$H$13*'2.Vol.PESO VIVO mil t'!H17</f>
        <v>0</v>
      </c>
      <c r="J16" s="213">
        <f>'2.Vol.PESO VIVO mil t'!$I$13*'2.Vol.PESO VIVO mil t'!I17</f>
        <v>0.20321449849999998</v>
      </c>
      <c r="K16" s="213">
        <f>'2.Vol.PESO VIVO mil t'!$J$13*'2.Vol.PESO VIVO mil t'!J17</f>
        <v>2.6240034104999994</v>
      </c>
      <c r="L16" s="213">
        <f>'2.Vol.PESO VIVO mil t'!$K$13*'2.Vol.PESO VIVO mil t'!K17</f>
        <v>0</v>
      </c>
      <c r="M16" s="213">
        <f>'2.Vol.PESO VIVO mil t'!$L$13*'2.Vol.PESO VIVO mil t'!L17</f>
        <v>0</v>
      </c>
      <c r="N16" s="213">
        <f>'2.Vol.PESO VIVO mil t'!$M$13*'2.Vol.PESO VIVO mil t'!M17</f>
        <v>0</v>
      </c>
      <c r="O16" s="37"/>
      <c r="P16" s="26"/>
      <c r="Q16" s="6"/>
      <c r="R16" s="12">
        <f t="shared" si="3"/>
        <v>6.8532913872201746</v>
      </c>
      <c r="S16" s="22"/>
    </row>
    <row r="17" spans="1:19" ht="14.1" hidden="1" customHeight="1" x14ac:dyDescent="0.2">
      <c r="A17" s="165">
        <f t="shared" si="2"/>
        <v>200004</v>
      </c>
      <c r="B17" s="217">
        <f t="shared" si="1"/>
        <v>7.3777105430423884</v>
      </c>
      <c r="C17" s="213">
        <f>'2.Vol.PESO VIVO mil t'!$B$13*'2.Vol.PESO VIVO mil t'!B18</f>
        <v>0.19192505123909709</v>
      </c>
      <c r="D17" s="213">
        <f>'2.Vol.PESO VIVO mil t'!$C$13*'2.Vol.PESO VIVO mil t'!C18</f>
        <v>6.4153083481087392E-2</v>
      </c>
      <c r="E17" s="213">
        <f>'2.Vol.PESO VIVO mil t'!$D$13*'2.Vol.PESO VIVO mil t'!D18</f>
        <v>0.3300774688279467</v>
      </c>
      <c r="F17" s="213">
        <f>'2.Vol.PESO VIVO mil t'!$E$13*'2.Vol.PESO VIVO mil t'!E18</f>
        <v>4.0353276032434495</v>
      </c>
      <c r="G17" s="213">
        <f>'2.Vol.PESO VIVO mil t'!$F$13*'2.Vol.PESO VIVO mil t'!F18</f>
        <v>1.7216510500807729E-2</v>
      </c>
      <c r="H17" s="213">
        <f>'2.Vol.PESO VIVO mil t'!$G$13*'2.Vol.PESO VIVO mil t'!G18</f>
        <v>0</v>
      </c>
      <c r="I17" s="213">
        <f>'2.Vol.PESO VIVO mil t'!$H$13*'2.Vol.PESO VIVO mil t'!H18</f>
        <v>0</v>
      </c>
      <c r="J17" s="213">
        <f>'2.Vol.PESO VIVO mil t'!$I$13*'2.Vol.PESO VIVO mil t'!I18</f>
        <v>0.20442924774999999</v>
      </c>
      <c r="K17" s="213">
        <f>'2.Vol.PESO VIVO mil t'!$J$13*'2.Vol.PESO VIVO mil t'!J18</f>
        <v>2.5345815779999996</v>
      </c>
      <c r="L17" s="213">
        <f>'2.Vol.PESO VIVO mil t'!$K$13*'2.Vol.PESO VIVO mil t'!K18</f>
        <v>0</v>
      </c>
      <c r="M17" s="213">
        <f>'2.Vol.PESO VIVO mil t'!$L$13*'2.Vol.PESO VIVO mil t'!L18</f>
        <v>0</v>
      </c>
      <c r="N17" s="213">
        <f>'2.Vol.PESO VIVO mil t'!$M$13*'2.Vol.PESO VIVO mil t'!M18</f>
        <v>0</v>
      </c>
      <c r="O17" s="37"/>
      <c r="P17" s="26"/>
      <c r="Q17" s="6"/>
      <c r="R17" s="12">
        <f t="shared" si="3"/>
        <v>7.3777105430423884</v>
      </c>
      <c r="S17" s="22"/>
    </row>
    <row r="18" spans="1:19" ht="14.1" hidden="1" customHeight="1" x14ac:dyDescent="0.2">
      <c r="A18" s="165">
        <f t="shared" si="2"/>
        <v>200005</v>
      </c>
      <c r="B18" s="217">
        <f t="shared" si="1"/>
        <v>7.1815737577459178</v>
      </c>
      <c r="C18" s="213">
        <f>'2.Vol.PESO VIVO mil t'!$B$13*'2.Vol.PESO VIVO mil t'!B19</f>
        <v>0.19862344542565258</v>
      </c>
      <c r="D18" s="213">
        <f>'2.Vol.PESO VIVO mil t'!$C$13*'2.Vol.PESO VIVO mil t'!C19</f>
        <v>5.9758200502363995E-2</v>
      </c>
      <c r="E18" s="213">
        <f>'2.Vol.PESO VIVO mil t'!$D$13*'2.Vol.PESO VIVO mil t'!D19</f>
        <v>0.31289466740676786</v>
      </c>
      <c r="F18" s="213">
        <f>'2.Vol.PESO VIVO mil t'!$E$13*'2.Vol.PESO VIVO mil t'!E19</f>
        <v>3.8207184891828878</v>
      </c>
      <c r="G18" s="213">
        <f>'2.Vol.PESO VIVO mil t'!$F$13*'2.Vol.PESO VIVO mil t'!F19</f>
        <v>1.5843317178244457E-2</v>
      </c>
      <c r="H18" s="213">
        <f>'2.Vol.PESO VIVO mil t'!$G$13*'2.Vol.PESO VIVO mil t'!G19</f>
        <v>0</v>
      </c>
      <c r="I18" s="213">
        <f>'2.Vol.PESO VIVO mil t'!$H$13*'2.Vol.PESO VIVO mil t'!H19</f>
        <v>0</v>
      </c>
      <c r="J18" s="213">
        <f>'2.Vol.PESO VIVO mil t'!$I$13*'2.Vol.PESO VIVO mil t'!I19</f>
        <v>0.20561109915</v>
      </c>
      <c r="K18" s="213">
        <f>'2.Vol.PESO VIVO mil t'!$J$13*'2.Vol.PESO VIVO mil t'!J19</f>
        <v>2.5615587465000003</v>
      </c>
      <c r="L18" s="213">
        <f>'2.Vol.PESO VIVO mil t'!$K$13*'2.Vol.PESO VIVO mil t'!K19</f>
        <v>0</v>
      </c>
      <c r="M18" s="213">
        <f>'2.Vol.PESO VIVO mil t'!$L$13*'2.Vol.PESO VIVO mil t'!L19</f>
        <v>0</v>
      </c>
      <c r="N18" s="213">
        <f>'2.Vol.PESO VIVO mil t'!$M$13*'2.Vol.PESO VIVO mil t'!M19</f>
        <v>6.565792400000001E-3</v>
      </c>
      <c r="O18" s="37"/>
      <c r="P18" s="26"/>
      <c r="Q18" s="6"/>
      <c r="R18" s="12">
        <f t="shared" si="3"/>
        <v>7.1815737577459178</v>
      </c>
      <c r="S18" s="22"/>
    </row>
    <row r="19" spans="1:19" ht="14.1" hidden="1" customHeight="1" x14ac:dyDescent="0.2">
      <c r="A19" s="165">
        <f t="shared" si="2"/>
        <v>200006</v>
      </c>
      <c r="B19" s="217">
        <f t="shared" si="1"/>
        <v>6.4459001177049728</v>
      </c>
      <c r="C19" s="213">
        <f>'2.Vol.PESO VIVO mil t'!$B$13*'2.Vol.PESO VIVO mil t'!B20</f>
        <v>0.18433889042576179</v>
      </c>
      <c r="D19" s="213">
        <f>'2.Vol.PESO VIVO mil t'!$C$13*'2.Vol.PESO VIVO mil t'!C20</f>
        <v>5.4970917257683154E-2</v>
      </c>
      <c r="E19" s="213">
        <f>'2.Vol.PESO VIVO mil t'!$D$13*'2.Vol.PESO VIVO mil t'!D20</f>
        <v>0.29382089208217116</v>
      </c>
      <c r="F19" s="213">
        <f>'2.Vol.PESO VIVO mil t'!$E$13*'2.Vol.PESO VIVO mil t'!E20</f>
        <v>3.1536688010694602</v>
      </c>
      <c r="G19" s="213">
        <f>'2.Vol.PESO VIVO mil t'!$F$13*'2.Vol.PESO VIVO mil t'!F20</f>
        <v>3.4472708669897635E-2</v>
      </c>
      <c r="H19" s="213">
        <f>'2.Vol.PESO VIVO mil t'!$G$13*'2.Vol.PESO VIVO mil t'!G20</f>
        <v>0</v>
      </c>
      <c r="I19" s="213">
        <f>'2.Vol.PESO VIVO mil t'!$H$13*'2.Vol.PESO VIVO mil t'!H20</f>
        <v>0</v>
      </c>
      <c r="J19" s="213">
        <f>'2.Vol.PESO VIVO mil t'!$I$13*'2.Vol.PESO VIVO mil t'!I20</f>
        <v>0.20345976509999997</v>
      </c>
      <c r="K19" s="213">
        <f>'2.Vol.PESO VIVO mil t'!$J$13*'2.Vol.PESO VIVO mil t'!J20</f>
        <v>2.4802611854999994</v>
      </c>
      <c r="L19" s="213">
        <f>'2.Vol.PESO VIVO mil t'!$K$13*'2.Vol.PESO VIVO mil t'!K20</f>
        <v>0</v>
      </c>
      <c r="M19" s="213">
        <f>'2.Vol.PESO VIVO mil t'!$L$13*'2.Vol.PESO VIVO mil t'!L20</f>
        <v>0</v>
      </c>
      <c r="N19" s="213">
        <f>'2.Vol.PESO VIVO mil t'!$M$13*'2.Vol.PESO VIVO mil t'!M20</f>
        <v>4.0906957599999995E-2</v>
      </c>
      <c r="O19" s="37"/>
      <c r="P19" s="26"/>
      <c r="Q19" s="6"/>
      <c r="R19" s="12">
        <f t="shared" si="3"/>
        <v>6.4459001177049728</v>
      </c>
      <c r="S19" s="22"/>
    </row>
    <row r="20" spans="1:19" ht="14.1" hidden="1" customHeight="1" x14ac:dyDescent="0.2">
      <c r="A20" s="165">
        <f t="shared" si="2"/>
        <v>200007</v>
      </c>
      <c r="B20" s="217">
        <f t="shared" si="1"/>
        <v>7.0604013152049028</v>
      </c>
      <c r="C20" s="213">
        <f>'2.Vol.PESO VIVO mil t'!$B$13*'2.Vol.PESO VIVO mil t'!B21</f>
        <v>0.17898017507651745</v>
      </c>
      <c r="D20" s="213">
        <f>'2.Vol.PESO VIVO mil t'!$C$13*'2.Vol.PESO VIVO mil t'!C21</f>
        <v>5.5764437795508215E-2</v>
      </c>
      <c r="E20" s="213">
        <f>'2.Vol.PESO VIVO mil t'!$D$13*'2.Vol.PESO VIVO mil t'!D21</f>
        <v>0.27960897014298886</v>
      </c>
      <c r="F20" s="213">
        <f>'2.Vol.PESO VIVO mil t'!$E$13*'2.Vol.PESO VIVO mil t'!E21</f>
        <v>3.7986507316253761</v>
      </c>
      <c r="G20" s="213">
        <f>'2.Vol.PESO VIVO mil t'!$F$13*'2.Vol.PESO VIVO mil t'!F21</f>
        <v>1.7962638664512628E-2</v>
      </c>
      <c r="H20" s="213">
        <f>'2.Vol.PESO VIVO mil t'!$G$13*'2.Vol.PESO VIVO mil t'!G21</f>
        <v>0</v>
      </c>
      <c r="I20" s="213">
        <f>'2.Vol.PESO VIVO mil t'!$H$13*'2.Vol.PESO VIVO mil t'!H21</f>
        <v>0</v>
      </c>
      <c r="J20" s="213">
        <f>'2.Vol.PESO VIVO mil t'!$I$13*'2.Vol.PESO VIVO mil t'!I21</f>
        <v>0.19527885749999999</v>
      </c>
      <c r="K20" s="213">
        <f>'2.Vol.PESO VIVO mil t'!$J$13*'2.Vol.PESO VIVO mil t'!J21</f>
        <v>2.5075112543999998</v>
      </c>
      <c r="L20" s="213">
        <f>'2.Vol.PESO VIVO mil t'!$K$13*'2.Vol.PESO VIVO mil t'!K21</f>
        <v>0</v>
      </c>
      <c r="M20" s="213">
        <f>'2.Vol.PESO VIVO mil t'!$L$13*'2.Vol.PESO VIVO mil t'!L21</f>
        <v>0</v>
      </c>
      <c r="N20" s="213">
        <f>'2.Vol.PESO VIVO mil t'!$M$13*'2.Vol.PESO VIVO mil t'!M21</f>
        <v>2.6644250000000001E-2</v>
      </c>
      <c r="O20" s="37"/>
      <c r="P20" s="26"/>
      <c r="Q20" s="6"/>
      <c r="R20" s="12">
        <f t="shared" si="3"/>
        <v>7.0604013152049028</v>
      </c>
      <c r="S20" s="22"/>
    </row>
    <row r="21" spans="1:19" ht="14.1" hidden="1" customHeight="1" x14ac:dyDescent="0.2">
      <c r="A21" s="165">
        <f t="shared" si="2"/>
        <v>200008</v>
      </c>
      <c r="B21" s="217">
        <f t="shared" si="1"/>
        <v>6.9789021405807095</v>
      </c>
      <c r="C21" s="213">
        <f>'2.Vol.PESO VIVO mil t'!$B$13*'2.Vol.PESO VIVO mil t'!B22</f>
        <v>0.18897959297350211</v>
      </c>
      <c r="D21" s="213">
        <f>'2.Vol.PESO VIVO mil t'!$C$13*'2.Vol.PESO VIVO mil t'!C22</f>
        <v>5.4255876773049584E-2</v>
      </c>
      <c r="E21" s="213">
        <f>'2.Vol.PESO VIVO mil t'!$D$13*'2.Vol.PESO VIVO mil t'!D22</f>
        <v>0.27445094012209936</v>
      </c>
      <c r="F21" s="213">
        <f>'2.Vol.PESO VIVO mil t'!$E$13*'2.Vol.PESO VIVO mil t'!E22</f>
        <v>3.7072458186652617</v>
      </c>
      <c r="G21" s="213">
        <f>'2.Vol.PESO VIVO mil t'!$F$13*'2.Vol.PESO VIVO mil t'!F22</f>
        <v>1.6708508346795884E-2</v>
      </c>
      <c r="H21" s="213">
        <f>'2.Vol.PESO VIVO mil t'!$G$13*'2.Vol.PESO VIVO mil t'!G22</f>
        <v>0</v>
      </c>
      <c r="I21" s="213">
        <f>'2.Vol.PESO VIVO mil t'!$H$13*'2.Vol.PESO VIVO mil t'!H22</f>
        <v>0</v>
      </c>
      <c r="J21" s="213">
        <f>'2.Vol.PESO VIVO mil t'!$I$13*'2.Vol.PESO VIVO mil t'!I22</f>
        <v>0.20469783629999999</v>
      </c>
      <c r="K21" s="213">
        <f>'2.Vol.PESO VIVO mil t'!$J$13*'2.Vol.PESO VIVO mil t'!J22</f>
        <v>2.5160258466000007</v>
      </c>
      <c r="L21" s="213">
        <f>'2.Vol.PESO VIVO mil t'!$K$13*'2.Vol.PESO VIVO mil t'!K22</f>
        <v>0</v>
      </c>
      <c r="M21" s="213">
        <f>'2.Vol.PESO VIVO mil t'!$L$13*'2.Vol.PESO VIVO mil t'!L22</f>
        <v>0</v>
      </c>
      <c r="N21" s="213">
        <f>'2.Vol.PESO VIVO mil t'!$M$13*'2.Vol.PESO VIVO mil t'!M22</f>
        <v>1.6537720799999999E-2</v>
      </c>
      <c r="O21" s="37"/>
      <c r="P21" s="26"/>
      <c r="Q21" s="6"/>
      <c r="R21" s="12">
        <f t="shared" si="3"/>
        <v>6.9789021405807095</v>
      </c>
      <c r="S21" s="22"/>
    </row>
    <row r="22" spans="1:19" ht="14.1" hidden="1" customHeight="1" x14ac:dyDescent="0.2">
      <c r="A22" s="165">
        <f t="shared" si="2"/>
        <v>200009</v>
      </c>
      <c r="B22" s="217">
        <f t="shared" si="1"/>
        <v>6.500632542813876</v>
      </c>
      <c r="C22" s="213">
        <f>'2.Vol.PESO VIVO mil t'!$B$13*'2.Vol.PESO VIVO mil t'!B23</f>
        <v>0.19272794095323897</v>
      </c>
      <c r="D22" s="213">
        <f>'2.Vol.PESO VIVO mil t'!$C$13*'2.Vol.PESO VIVO mil t'!C23</f>
        <v>4.8369872783687887E-2</v>
      </c>
      <c r="E22" s="213">
        <f>'2.Vol.PESO VIVO mil t'!$D$13*'2.Vol.PESO VIVO mil t'!D23</f>
        <v>0.27904851281739751</v>
      </c>
      <c r="F22" s="213">
        <f>'2.Vol.PESO VIVO mil t'!$E$13*'2.Vol.PESO VIVO mil t'!E23</f>
        <v>3.337921862457478</v>
      </c>
      <c r="G22" s="213">
        <f>'2.Vol.PESO VIVO mil t'!$F$13*'2.Vol.PESO VIVO mil t'!F23</f>
        <v>1.5200376952073215E-2</v>
      </c>
      <c r="H22" s="213">
        <f>'2.Vol.PESO VIVO mil t'!$G$13*'2.Vol.PESO VIVO mil t'!G23</f>
        <v>0</v>
      </c>
      <c r="I22" s="213">
        <f>'2.Vol.PESO VIVO mil t'!$H$13*'2.Vol.PESO VIVO mil t'!H23</f>
        <v>0</v>
      </c>
      <c r="J22" s="213">
        <f>'2.Vol.PESO VIVO mil t'!$I$13*'2.Vol.PESO VIVO mil t'!I23</f>
        <v>0.20243035584999999</v>
      </c>
      <c r="K22" s="213">
        <f>'2.Vol.PESO VIVO mil t'!$J$13*'2.Vol.PESO VIVO mil t'!J23</f>
        <v>2.4249336210000001</v>
      </c>
      <c r="L22" s="213">
        <f>'2.Vol.PESO VIVO mil t'!$K$13*'2.Vol.PESO VIVO mil t'!K23</f>
        <v>0</v>
      </c>
      <c r="M22" s="213">
        <f>'2.Vol.PESO VIVO mil t'!$L$13*'2.Vol.PESO VIVO mil t'!L23</f>
        <v>0</v>
      </c>
      <c r="N22" s="213">
        <f>'2.Vol.PESO VIVO mil t'!$M$13*'2.Vol.PESO VIVO mil t'!M23</f>
        <v>0</v>
      </c>
      <c r="O22" s="37"/>
      <c r="P22" s="26"/>
      <c r="Q22" s="6"/>
      <c r="R22" s="12">
        <f t="shared" si="3"/>
        <v>6.500632542813876</v>
      </c>
      <c r="S22" s="22"/>
    </row>
    <row r="23" spans="1:19" ht="14.1" hidden="1" customHeight="1" x14ac:dyDescent="0.2">
      <c r="A23" s="165">
        <f t="shared" si="2"/>
        <v>200010</v>
      </c>
      <c r="B23" s="217">
        <f t="shared" si="1"/>
        <v>6.644211994888976</v>
      </c>
      <c r="C23" s="213">
        <f>'2.Vol.PESO VIVO mil t'!$B$13*'2.Vol.PESO VIVO mil t'!B24</f>
        <v>0.18877313561843709</v>
      </c>
      <c r="D23" s="213">
        <f>'2.Vol.PESO VIVO mil t'!$C$13*'2.Vol.PESO VIVO mil t'!C24</f>
        <v>4.9494753546099224E-2</v>
      </c>
      <c r="E23" s="213">
        <f>'2.Vol.PESO VIVO mil t'!$D$13*'2.Vol.PESO VIVO mil t'!D24</f>
        <v>0.27818732229270837</v>
      </c>
      <c r="F23" s="213">
        <f>'2.Vol.PESO VIVO mil t'!$E$13*'2.Vol.PESO VIVO mil t'!E24</f>
        <v>3.420413078266519</v>
      </c>
      <c r="G23" s="213">
        <f>'2.Vol.PESO VIVO mil t'!$F$13*'2.Vol.PESO VIVO mil t'!F24</f>
        <v>1.7160947765212684E-2</v>
      </c>
      <c r="H23" s="213">
        <f>'2.Vol.PESO VIVO mil t'!$G$13*'2.Vol.PESO VIVO mil t'!G24</f>
        <v>0</v>
      </c>
      <c r="I23" s="213">
        <f>'2.Vol.PESO VIVO mil t'!$H$13*'2.Vol.PESO VIVO mil t'!H24</f>
        <v>0</v>
      </c>
      <c r="J23" s="213">
        <f>'2.Vol.PESO VIVO mil t'!$I$13*'2.Vol.PESO VIVO mil t'!I24</f>
        <v>0.19921455239999999</v>
      </c>
      <c r="K23" s="213">
        <f>'2.Vol.PESO VIVO mil t'!$J$13*'2.Vol.PESO VIVO mil t'!J24</f>
        <v>2.4909682049999997</v>
      </c>
      <c r="L23" s="213">
        <f>'2.Vol.PESO VIVO mil t'!$K$13*'2.Vol.PESO VIVO mil t'!K24</f>
        <v>0</v>
      </c>
      <c r="M23" s="213">
        <f>'2.Vol.PESO VIVO mil t'!$L$13*'2.Vol.PESO VIVO mil t'!L24</f>
        <v>0</v>
      </c>
      <c r="N23" s="213">
        <f>'2.Vol.PESO VIVO mil t'!$M$13*'2.Vol.PESO VIVO mil t'!M24</f>
        <v>0</v>
      </c>
      <c r="O23" s="37"/>
      <c r="P23" s="26"/>
      <c r="Q23" s="6"/>
      <c r="R23" s="12">
        <f t="shared" si="3"/>
        <v>6.644211994888976</v>
      </c>
      <c r="S23" s="22"/>
    </row>
    <row r="24" spans="1:19" ht="14.1" hidden="1" customHeight="1" x14ac:dyDescent="0.2">
      <c r="A24" s="165">
        <f t="shared" si="2"/>
        <v>200011</v>
      </c>
      <c r="B24" s="217">
        <f t="shared" si="1"/>
        <v>6.6560828203511049</v>
      </c>
      <c r="C24" s="213">
        <f>'2.Vol.PESO VIVO mil t'!$B$13*'2.Vol.PESO VIVO mil t'!B25</f>
        <v>0.17126555190891948</v>
      </c>
      <c r="D24" s="213">
        <f>'2.Vol.PESO VIVO mil t'!$C$13*'2.Vol.PESO VIVO mil t'!C25</f>
        <v>4.750659219858152E-2</v>
      </c>
      <c r="E24" s="213">
        <f>'2.Vol.PESO VIVO mil t'!$D$13*'2.Vol.PESO VIVO mil t'!D25</f>
        <v>0.27313864979876351</v>
      </c>
      <c r="F24" s="213">
        <f>'2.Vol.PESO VIVO mil t'!$E$13*'2.Vol.PESO VIVO mil t'!E25</f>
        <v>3.5074333044244854</v>
      </c>
      <c r="G24" s="213">
        <f>'2.Vol.PESO VIVO mil t'!$F$13*'2.Vol.PESO VIVO mil t'!F25</f>
        <v>1.524006462035539E-2</v>
      </c>
      <c r="H24" s="213">
        <f>'2.Vol.PESO VIVO mil t'!$G$13*'2.Vol.PESO VIVO mil t'!G25</f>
        <v>0</v>
      </c>
      <c r="I24" s="213">
        <f>'2.Vol.PESO VIVO mil t'!$H$13*'2.Vol.PESO VIVO mil t'!H25</f>
        <v>0</v>
      </c>
      <c r="J24" s="213">
        <f>'2.Vol.PESO VIVO mil t'!$I$13*'2.Vol.PESO VIVO mil t'!I25</f>
        <v>0.19337016439999996</v>
      </c>
      <c r="K24" s="213">
        <f>'2.Vol.PESO VIVO mil t'!$J$13*'2.Vol.PESO VIVO mil t'!J25</f>
        <v>2.4481284929999996</v>
      </c>
      <c r="L24" s="213">
        <f>'2.Vol.PESO VIVO mil t'!$K$13*'2.Vol.PESO VIVO mil t'!K25</f>
        <v>0</v>
      </c>
      <c r="M24" s="213">
        <f>'2.Vol.PESO VIVO mil t'!$L$13*'2.Vol.PESO VIVO mil t'!L25</f>
        <v>0</v>
      </c>
      <c r="N24" s="213">
        <f>'2.Vol.PESO VIVO mil t'!$M$13*'2.Vol.PESO VIVO mil t'!M25</f>
        <v>0</v>
      </c>
      <c r="O24" s="37"/>
      <c r="P24" s="26"/>
      <c r="Q24" s="6"/>
      <c r="R24" s="12">
        <f t="shared" si="3"/>
        <v>6.6560828203511049</v>
      </c>
      <c r="S24" s="22"/>
    </row>
    <row r="25" spans="1:19" ht="14.1" hidden="1" customHeight="1" x14ac:dyDescent="0.2">
      <c r="A25" s="166">
        <f t="shared" si="2"/>
        <v>200012</v>
      </c>
      <c r="B25" s="218">
        <f t="shared" si="1"/>
        <v>6.9752651182540628</v>
      </c>
      <c r="C25" s="214">
        <f>'2.Vol.PESO VIVO mil t'!$B$13*'2.Vol.PESO VIVO mil t'!B26</f>
        <v>0.17395867340721266</v>
      </c>
      <c r="D25" s="214">
        <f>'2.Vol.PESO VIVO mil t'!$C$13*'2.Vol.PESO VIVO mil t'!C26</f>
        <v>5.2241555407801357E-2</v>
      </c>
      <c r="E25" s="214">
        <f>'2.Vol.PESO VIVO mil t'!$D$13*'2.Vol.PESO VIVO mil t'!D26</f>
        <v>0.30477487103112733</v>
      </c>
      <c r="F25" s="214">
        <f>'2.Vol.PESO VIVO mil t'!$E$13*'2.Vol.PESO VIVO mil t'!E26</f>
        <v>3.6664022549267692</v>
      </c>
      <c r="G25" s="214">
        <f>'2.Vol.PESO VIVO mil t'!$F$13*'2.Vol.PESO VIVO mil t'!F26</f>
        <v>1.5914754981152374E-2</v>
      </c>
      <c r="H25" s="214">
        <f>'2.Vol.PESO VIVO mil t'!$G$13*'2.Vol.PESO VIVO mil t'!G26</f>
        <v>0</v>
      </c>
      <c r="I25" s="214">
        <f>'2.Vol.PESO VIVO mil t'!$H$13*'2.Vol.PESO VIVO mil t'!H26</f>
        <v>0</v>
      </c>
      <c r="J25" s="214">
        <f>'2.Vol.PESO VIVO mil t'!$I$13*'2.Vol.PESO VIVO mil t'!I26</f>
        <v>0.19664110650000002</v>
      </c>
      <c r="K25" s="214">
        <f>'2.Vol.PESO VIVO mil t'!$J$13*'2.Vol.PESO VIVO mil t'!J26</f>
        <v>2.5653319019999992</v>
      </c>
      <c r="L25" s="214">
        <f>'2.Vol.PESO VIVO mil t'!$K$13*'2.Vol.PESO VIVO mil t'!K26</f>
        <v>0</v>
      </c>
      <c r="M25" s="214">
        <f>'2.Vol.PESO VIVO mil t'!$L$13*'2.Vol.PESO VIVO mil t'!L26</f>
        <v>0</v>
      </c>
      <c r="N25" s="214">
        <f>'2.Vol.PESO VIVO mil t'!$M$13*'2.Vol.PESO VIVO mil t'!M26</f>
        <v>0</v>
      </c>
      <c r="O25" s="44"/>
      <c r="P25" s="40"/>
      <c r="Q25" s="35"/>
      <c r="R25" s="39">
        <f t="shared" si="3"/>
        <v>6.9752651182540628</v>
      </c>
      <c r="S25" s="22"/>
    </row>
    <row r="26" spans="1:19" ht="14.1" hidden="1" customHeight="1" x14ac:dyDescent="0.2">
      <c r="A26" s="165">
        <v>200101</v>
      </c>
      <c r="B26" s="217">
        <f t="shared" ref="B26:B49" si="4">SUM(C26:O26)</f>
        <v>7.3995555530853778</v>
      </c>
      <c r="C26" s="213">
        <f>'2.Vol.PESO VIVO mil t'!$B$13*'2.Vol.PESO VIVO mil t'!B27</f>
        <v>0.19768521144541246</v>
      </c>
      <c r="D26" s="213">
        <f>'2.Vol.PESO VIVO mil t'!$C$13*'2.Vol.PESO VIVO mil t'!C27</f>
        <v>5.5485397606382908E-2</v>
      </c>
      <c r="E26" s="213">
        <f>'2.Vol.PESO VIVO mil t'!$D$13*'2.Vol.PESO VIVO mil t'!D27</f>
        <v>0.33253345662057865</v>
      </c>
      <c r="F26" s="213">
        <f>'2.Vol.PESO VIVO mil t'!$E$13*'2.Vol.PESO VIVO mil t'!E27</f>
        <v>3.2277548884160776</v>
      </c>
      <c r="G26" s="213">
        <f>'2.Vol.PESO VIVO mil t'!$F$13*'2.Vol.PESO VIVO mil t'!F27</f>
        <v>2.3590350026925114E-2</v>
      </c>
      <c r="H26" s="213">
        <f>'2.Vol.PESO VIVO mil t'!$G$13*'2.Vol.PESO VIVO mil t'!G27</f>
        <v>0</v>
      </c>
      <c r="I26" s="213">
        <f>'2.Vol.PESO VIVO mil t'!$H$13*'2.Vol.PESO VIVO mil t'!H27</f>
        <v>0</v>
      </c>
      <c r="J26" s="213">
        <f>'2.Vol.PESO VIVO mil t'!$I$13*'2.Vol.PESO VIVO mil t'!I27</f>
        <v>0.27699442947000003</v>
      </c>
      <c r="K26" s="213">
        <f>'2.Vol.PESO VIVO mil t'!$J$13*'2.Vol.PESO VIVO mil t'!J27</f>
        <v>3.2855118195000004</v>
      </c>
      <c r="L26" s="213">
        <f>'2.Vol.PESO VIVO mil t'!$K$13*'2.Vol.PESO VIVO mil t'!K27</f>
        <v>0</v>
      </c>
      <c r="M26" s="213">
        <f>'2.Vol.PESO VIVO mil t'!$L$13*'2.Vol.PESO VIVO mil t'!L27</f>
        <v>0</v>
      </c>
      <c r="N26" s="213">
        <f>'2.Vol.PESO VIVO mil t'!$M$13*'2.Vol.PESO VIVO mil t'!M27</f>
        <v>0</v>
      </c>
      <c r="O26" s="37"/>
      <c r="P26" s="26"/>
      <c r="Q26" s="6"/>
      <c r="R26" s="12">
        <f t="shared" ref="R26:R49" si="5">SUM(C26:N26)</f>
        <v>7.3995555530853778</v>
      </c>
      <c r="S26" s="22"/>
    </row>
    <row r="27" spans="1:19" ht="14.1" hidden="1" customHeight="1" x14ac:dyDescent="0.2">
      <c r="A27" s="165">
        <f t="shared" si="2"/>
        <v>200102</v>
      </c>
      <c r="B27" s="217">
        <f t="shared" si="4"/>
        <v>7.1892810385053956</v>
      </c>
      <c r="C27" s="213">
        <f>'2.Vol.PESO VIVO mil t'!$B$13*'2.Vol.PESO VIVO mil t'!B28</f>
        <v>0.19712777658673677</v>
      </c>
      <c r="D27" s="213">
        <f>'2.Vol.PESO VIVO mil t'!$C$13*'2.Vol.PESO VIVO mil t'!C28</f>
        <v>4.6564831560283633E-2</v>
      </c>
      <c r="E27" s="213">
        <f>'2.Vol.PESO VIVO mil t'!$D$13*'2.Vol.PESO VIVO mil t'!D28</f>
        <v>0.32518827606079592</v>
      </c>
      <c r="F27" s="213">
        <f>'2.Vol.PESO VIVO mil t'!$E$13*'2.Vol.PESO VIVO mil t'!E28</f>
        <v>3.2277548884160776</v>
      </c>
      <c r="G27" s="213">
        <f>'2.Vol.PESO VIVO mil t'!$F$13*'2.Vol.PESO VIVO mil t'!F28</f>
        <v>2.2883909531502392E-2</v>
      </c>
      <c r="H27" s="213">
        <f>'2.Vol.PESO VIVO mil t'!$G$13*'2.Vol.PESO VIVO mil t'!G28</f>
        <v>0</v>
      </c>
      <c r="I27" s="213">
        <f>'2.Vol.PESO VIVO mil t'!$H$13*'2.Vol.PESO VIVO mil t'!H28</f>
        <v>0</v>
      </c>
      <c r="J27" s="213">
        <f>'2.Vol.PESO VIVO mil t'!$I$13*'2.Vol.PESO VIVO mil t'!I28</f>
        <v>0.27614779634999992</v>
      </c>
      <c r="K27" s="213">
        <f>'2.Vol.PESO VIVO mil t'!$J$13*'2.Vol.PESO VIVO mil t'!J28</f>
        <v>3.0936135599999997</v>
      </c>
      <c r="L27" s="213">
        <f>'2.Vol.PESO VIVO mil t'!$K$13*'2.Vol.PESO VIVO mil t'!K28</f>
        <v>0</v>
      </c>
      <c r="M27" s="213">
        <f>'2.Vol.PESO VIVO mil t'!$L$13*'2.Vol.PESO VIVO mil t'!L28</f>
        <v>0</v>
      </c>
      <c r="N27" s="213">
        <f>'2.Vol.PESO VIVO mil t'!$M$13*'2.Vol.PESO VIVO mil t'!M28</f>
        <v>0</v>
      </c>
      <c r="O27" s="37"/>
      <c r="P27" s="26"/>
      <c r="Q27" s="6"/>
      <c r="R27" s="12">
        <f t="shared" si="5"/>
        <v>7.1892810385053956</v>
      </c>
      <c r="S27" s="22"/>
    </row>
    <row r="28" spans="1:19" ht="14.1" hidden="1" customHeight="1" x14ac:dyDescent="0.2">
      <c r="A28" s="165">
        <f t="shared" si="2"/>
        <v>200103</v>
      </c>
      <c r="B28" s="217">
        <f t="shared" si="4"/>
        <v>7.8545241018210614</v>
      </c>
      <c r="C28" s="213">
        <f>'2.Vol.PESO VIVO mil t'!$B$13*'2.Vol.PESO VIVO mil t'!B29</f>
        <v>0.20303245694159755</v>
      </c>
      <c r="D28" s="213">
        <f>'2.Vol.PESO VIVO mil t'!$C$13*'2.Vol.PESO VIVO mil t'!C29</f>
        <v>4.7855392434988132E-2</v>
      </c>
      <c r="E28" s="213">
        <f>'2.Vol.PESO VIVO mil t'!$D$13*'2.Vol.PESO VIVO mil t'!D29</f>
        <v>0.31408848707591369</v>
      </c>
      <c r="F28" s="213">
        <f>'2.Vol.PESO VIVO mil t'!$E$13*'2.Vol.PESO VIVO mil t'!E29</f>
        <v>3.6983183764144965</v>
      </c>
      <c r="G28" s="213">
        <f>'2.Vol.PESO VIVO mil t'!$F$13*'2.Vol.PESO VIVO mil t'!F29</f>
        <v>2.4257102854065665E-2</v>
      </c>
      <c r="H28" s="213">
        <f>'2.Vol.PESO VIVO mil t'!$G$13*'2.Vol.PESO VIVO mil t'!G29</f>
        <v>0</v>
      </c>
      <c r="I28" s="213">
        <f>'2.Vol.PESO VIVO mil t'!$H$13*'2.Vol.PESO VIVO mil t'!H29</f>
        <v>0</v>
      </c>
      <c r="J28" s="213">
        <f>'2.Vol.PESO VIVO mil t'!$I$13*'2.Vol.PESO VIVO mil t'!I29</f>
        <v>0.27648526959999997</v>
      </c>
      <c r="K28" s="213">
        <f>'2.Vol.PESO VIVO mil t'!$J$13*'2.Vol.PESO VIVO mil t'!J29</f>
        <v>3.2904870164999998</v>
      </c>
      <c r="L28" s="213">
        <f>'2.Vol.PESO VIVO mil t'!$K$13*'2.Vol.PESO VIVO mil t'!K29</f>
        <v>0</v>
      </c>
      <c r="M28" s="213">
        <f>'2.Vol.PESO VIVO mil t'!$L$13*'2.Vol.PESO VIVO mil t'!L29</f>
        <v>0</v>
      </c>
      <c r="N28" s="213">
        <f>'2.Vol.PESO VIVO mil t'!$M$13*'2.Vol.PESO VIVO mil t'!M29</f>
        <v>0</v>
      </c>
      <c r="O28" s="37"/>
      <c r="P28" s="26"/>
      <c r="Q28" s="6"/>
      <c r="R28" s="12">
        <f t="shared" si="5"/>
        <v>7.8545241018210614</v>
      </c>
      <c r="S28" s="22"/>
    </row>
    <row r="29" spans="1:19" ht="14.1" hidden="1" customHeight="1" x14ac:dyDescent="0.2">
      <c r="A29" s="165">
        <f t="shared" si="2"/>
        <v>200104</v>
      </c>
      <c r="B29" s="217">
        <f t="shared" si="4"/>
        <v>7.8323989606641256</v>
      </c>
      <c r="C29" s="213">
        <f>'2.Vol.PESO VIVO mil t'!$B$13*'2.Vol.PESO VIVO mil t'!B30</f>
        <v>0.20372982400759515</v>
      </c>
      <c r="D29" s="213">
        <f>'2.Vol.PESO VIVO mil t'!$C$13*'2.Vol.PESO VIVO mil t'!C30</f>
        <v>4.9756353723404201E-2</v>
      </c>
      <c r="E29" s="213">
        <f>'2.Vol.PESO VIVO mil t'!$D$13*'2.Vol.PESO VIVO mil t'!D30</f>
        <v>0.34399321413165379</v>
      </c>
      <c r="F29" s="213">
        <f>'2.Vol.PESO VIVO mil t'!$E$13*'2.Vol.PESO VIVO mil t'!E30</f>
        <v>3.6849031591138841</v>
      </c>
      <c r="G29" s="213">
        <f>'2.Vol.PESO VIVO mil t'!$F$13*'2.Vol.PESO VIVO mil t'!F30</f>
        <v>2.3852288637587472E-2</v>
      </c>
      <c r="H29" s="213">
        <f>'2.Vol.PESO VIVO mil t'!$G$13*'2.Vol.PESO VIVO mil t'!G30</f>
        <v>0</v>
      </c>
      <c r="I29" s="213">
        <f>'2.Vol.PESO VIVO mil t'!$H$13*'2.Vol.PESO VIVO mil t'!H30</f>
        <v>0</v>
      </c>
      <c r="J29" s="213">
        <f>'2.Vol.PESO VIVO mil t'!$I$13*'2.Vol.PESO VIVO mil t'!I30</f>
        <v>0.27823843155</v>
      </c>
      <c r="K29" s="213">
        <f>'2.Vol.PESO VIVO mil t'!$J$13*'2.Vol.PESO VIVO mil t'!J30</f>
        <v>3.2479256895000002</v>
      </c>
      <c r="L29" s="213">
        <f>'2.Vol.PESO VIVO mil t'!$K$13*'2.Vol.PESO VIVO mil t'!K30</f>
        <v>0</v>
      </c>
      <c r="M29" s="213">
        <f>'2.Vol.PESO VIVO mil t'!$L$13*'2.Vol.PESO VIVO mil t'!L30</f>
        <v>0</v>
      </c>
      <c r="N29" s="213">
        <f>'2.Vol.PESO VIVO mil t'!$M$13*'2.Vol.PESO VIVO mil t'!M30</f>
        <v>0</v>
      </c>
      <c r="O29" s="37"/>
      <c r="P29" s="26"/>
      <c r="Q29" s="6"/>
      <c r="R29" s="12">
        <f t="shared" si="5"/>
        <v>7.8323989606641256</v>
      </c>
      <c r="S29" s="22"/>
    </row>
    <row r="30" spans="1:19" ht="14.1" hidden="1" customHeight="1" x14ac:dyDescent="0.2">
      <c r="A30" s="165">
        <f t="shared" si="2"/>
        <v>200105</v>
      </c>
      <c r="B30" s="217">
        <f t="shared" si="4"/>
        <v>7.9530272557761474</v>
      </c>
      <c r="C30" s="213">
        <f>'2.Vol.PESO VIVO mil t'!$B$13*'2.Vol.PESO VIVO mil t'!B31</f>
        <v>0.21364895293316569</v>
      </c>
      <c r="D30" s="213">
        <f>'2.Vol.PESO VIVO mil t'!$C$13*'2.Vol.PESO VIVO mil t'!C31</f>
        <v>5.4979637263593326E-2</v>
      </c>
      <c r="E30" s="213">
        <f>'2.Vol.PESO VIVO mil t'!$D$13*'2.Vol.PESO VIVO mil t'!D31</f>
        <v>0.35121992403724622</v>
      </c>
      <c r="F30" s="213">
        <f>'2.Vol.PESO VIVO mil t'!$E$13*'2.Vol.PESO VIVO mil t'!E31</f>
        <v>3.7066204166292187</v>
      </c>
      <c r="G30" s="213">
        <f>'2.Vol.PESO VIVO mil t'!$F$13*'2.Vol.PESO VIVO mil t'!F31</f>
        <v>2.4884168012924035E-2</v>
      </c>
      <c r="H30" s="213">
        <f>'2.Vol.PESO VIVO mil t'!$G$13*'2.Vol.PESO VIVO mil t'!G31</f>
        <v>0</v>
      </c>
      <c r="I30" s="213">
        <f>'2.Vol.PESO VIVO mil t'!$H$13*'2.Vol.PESO VIVO mil t'!H31</f>
        <v>0</v>
      </c>
      <c r="J30" s="213">
        <f>'2.Vol.PESO VIVO mil t'!$I$13*'2.Vol.PESO VIVO mil t'!I31</f>
        <v>0.2786522031</v>
      </c>
      <c r="K30" s="213">
        <f>'2.Vol.PESO VIVO mil t'!$J$13*'2.Vol.PESO VIVO mil t'!J31</f>
        <v>3.3050131457999994</v>
      </c>
      <c r="L30" s="213">
        <f>'2.Vol.PESO VIVO mil t'!$K$13*'2.Vol.PESO VIVO mil t'!K31</f>
        <v>0</v>
      </c>
      <c r="M30" s="213">
        <f>'2.Vol.PESO VIVO mil t'!$L$13*'2.Vol.PESO VIVO mil t'!L31</f>
        <v>0</v>
      </c>
      <c r="N30" s="213">
        <f>'2.Vol.PESO VIVO mil t'!$M$13*'2.Vol.PESO VIVO mil t'!M31</f>
        <v>1.8008808000000001E-2</v>
      </c>
      <c r="O30" s="37"/>
      <c r="P30" s="26"/>
      <c r="Q30" s="6"/>
      <c r="R30" s="12">
        <f t="shared" si="5"/>
        <v>7.9530272557761474</v>
      </c>
      <c r="S30" s="22"/>
    </row>
    <row r="31" spans="1:19" ht="14.1" hidden="1" customHeight="1" x14ac:dyDescent="0.2">
      <c r="A31" s="165">
        <f t="shared" si="2"/>
        <v>200106</v>
      </c>
      <c r="B31" s="217">
        <f t="shared" si="4"/>
        <v>7.6477522381795637</v>
      </c>
      <c r="C31" s="213">
        <f>'2.Vol.PESO VIVO mil t'!$B$13*'2.Vol.PESO VIVO mil t'!B32</f>
        <v>0.20600544285453454</v>
      </c>
      <c r="D31" s="213">
        <f>'2.Vol.PESO VIVO mil t'!$C$13*'2.Vol.PESO VIVO mil t'!C32</f>
        <v>4.4018589834515322E-2</v>
      </c>
      <c r="E31" s="213">
        <f>'2.Vol.PESO VIVO mil t'!$D$13*'2.Vol.PESO VIVO mil t'!D32</f>
        <v>0.32900211981299088</v>
      </c>
      <c r="F31" s="213">
        <f>'2.Vol.PESO VIVO mil t'!$E$13*'2.Vol.PESO VIVO mil t'!E32</f>
        <v>3.5564964377795416</v>
      </c>
      <c r="G31" s="213">
        <f>'2.Vol.PESO VIVO mil t'!$F$13*'2.Vol.PESO VIVO mil t'!F32</f>
        <v>2.3288723747980581E-2</v>
      </c>
      <c r="H31" s="213">
        <f>'2.Vol.PESO VIVO mil t'!$G$13*'2.Vol.PESO VIVO mil t'!G32</f>
        <v>0</v>
      </c>
      <c r="I31" s="213">
        <f>'2.Vol.PESO VIVO mil t'!$H$13*'2.Vol.PESO VIVO mil t'!H32</f>
        <v>0</v>
      </c>
      <c r="J31" s="213">
        <f>'2.Vol.PESO VIVO mil t'!$I$13*'2.Vol.PESO VIVO mil t'!I32</f>
        <v>0.27626981184999999</v>
      </c>
      <c r="K31" s="213">
        <f>'2.Vol.PESO VIVO mil t'!$J$13*'2.Vol.PESO VIVO mil t'!J32</f>
        <v>3.1626368355000003</v>
      </c>
      <c r="L31" s="213">
        <f>'2.Vol.PESO VIVO mil t'!$K$13*'2.Vol.PESO VIVO mil t'!K32</f>
        <v>0</v>
      </c>
      <c r="M31" s="213">
        <f>'2.Vol.PESO VIVO mil t'!$L$13*'2.Vol.PESO VIVO mil t'!L32</f>
        <v>0</v>
      </c>
      <c r="N31" s="213">
        <f>'2.Vol.PESO VIVO mil t'!$M$13*'2.Vol.PESO VIVO mil t'!M32</f>
        <v>5.0034276800000006E-2</v>
      </c>
      <c r="O31" s="37"/>
      <c r="P31" s="26"/>
      <c r="Q31" s="6"/>
      <c r="R31" s="12">
        <f t="shared" si="5"/>
        <v>7.6477522381795637</v>
      </c>
      <c r="S31" s="22"/>
    </row>
    <row r="32" spans="1:19" ht="14.1" hidden="1" customHeight="1" x14ac:dyDescent="0.2">
      <c r="A32" s="165">
        <f t="shared" si="2"/>
        <v>200107</v>
      </c>
      <c r="B32" s="217">
        <f t="shared" si="4"/>
        <v>7.7908065670001267</v>
      </c>
      <c r="C32" s="213">
        <f>'2.Vol.PESO VIVO mil t'!$B$13*'2.Vol.PESO VIVO mil t'!B33</f>
        <v>0.21277036218883325</v>
      </c>
      <c r="D32" s="213">
        <f>'2.Vol.PESO VIVO mil t'!$C$13*'2.Vol.PESO VIVO mil t'!C33</f>
        <v>4.4437150118203261E-2</v>
      </c>
      <c r="E32" s="213">
        <f>'2.Vol.PESO VIVO mil t'!$D$13*'2.Vol.PESO VIVO mil t'!D33</f>
        <v>0.33448366585109163</v>
      </c>
      <c r="F32" s="213">
        <f>'2.Vol.PESO VIVO mil t'!$E$13*'2.Vol.PESO VIVO mil t'!E33</f>
        <v>3.6574748126760039</v>
      </c>
      <c r="G32" s="213">
        <f>'2.Vol.PESO VIVO mil t'!$F$13*'2.Vol.PESO VIVO mil t'!F33</f>
        <v>2.2502907915993506E-2</v>
      </c>
      <c r="H32" s="213">
        <f>'2.Vol.PESO VIVO mil t'!$G$13*'2.Vol.PESO VIVO mil t'!G33</f>
        <v>0</v>
      </c>
      <c r="I32" s="213">
        <f>'2.Vol.PESO VIVO mil t'!$H$13*'2.Vol.PESO VIVO mil t'!H33</f>
        <v>0</v>
      </c>
      <c r="J32" s="213">
        <f>'2.Vol.PESO VIVO mil t'!$I$13*'2.Vol.PESO VIVO mil t'!I33</f>
        <v>0.27448344314999995</v>
      </c>
      <c r="K32" s="213">
        <f>'2.Vol.PESO VIVO mil t'!$J$13*'2.Vol.PESO VIVO mil t'!J33</f>
        <v>3.1946303354999999</v>
      </c>
      <c r="L32" s="213">
        <f>'2.Vol.PESO VIVO mil t'!$K$13*'2.Vol.PESO VIVO mil t'!K33</f>
        <v>0</v>
      </c>
      <c r="M32" s="213">
        <f>'2.Vol.PESO VIVO mil t'!$L$13*'2.Vol.PESO VIVO mil t'!L33</f>
        <v>0</v>
      </c>
      <c r="N32" s="213">
        <f>'2.Vol.PESO VIVO mil t'!$M$13*'2.Vol.PESO VIVO mil t'!M33</f>
        <v>5.0023889600000003E-2</v>
      </c>
      <c r="O32" s="37"/>
      <c r="P32" s="26"/>
      <c r="Q32" s="6"/>
      <c r="R32" s="12">
        <f t="shared" si="5"/>
        <v>7.7908065670001267</v>
      </c>
      <c r="S32" s="22"/>
    </row>
    <row r="33" spans="1:19" ht="14.1" hidden="1" customHeight="1" x14ac:dyDescent="0.2">
      <c r="A33" s="165">
        <f t="shared" si="2"/>
        <v>200108</v>
      </c>
      <c r="B33" s="217">
        <f t="shared" si="4"/>
        <v>7.7354876040553346</v>
      </c>
      <c r="C33" s="213">
        <f>'2.Vol.PESO VIVO mil t'!$B$13*'2.Vol.PESO VIVO mil t'!B34</f>
        <v>0.21574793604299378</v>
      </c>
      <c r="D33" s="213">
        <f>'2.Vol.PESO VIVO mil t'!$C$13*'2.Vol.PESO VIVO mil t'!C34</f>
        <v>4.6146271276595693E-2</v>
      </c>
      <c r="E33" s="213">
        <f>'2.Vol.PESO VIVO mil t'!$D$13*'2.Vol.PESO VIVO mil t'!D34</f>
        <v>0.32735720034519838</v>
      </c>
      <c r="F33" s="213">
        <f>'2.Vol.PESO VIVO mil t'!$E$13*'2.Vol.PESO VIVO mil t'!E34</f>
        <v>3.6615983425839782</v>
      </c>
      <c r="G33" s="213">
        <f>'2.Vol.PESO VIVO mil t'!$F$13*'2.Vol.PESO VIVO mil t'!F34</f>
        <v>2.30902854065697E-2</v>
      </c>
      <c r="H33" s="213">
        <f>'2.Vol.PESO VIVO mil t'!$G$13*'2.Vol.PESO VIVO mil t'!G34</f>
        <v>0</v>
      </c>
      <c r="I33" s="213">
        <f>'2.Vol.PESO VIVO mil t'!$H$13*'2.Vol.PESO VIVO mil t'!H34</f>
        <v>0</v>
      </c>
      <c r="J33" s="213">
        <f>'2.Vol.PESO VIVO mil t'!$I$13*'2.Vol.PESO VIVO mil t'!I34</f>
        <v>0.2744261422</v>
      </c>
      <c r="K33" s="213">
        <f>'2.Vol.PESO VIVO mil t'!$J$13*'2.Vol.PESO VIVO mil t'!J34</f>
        <v>3.1681717109999994</v>
      </c>
      <c r="L33" s="213">
        <f>'2.Vol.PESO VIVO mil t'!$K$13*'2.Vol.PESO VIVO mil t'!K34</f>
        <v>0</v>
      </c>
      <c r="M33" s="213">
        <f>'2.Vol.PESO VIVO mil t'!$L$13*'2.Vol.PESO VIVO mil t'!L34</f>
        <v>0</v>
      </c>
      <c r="N33" s="213">
        <f>'2.Vol.PESO VIVO mil t'!$M$13*'2.Vol.PESO VIVO mil t'!M34</f>
        <v>1.8949715200000005E-2</v>
      </c>
      <c r="O33" s="37"/>
      <c r="P33" s="26"/>
      <c r="Q33" s="6"/>
      <c r="R33" s="12">
        <f t="shared" si="5"/>
        <v>7.7354876040553346</v>
      </c>
      <c r="S33" s="22"/>
    </row>
    <row r="34" spans="1:19" ht="14.1" hidden="1" customHeight="1" x14ac:dyDescent="0.2">
      <c r="A34" s="165">
        <f t="shared" si="2"/>
        <v>200109</v>
      </c>
      <c r="B34" s="217">
        <f t="shared" si="4"/>
        <v>7.7131546875917305</v>
      </c>
      <c r="C34" s="213">
        <f>'2.Vol.PESO VIVO mil t'!$B$13*'2.Vol.PESO VIVO mil t'!B35</f>
        <v>0.22638737174068024</v>
      </c>
      <c r="D34" s="213">
        <f>'2.Vol.PESO VIVO mil t'!$C$13*'2.Vol.PESO VIVO mil t'!C35</f>
        <v>4.5806191046099225E-2</v>
      </c>
      <c r="E34" s="213">
        <f>'2.Vol.PESO VIVO mil t'!$D$13*'2.Vol.PESO VIVO mil t'!D35</f>
        <v>0.32831863526958677</v>
      </c>
      <c r="F34" s="213">
        <f>'2.Vol.PESO VIVO mil t'!$E$13*'2.Vol.PESO VIVO mil t'!E35</f>
        <v>3.7189154083048317</v>
      </c>
      <c r="G34" s="213">
        <f>'2.Vol.PESO VIVO mil t'!$F$13*'2.Vol.PESO VIVO mil t'!F35</f>
        <v>2.2860096930533085E-2</v>
      </c>
      <c r="H34" s="213">
        <f>'2.Vol.PESO VIVO mil t'!$G$13*'2.Vol.PESO VIVO mil t'!G35</f>
        <v>0</v>
      </c>
      <c r="I34" s="213">
        <f>'2.Vol.PESO VIVO mil t'!$H$13*'2.Vol.PESO VIVO mil t'!H35</f>
        <v>0</v>
      </c>
      <c r="J34" s="213">
        <f>'2.Vol.PESO VIVO mil t'!$I$13*'2.Vol.PESO VIVO mil t'!I35</f>
        <v>0.27358871429999992</v>
      </c>
      <c r="K34" s="213">
        <f>'2.Vol.PESO VIVO mil t'!$J$13*'2.Vol.PESO VIVO mil t'!J35</f>
        <v>3.0972782699999999</v>
      </c>
      <c r="L34" s="213">
        <f>'2.Vol.PESO VIVO mil t'!$K$13*'2.Vol.PESO VIVO mil t'!K35</f>
        <v>0</v>
      </c>
      <c r="M34" s="213">
        <f>'2.Vol.PESO VIVO mil t'!$L$13*'2.Vol.PESO VIVO mil t'!L35</f>
        <v>0</v>
      </c>
      <c r="N34" s="213">
        <f>'2.Vol.PESO VIVO mil t'!$M$13*'2.Vol.PESO VIVO mil t'!M35</f>
        <v>0</v>
      </c>
      <c r="O34" s="37"/>
      <c r="P34" s="26"/>
      <c r="Q34" s="6"/>
      <c r="R34" s="12">
        <f t="shared" si="5"/>
        <v>7.7131546875917305</v>
      </c>
      <c r="S34" s="22"/>
    </row>
    <row r="35" spans="1:19" ht="14.1" hidden="1" customHeight="1" x14ac:dyDescent="0.2">
      <c r="A35" s="165">
        <f t="shared" si="2"/>
        <v>200110</v>
      </c>
      <c r="B35" s="217">
        <f t="shared" si="4"/>
        <v>7.9464366975204914</v>
      </c>
      <c r="C35" s="213">
        <f>'2.Vol.PESO VIVO mil t'!$B$13*'2.Vol.PESO VIVO mil t'!B36</f>
        <v>0.22628184909253585</v>
      </c>
      <c r="D35" s="213">
        <f>'2.Vol.PESO VIVO mil t'!$C$13*'2.Vol.PESO VIVO mil t'!C36</f>
        <v>4.7454272163120509E-2</v>
      </c>
      <c r="E35" s="213">
        <f>'2.Vol.PESO VIVO mil t'!$D$13*'2.Vol.PESO VIVO mil t'!D36</f>
        <v>0.33179073675007953</v>
      </c>
      <c r="F35" s="213">
        <f>'2.Vol.PESO VIVO mil t'!$E$13*'2.Vol.PESO VIVO mil t'!E36</f>
        <v>3.8608129449880995</v>
      </c>
      <c r="G35" s="213">
        <f>'2.Vol.PESO VIVO mil t'!$F$13*'2.Vol.PESO VIVO mil t'!F36</f>
        <v>2.2764846526655863E-2</v>
      </c>
      <c r="H35" s="213">
        <f>'2.Vol.PESO VIVO mil t'!$G$13*'2.Vol.PESO VIVO mil t'!G36</f>
        <v>0</v>
      </c>
      <c r="I35" s="213">
        <f>'2.Vol.PESO VIVO mil t'!$H$13*'2.Vol.PESO VIVO mil t'!H36</f>
        <v>0</v>
      </c>
      <c r="J35" s="213">
        <f>'2.Vol.PESO VIVO mil t'!$I$13*'2.Vol.PESO VIVO mil t'!I36</f>
        <v>0.27715280249999996</v>
      </c>
      <c r="K35" s="213">
        <f>'2.Vol.PESO VIVO mil t'!$J$13*'2.Vol.PESO VIVO mil t'!J36</f>
        <v>3.1801792455000002</v>
      </c>
      <c r="L35" s="213">
        <f>'2.Vol.PESO VIVO mil t'!$K$13*'2.Vol.PESO VIVO mil t'!K36</f>
        <v>0</v>
      </c>
      <c r="M35" s="213">
        <f>'2.Vol.PESO VIVO mil t'!$L$13*'2.Vol.PESO VIVO mil t'!L36</f>
        <v>0</v>
      </c>
      <c r="N35" s="213">
        <f>'2.Vol.PESO VIVO mil t'!$M$13*'2.Vol.PESO VIVO mil t'!M36</f>
        <v>0</v>
      </c>
      <c r="O35" s="37"/>
      <c r="P35" s="26"/>
      <c r="Q35" s="6"/>
      <c r="R35" s="12">
        <f t="shared" si="5"/>
        <v>7.9464366975204914</v>
      </c>
      <c r="S35" s="22"/>
    </row>
    <row r="36" spans="1:19" ht="14.1" hidden="1" customHeight="1" x14ac:dyDescent="0.2">
      <c r="A36" s="165">
        <f t="shared" si="2"/>
        <v>200111</v>
      </c>
      <c r="B36" s="217">
        <f t="shared" si="4"/>
        <v>7.4965828900824096</v>
      </c>
      <c r="C36" s="213">
        <f>'2.Vol.PESO VIVO mil t'!$B$13*'2.Vol.PESO VIVO mil t'!B37</f>
        <v>0.20650782241852625</v>
      </c>
      <c r="D36" s="213">
        <f>'2.Vol.PESO VIVO mil t'!$C$13*'2.Vol.PESO VIVO mil t'!C37</f>
        <v>4.5056270537825002E-2</v>
      </c>
      <c r="E36" s="213">
        <f>'2.Vol.PESO VIVO mil t'!$D$13*'2.Vol.PESO VIVO mil t'!D37</f>
        <v>0.30838822598392357</v>
      </c>
      <c r="F36" s="213">
        <f>'2.Vol.PESO VIVO mil t'!$E$13*'2.Vol.PESO VIVO mil t'!E37</f>
        <v>3.5124915011116009</v>
      </c>
      <c r="G36" s="213">
        <f>'2.Vol.PESO VIVO mil t'!$F$13*'2.Vol.PESO VIVO mil t'!F37</f>
        <v>2.2860096930533085E-2</v>
      </c>
      <c r="H36" s="213">
        <f>'2.Vol.PESO VIVO mil t'!$G$13*'2.Vol.PESO VIVO mil t'!G37</f>
        <v>0</v>
      </c>
      <c r="I36" s="213">
        <f>'2.Vol.PESO VIVO mil t'!$H$13*'2.Vol.PESO VIVO mil t'!H37</f>
        <v>0</v>
      </c>
      <c r="J36" s="213">
        <f>'2.Vol.PESO VIVO mil t'!$I$13*'2.Vol.PESO VIVO mil t'!I37</f>
        <v>0.27386116410000005</v>
      </c>
      <c r="K36" s="213">
        <f>'2.Vol.PESO VIVO mil t'!$J$13*'2.Vol.PESO VIVO mil t'!J37</f>
        <v>3.1274178089999998</v>
      </c>
      <c r="L36" s="213">
        <f>'2.Vol.PESO VIVO mil t'!$K$13*'2.Vol.PESO VIVO mil t'!K37</f>
        <v>0</v>
      </c>
      <c r="M36" s="213">
        <f>'2.Vol.PESO VIVO mil t'!$L$13*'2.Vol.PESO VIVO mil t'!L37</f>
        <v>0</v>
      </c>
      <c r="N36" s="213">
        <f>'2.Vol.PESO VIVO mil t'!$M$13*'2.Vol.PESO VIVO mil t'!M37</f>
        <v>0</v>
      </c>
      <c r="O36" s="37"/>
      <c r="P36" s="26"/>
      <c r="Q36" s="6"/>
      <c r="R36" s="12">
        <f t="shared" si="5"/>
        <v>7.4965828900824096</v>
      </c>
      <c r="S36" s="22"/>
    </row>
    <row r="37" spans="1:19" ht="14.1" hidden="1" customHeight="1" x14ac:dyDescent="0.2">
      <c r="A37" s="166">
        <f t="shared" si="2"/>
        <v>200112</v>
      </c>
      <c r="B37" s="218">
        <f t="shared" si="4"/>
        <v>8.1100037954779189</v>
      </c>
      <c r="C37" s="214">
        <f>'2.Vol.PESO VIVO mil t'!$B$13*'2.Vol.PESO VIVO mil t'!B38</f>
        <v>0.21920494975502777</v>
      </c>
      <c r="D37" s="214">
        <f>'2.Vol.PESO VIVO mil t'!$C$13*'2.Vol.PESO VIVO mil t'!C38</f>
        <v>5.0706834367612245E-2</v>
      </c>
      <c r="E37" s="214">
        <f>'2.Vol.PESO VIVO mil t'!$D$13*'2.Vol.PESO VIVO mil t'!D38</f>
        <v>0.33365437127176129</v>
      </c>
      <c r="F37" s="214">
        <f>'2.Vol.PESO VIVO mil t'!$E$13*'2.Vol.PESO VIVO mil t'!E38</f>
        <v>4.0067240507817949</v>
      </c>
      <c r="G37" s="214">
        <f>'2.Vol.PESO VIVO mil t'!$F$13*'2.Vol.PESO VIVO mil t'!F38</f>
        <v>2.2971222401723179E-2</v>
      </c>
      <c r="H37" s="214">
        <f>'2.Vol.PESO VIVO mil t'!$G$13*'2.Vol.PESO VIVO mil t'!G38</f>
        <v>0</v>
      </c>
      <c r="I37" s="214">
        <f>'2.Vol.PESO VIVO mil t'!$H$13*'2.Vol.PESO VIVO mil t'!H38</f>
        <v>0</v>
      </c>
      <c r="J37" s="214">
        <f>'2.Vol.PESO VIVO mil t'!$I$13*'2.Vol.PESO VIVO mil t'!I38</f>
        <v>0.27660790290000004</v>
      </c>
      <c r="K37" s="214">
        <f>'2.Vol.PESO VIVO mil t'!$J$13*'2.Vol.PESO VIVO mil t'!J38</f>
        <v>3.200134464</v>
      </c>
      <c r="L37" s="214">
        <f>'2.Vol.PESO VIVO mil t'!$K$13*'2.Vol.PESO VIVO mil t'!K38</f>
        <v>0</v>
      </c>
      <c r="M37" s="214">
        <f>'2.Vol.PESO VIVO mil t'!$L$13*'2.Vol.PESO VIVO mil t'!L38</f>
        <v>0</v>
      </c>
      <c r="N37" s="214">
        <f>'2.Vol.PESO VIVO mil t'!$M$13*'2.Vol.PESO VIVO mil t'!M38</f>
        <v>0</v>
      </c>
      <c r="O37" s="44"/>
      <c r="P37" s="40"/>
      <c r="Q37" s="35"/>
      <c r="R37" s="39">
        <f t="shared" si="5"/>
        <v>8.1100037954779189</v>
      </c>
      <c r="S37" s="22"/>
    </row>
    <row r="38" spans="1:19" ht="14.1" hidden="1" customHeight="1" x14ac:dyDescent="0.2">
      <c r="A38" s="165">
        <v>200201</v>
      </c>
      <c r="B38" s="217">
        <f t="shared" si="4"/>
        <v>7.5432222833101683</v>
      </c>
      <c r="C38" s="213">
        <f>'2.Vol.PESO VIVO mil t'!$B$13*'2.Vol.PESO VIVO mil t'!B39</f>
        <v>0.22134981227709261</v>
      </c>
      <c r="D38" s="213">
        <f>'2.Vol.PESO VIVO mil t'!$C$13*'2.Vol.PESO VIVO mil t'!C39</f>
        <v>3.4827703605200905E-2</v>
      </c>
      <c r="E38" s="213">
        <f>'2.Vol.PESO VIVO mil t'!$D$13*'2.Vol.PESO VIVO mil t'!D39</f>
        <v>0.28041092534058298</v>
      </c>
      <c r="F38" s="213">
        <f>'2.Vol.PESO VIVO mil t'!$E$13*'2.Vol.PESO VIVO mil t'!E39</f>
        <v>3.1207217971047396</v>
      </c>
      <c r="G38" s="213">
        <f>'2.Vol.PESO VIVO mil t'!$F$13*'2.Vol.PESO VIVO mil t'!F39</f>
        <v>2.9051373182552465E-2</v>
      </c>
      <c r="H38" s="213">
        <f>'2.Vol.PESO VIVO mil t'!$G$13*'2.Vol.PESO VIVO mil t'!G39</f>
        <v>0</v>
      </c>
      <c r="I38" s="213">
        <f>'2.Vol.PESO VIVO mil t'!$H$13*'2.Vol.PESO VIVO mil t'!H39</f>
        <v>0</v>
      </c>
      <c r="J38" s="213">
        <f>'2.Vol.PESO VIVO mil t'!$I$13*'2.Vol.PESO VIVO mil t'!I39</f>
        <v>0.31024217049999997</v>
      </c>
      <c r="K38" s="213">
        <f>'2.Vol.PESO VIVO mil t'!$J$13*'2.Vol.PESO VIVO mil t'!J39</f>
        <v>3.5466185012999998</v>
      </c>
      <c r="L38" s="213">
        <f>'2.Vol.PESO VIVO mil t'!$K$13*'2.Vol.PESO VIVO mil t'!K39</f>
        <v>0</v>
      </c>
      <c r="M38" s="213">
        <f>'2.Vol.PESO VIVO mil t'!$L$13*'2.Vol.PESO VIVO mil t'!L39</f>
        <v>0</v>
      </c>
      <c r="N38" s="213">
        <f>'2.Vol.PESO VIVO mil t'!$M$13*'2.Vol.PESO VIVO mil t'!M39</f>
        <v>0</v>
      </c>
      <c r="O38" s="37"/>
      <c r="P38" s="26"/>
      <c r="Q38" s="6"/>
      <c r="R38" s="12">
        <f t="shared" si="5"/>
        <v>7.5432222833101683</v>
      </c>
      <c r="S38" s="22"/>
    </row>
    <row r="39" spans="1:19" ht="14.1" hidden="1" customHeight="1" x14ac:dyDescent="0.2">
      <c r="A39" s="165">
        <f t="shared" si="2"/>
        <v>200202</v>
      </c>
      <c r="B39" s="217">
        <f t="shared" si="4"/>
        <v>7.4961440998409614</v>
      </c>
      <c r="C39" s="213">
        <f>'2.Vol.PESO VIVO mil t'!$B$13*'2.Vol.PESO VIVO mil t'!B40</f>
        <v>0.22090707594900866</v>
      </c>
      <c r="D39" s="213">
        <f>'2.Vol.PESO VIVO mil t'!$C$13*'2.Vol.PESO VIVO mil t'!C40</f>
        <v>3.6746104905437317E-2</v>
      </c>
      <c r="E39" s="213">
        <f>'2.Vol.PESO VIVO mil t'!$D$13*'2.Vol.PESO VIVO mil t'!D40</f>
        <v>0.30126176047803027</v>
      </c>
      <c r="F39" s="213">
        <f>'2.Vol.PESO VIVO mil t'!$E$13*'2.Vol.PESO VIVO mil t'!E40</f>
        <v>3.4521573860080803</v>
      </c>
      <c r="G39" s="213">
        <f>'2.Vol.PESO VIVO mil t'!$F$13*'2.Vol.PESO VIVO mil t'!F40</f>
        <v>3.0718255250403833E-2</v>
      </c>
      <c r="H39" s="213">
        <f>'2.Vol.PESO VIVO mil t'!$G$13*'2.Vol.PESO VIVO mil t'!G40</f>
        <v>0</v>
      </c>
      <c r="I39" s="213">
        <f>'2.Vol.PESO VIVO mil t'!$H$13*'2.Vol.PESO VIVO mil t'!H40</f>
        <v>0</v>
      </c>
      <c r="J39" s="213">
        <f>'2.Vol.PESO VIVO mil t'!$I$13*'2.Vol.PESO VIVO mil t'!I40</f>
        <v>0.28954818725000003</v>
      </c>
      <c r="K39" s="213">
        <f>'2.Vol.PESO VIVO mil t'!$J$13*'2.Vol.PESO VIVO mil t'!J40</f>
        <v>3.1648053300000001</v>
      </c>
      <c r="L39" s="213">
        <f>'2.Vol.PESO VIVO mil t'!$K$13*'2.Vol.PESO VIVO mil t'!K40</f>
        <v>0</v>
      </c>
      <c r="M39" s="213">
        <f>'2.Vol.PESO VIVO mil t'!$L$13*'2.Vol.PESO VIVO mil t'!L40</f>
        <v>0</v>
      </c>
      <c r="N39" s="213">
        <f>'2.Vol.PESO VIVO mil t'!$M$13*'2.Vol.PESO VIVO mil t'!M40</f>
        <v>0</v>
      </c>
      <c r="O39" s="37"/>
      <c r="P39" s="26"/>
      <c r="Q39" s="6"/>
      <c r="R39" s="12">
        <f t="shared" si="5"/>
        <v>7.4961440998409614</v>
      </c>
      <c r="S39" s="22"/>
    </row>
    <row r="40" spans="1:19" ht="14.1" hidden="1" customHeight="1" x14ac:dyDescent="0.2">
      <c r="A40" s="165">
        <f t="shared" si="2"/>
        <v>200203</v>
      </c>
      <c r="B40" s="217">
        <f t="shared" si="4"/>
        <v>7.401848853291165</v>
      </c>
      <c r="C40" s="213">
        <f>'2.Vol.PESO VIVO mil t'!$B$13*'2.Vol.PESO VIVO mil t'!B41</f>
        <v>0.22423883886563648</v>
      </c>
      <c r="D40" s="213">
        <f>'2.Vol.PESO VIVO mil t'!$C$13*'2.Vol.PESO VIVO mil t'!C41</f>
        <v>3.9309786643025958E-2</v>
      </c>
      <c r="E40" s="213">
        <f>'2.Vol.PESO VIVO mil t'!$D$13*'2.Vol.PESO VIVO mil t'!D41</f>
        <v>0.2869997163389984</v>
      </c>
      <c r="F40" s="213">
        <f>'2.Vol.PESO VIVO mil t'!$E$13*'2.Vol.PESO VIVO mil t'!E41</f>
        <v>3.1425558879674669</v>
      </c>
      <c r="G40" s="213">
        <f>'2.Vol.PESO VIVO mil t'!$F$13*'2.Vol.PESO VIVO mil t'!F41</f>
        <v>2.9710188476036577E-2</v>
      </c>
      <c r="H40" s="213">
        <f>'2.Vol.PESO VIVO mil t'!$G$13*'2.Vol.PESO VIVO mil t'!G41</f>
        <v>0</v>
      </c>
      <c r="I40" s="213">
        <f>'2.Vol.PESO VIVO mil t'!$H$13*'2.Vol.PESO VIVO mil t'!H41</f>
        <v>0</v>
      </c>
      <c r="J40" s="213">
        <f>'2.Vol.PESO VIVO mil t'!$I$13*'2.Vol.PESO VIVO mil t'!I41</f>
        <v>0.28419417800000002</v>
      </c>
      <c r="K40" s="213">
        <f>'2.Vol.PESO VIVO mil t'!$J$13*'2.Vol.PESO VIVO mil t'!J41</f>
        <v>3.3948402570000002</v>
      </c>
      <c r="L40" s="213">
        <f>'2.Vol.PESO VIVO mil t'!$K$13*'2.Vol.PESO VIVO mil t'!K41</f>
        <v>0</v>
      </c>
      <c r="M40" s="213">
        <f>'2.Vol.PESO VIVO mil t'!$L$13*'2.Vol.PESO VIVO mil t'!L41</f>
        <v>0</v>
      </c>
      <c r="N40" s="213">
        <f>'2.Vol.PESO VIVO mil t'!$M$13*'2.Vol.PESO VIVO mil t'!M41</f>
        <v>0</v>
      </c>
      <c r="O40" s="37"/>
      <c r="P40" s="26"/>
      <c r="Q40" s="6"/>
      <c r="R40" s="12">
        <f t="shared" si="5"/>
        <v>7.401848853291165</v>
      </c>
      <c r="S40" s="22"/>
    </row>
    <row r="41" spans="1:19" ht="14.1" hidden="1" customHeight="1" x14ac:dyDescent="0.2">
      <c r="A41" s="165">
        <f t="shared" si="2"/>
        <v>200204</v>
      </c>
      <c r="B41" s="217">
        <f t="shared" si="4"/>
        <v>7.382558511855585</v>
      </c>
      <c r="C41" s="213">
        <f>'2.Vol.PESO VIVO mil t'!$B$13*'2.Vol.PESO VIVO mil t'!B42</f>
        <v>0.24424822692442028</v>
      </c>
      <c r="D41" s="213">
        <f>'2.Vol.PESO VIVO mil t'!$C$13*'2.Vol.PESO VIVO mil t'!C42</f>
        <v>4.203042848699759E-2</v>
      </c>
      <c r="E41" s="213">
        <f>'2.Vol.PESO VIVO mil t'!$D$13*'2.Vol.PESO VIVO mil t'!D42</f>
        <v>0.3018404440581125</v>
      </c>
      <c r="F41" s="213">
        <f>'2.Vol.PESO VIVO mil t'!$E$13*'2.Vol.PESO VIVO mil t'!E42</f>
        <v>3.14362800574354</v>
      </c>
      <c r="G41" s="213">
        <f>'2.Vol.PESO VIVO mil t'!$F$13*'2.Vol.PESO VIVO mil t'!F42</f>
        <v>3.011500269251477E-2</v>
      </c>
      <c r="H41" s="213">
        <f>'2.Vol.PESO VIVO mil t'!$G$13*'2.Vol.PESO VIVO mil t'!G42</f>
        <v>0</v>
      </c>
      <c r="I41" s="213">
        <f>'2.Vol.PESO VIVO mil t'!$H$13*'2.Vol.PESO VIVO mil t'!H42</f>
        <v>0</v>
      </c>
      <c r="J41" s="213">
        <f>'2.Vol.PESO VIVO mil t'!$I$13*'2.Vol.PESO VIVO mil t'!I42</f>
        <v>0.29057775095000005</v>
      </c>
      <c r="K41" s="213">
        <f>'2.Vol.PESO VIVO mil t'!$J$13*'2.Vol.PESO VIVO mil t'!J42</f>
        <v>3.3301186530000004</v>
      </c>
      <c r="L41" s="213">
        <f>'2.Vol.PESO VIVO mil t'!$K$13*'2.Vol.PESO VIVO mil t'!K42</f>
        <v>0</v>
      </c>
      <c r="M41" s="213">
        <f>'2.Vol.PESO VIVO mil t'!$L$13*'2.Vol.PESO VIVO mil t'!L42</f>
        <v>0</v>
      </c>
      <c r="N41" s="213">
        <f>'2.Vol.PESO VIVO mil t'!$M$13*'2.Vol.PESO VIVO mil t'!M42</f>
        <v>0</v>
      </c>
      <c r="O41" s="37"/>
      <c r="P41" s="26"/>
      <c r="Q41" s="6"/>
      <c r="R41" s="12">
        <f t="shared" si="5"/>
        <v>7.382558511855585</v>
      </c>
      <c r="S41" s="22"/>
    </row>
    <row r="42" spans="1:19" ht="14.1" hidden="1" customHeight="1" x14ac:dyDescent="0.2">
      <c r="A42" s="165">
        <f t="shared" si="2"/>
        <v>200205</v>
      </c>
      <c r="B42" s="217">
        <f t="shared" si="4"/>
        <v>7.4666129246598167</v>
      </c>
      <c r="C42" s="213">
        <f>'2.Vol.PESO VIVO mil t'!$B$13*'2.Vol.PESO VIVO mil t'!B43</f>
        <v>0.2410435499796881</v>
      </c>
      <c r="D42" s="213">
        <f>'2.Vol.PESO VIVO mil t'!$C$13*'2.Vol.PESO VIVO mil t'!C43</f>
        <v>4.2274588652482209E-2</v>
      </c>
      <c r="E42" s="213">
        <f>'2.Vol.PESO VIVO mil t'!$D$13*'2.Vol.PESO VIVO mil t'!D43</f>
        <v>0.29404416369968317</v>
      </c>
      <c r="F42" s="213">
        <f>'2.Vol.PESO VIVO mil t'!$E$13*'2.Vol.PESO VIVO mil t'!E43</f>
        <v>3.1630567041599504</v>
      </c>
      <c r="G42" s="213">
        <f>'2.Vol.PESO VIVO mil t'!$F$13*'2.Vol.PESO VIVO mil t'!F43</f>
        <v>2.8694184168012886E-2</v>
      </c>
      <c r="H42" s="213">
        <f>'2.Vol.PESO VIVO mil t'!$G$13*'2.Vol.PESO VIVO mil t'!G43</f>
        <v>0</v>
      </c>
      <c r="I42" s="213">
        <f>'2.Vol.PESO VIVO mil t'!$H$13*'2.Vol.PESO VIVO mil t'!H43</f>
        <v>0</v>
      </c>
      <c r="J42" s="213">
        <f>'2.Vol.PESO VIVO mil t'!$I$13*'2.Vol.PESO VIVO mil t'!I43</f>
        <v>0.28264041099999998</v>
      </c>
      <c r="K42" s="213">
        <f>'2.Vol.PESO VIVO mil t'!$J$13*'2.Vol.PESO VIVO mil t'!J43</f>
        <v>3.3992395709999998</v>
      </c>
      <c r="L42" s="213">
        <f>'2.Vol.PESO VIVO mil t'!$K$13*'2.Vol.PESO VIVO mil t'!K43</f>
        <v>0</v>
      </c>
      <c r="M42" s="213">
        <f>'2.Vol.PESO VIVO mil t'!$L$13*'2.Vol.PESO VIVO mil t'!L43</f>
        <v>0</v>
      </c>
      <c r="N42" s="213">
        <f>'2.Vol.PESO VIVO mil t'!$M$13*'2.Vol.PESO VIVO mil t'!M43</f>
        <v>1.5619752000000001E-2</v>
      </c>
      <c r="O42" s="37"/>
      <c r="P42" s="26"/>
      <c r="Q42" s="6"/>
      <c r="R42" s="12">
        <f t="shared" si="5"/>
        <v>7.4666129246598167</v>
      </c>
      <c r="S42" s="22"/>
    </row>
    <row r="43" spans="1:19" ht="14.1" hidden="1" customHeight="1" x14ac:dyDescent="0.2">
      <c r="A43" s="165">
        <f t="shared" si="2"/>
        <v>200206</v>
      </c>
      <c r="B43" s="217">
        <f t="shared" si="4"/>
        <v>7.1063847280314079</v>
      </c>
      <c r="C43" s="213">
        <f>'2.Vol.PESO VIVO mil t'!$B$13*'2.Vol.PESO VIVO mil t'!B44</f>
        <v>0.24680967450959418</v>
      </c>
      <c r="D43" s="213">
        <f>'2.Vol.PESO VIVO mil t'!$C$13*'2.Vol.PESO VIVO mil t'!C44</f>
        <v>3.4984663711583888E-2</v>
      </c>
      <c r="E43" s="213">
        <f>'2.Vol.PESO VIVO mil t'!$D$13*'2.Vol.PESO VIVO mil t'!D44</f>
        <v>0.26006586876525467</v>
      </c>
      <c r="F43" s="213">
        <f>'2.Vol.PESO VIVO mil t'!$E$13*'2.Vol.PESO VIVO mil t'!E44</f>
        <v>2.8935427893747017</v>
      </c>
      <c r="G43" s="213">
        <f>'2.Vol.PESO VIVO mil t'!$F$13*'2.Vol.PESO VIVO mil t'!F44</f>
        <v>3.8576413570274588E-2</v>
      </c>
      <c r="H43" s="213">
        <f>'2.Vol.PESO VIVO mil t'!$G$13*'2.Vol.PESO VIVO mil t'!G44</f>
        <v>0</v>
      </c>
      <c r="I43" s="213">
        <f>'2.Vol.PESO VIVO mil t'!$H$13*'2.Vol.PESO VIVO mil t'!H44</f>
        <v>0</v>
      </c>
      <c r="J43" s="213">
        <f>'2.Vol.PESO VIVO mil t'!$I$13*'2.Vol.PESO VIVO mil t'!I44</f>
        <v>0.28452006749999997</v>
      </c>
      <c r="K43" s="213">
        <f>'2.Vol.PESO VIVO mil t'!$J$13*'2.Vol.PESO VIVO mil t'!J44</f>
        <v>3.285823028999999</v>
      </c>
      <c r="L43" s="213">
        <f>'2.Vol.PESO VIVO mil t'!$K$13*'2.Vol.PESO VIVO mil t'!K44</f>
        <v>0</v>
      </c>
      <c r="M43" s="213">
        <f>'2.Vol.PESO VIVO mil t'!$L$13*'2.Vol.PESO VIVO mil t'!L44</f>
        <v>0</v>
      </c>
      <c r="N43" s="213">
        <f>'2.Vol.PESO VIVO mil t'!$M$13*'2.Vol.PESO VIVO mil t'!M44</f>
        <v>6.2062221599999995E-2</v>
      </c>
      <c r="O43" s="37"/>
      <c r="P43" s="26"/>
      <c r="Q43" s="6"/>
      <c r="R43" s="12">
        <f t="shared" si="5"/>
        <v>7.1063847280314079</v>
      </c>
      <c r="S43" s="22"/>
    </row>
    <row r="44" spans="1:19" ht="14.1" hidden="1" customHeight="1" x14ac:dyDescent="0.2">
      <c r="A44" s="165">
        <f t="shared" si="2"/>
        <v>200207</v>
      </c>
      <c r="B44" s="217">
        <f t="shared" si="4"/>
        <v>7.4581187725263991</v>
      </c>
      <c r="C44" s="213">
        <f>'2.Vol.PESO VIVO mil t'!$B$13*'2.Vol.PESO VIVO mil t'!B45</f>
        <v>0.24984092727607174</v>
      </c>
      <c r="D44" s="213">
        <f>'2.Vol.PESO VIVO mil t'!$C$13*'2.Vol.PESO VIVO mil t'!C45</f>
        <v>3.5908984338061424E-2</v>
      </c>
      <c r="E44" s="213">
        <f>'2.Vol.PESO VIVO mil t'!$D$13*'2.Vol.PESO VIVO mil t'!D45</f>
        <v>0.26841804988565265</v>
      </c>
      <c r="F44" s="213">
        <f>'2.Vol.PESO VIVO mil t'!$E$13*'2.Vol.PESO VIVO mil t'!E45</f>
        <v>3.188333942495837</v>
      </c>
      <c r="G44" s="213">
        <f>'2.Vol.PESO VIVO mil t'!$F$13*'2.Vol.PESO VIVO mil t'!F45</f>
        <v>2.6551050080775403E-2</v>
      </c>
      <c r="H44" s="213">
        <f>'2.Vol.PESO VIVO mil t'!$G$13*'2.Vol.PESO VIVO mil t'!G45</f>
        <v>0</v>
      </c>
      <c r="I44" s="213">
        <f>'2.Vol.PESO VIVO mil t'!$H$13*'2.Vol.PESO VIVO mil t'!H45</f>
        <v>0</v>
      </c>
      <c r="J44" s="213">
        <f>'2.Vol.PESO VIVO mil t'!$I$13*'2.Vol.PESO VIVO mil t'!I45</f>
        <v>0.27893932565000001</v>
      </c>
      <c r="K44" s="213">
        <f>'2.Vol.PESO VIVO mil t'!$J$13*'2.Vol.PESO VIVO mil t'!J45</f>
        <v>3.3573580020000002</v>
      </c>
      <c r="L44" s="213">
        <f>'2.Vol.PESO VIVO mil t'!$K$13*'2.Vol.PESO VIVO mil t'!K45</f>
        <v>0</v>
      </c>
      <c r="M44" s="213">
        <f>'2.Vol.PESO VIVO mil t'!$L$13*'2.Vol.PESO VIVO mil t'!L45</f>
        <v>0</v>
      </c>
      <c r="N44" s="213">
        <f>'2.Vol.PESO VIVO mil t'!$M$13*'2.Vol.PESO VIVO mil t'!M45</f>
        <v>5.2768490799999998E-2</v>
      </c>
      <c r="O44" s="37"/>
      <c r="P44" s="26"/>
      <c r="Q44" s="6"/>
      <c r="R44" s="12">
        <f t="shared" si="5"/>
        <v>7.4581187725263991</v>
      </c>
      <c r="S44" s="22"/>
    </row>
    <row r="45" spans="1:19" ht="14.1" hidden="1" customHeight="1" x14ac:dyDescent="0.2">
      <c r="A45" s="165">
        <f t="shared" si="2"/>
        <v>200208</v>
      </c>
      <c r="B45" s="217">
        <f t="shared" si="4"/>
        <v>7.2203412596836696</v>
      </c>
      <c r="C45" s="213">
        <f>'2.Vol.PESO VIVO mil t'!$B$13*'2.Vol.PESO VIVO mil t'!B46</f>
        <v>0.256651726022607</v>
      </c>
      <c r="D45" s="213">
        <f>'2.Vol.PESO VIVO mil t'!$C$13*'2.Vol.PESO VIVO mil t'!C46</f>
        <v>3.215938179669027E-2</v>
      </c>
      <c r="E45" s="213">
        <f>'2.Vol.PESO VIVO mil t'!$D$13*'2.Vol.PESO VIVO mil t'!D46</f>
        <v>0.28257984962498522</v>
      </c>
      <c r="F45" s="213">
        <f>'2.Vol.PESO VIVO mil t'!$E$13*'2.Vol.PESO VIVO mil t'!E46</f>
        <v>2.9832914178217784</v>
      </c>
      <c r="G45" s="213">
        <f>'2.Vol.PESO VIVO mil t'!$F$13*'2.Vol.PESO VIVO mil t'!F46</f>
        <v>2.7455928917609007E-2</v>
      </c>
      <c r="H45" s="213">
        <f>'2.Vol.PESO VIVO mil t'!$G$13*'2.Vol.PESO VIVO mil t'!G46</f>
        <v>0</v>
      </c>
      <c r="I45" s="213">
        <f>'2.Vol.PESO VIVO mil t'!$H$13*'2.Vol.PESO VIVO mil t'!H46</f>
        <v>0</v>
      </c>
      <c r="J45" s="213">
        <f>'2.Vol.PESO VIVO mil t'!$I$13*'2.Vol.PESO VIVO mil t'!I46</f>
        <v>0.27700700170000009</v>
      </c>
      <c r="K45" s="213">
        <f>'2.Vol.PESO VIVO mil t'!$J$13*'2.Vol.PESO VIVO mil t'!J46</f>
        <v>3.3301734989999998</v>
      </c>
      <c r="L45" s="213">
        <f>'2.Vol.PESO VIVO mil t'!$K$13*'2.Vol.PESO VIVO mil t'!K46</f>
        <v>0</v>
      </c>
      <c r="M45" s="213">
        <f>'2.Vol.PESO VIVO mil t'!$L$13*'2.Vol.PESO VIVO mil t'!L46</f>
        <v>0</v>
      </c>
      <c r="N45" s="213">
        <f>'2.Vol.PESO VIVO mil t'!$M$13*'2.Vol.PESO VIVO mil t'!M46</f>
        <v>3.1022454800000005E-2</v>
      </c>
      <c r="O45" s="37"/>
      <c r="P45" s="26"/>
      <c r="Q45" s="6"/>
      <c r="R45" s="12">
        <f t="shared" si="5"/>
        <v>7.2203412596836696</v>
      </c>
      <c r="S45" s="22"/>
    </row>
    <row r="46" spans="1:19" ht="14.1" hidden="1" customHeight="1" x14ac:dyDescent="0.2">
      <c r="A46" s="165">
        <f t="shared" si="2"/>
        <v>200209</v>
      </c>
      <c r="B46" s="217">
        <f t="shared" si="4"/>
        <v>7.0096639995281969</v>
      </c>
      <c r="C46" s="213">
        <f>'2.Vol.PESO VIVO mil t'!$B$13*'2.Vol.PESO VIVO mil t'!B47</f>
        <v>0.25789964603544474</v>
      </c>
      <c r="D46" s="213">
        <f>'2.Vol.PESO VIVO mil t'!$C$13*'2.Vol.PESO VIVO mil t'!C47</f>
        <v>3.2464582003546058E-2</v>
      </c>
      <c r="E46" s="213">
        <f>'2.Vol.PESO VIVO mil t'!$D$13*'2.Vol.PESO VIVO mil t'!D47</f>
        <v>0.30186322687622585</v>
      </c>
      <c r="F46" s="213">
        <f>'2.Vol.PESO VIVO mil t'!$E$13*'2.Vol.PESO VIVO mil t'!E47</f>
        <v>2.9667972981898787</v>
      </c>
      <c r="G46" s="213">
        <f>'2.Vol.PESO VIVO mil t'!$F$13*'2.Vol.PESO VIVO mil t'!F47</f>
        <v>3.250420032310173E-2</v>
      </c>
      <c r="H46" s="213">
        <f>'2.Vol.PESO VIVO mil t'!$G$13*'2.Vol.PESO VIVO mil t'!G47</f>
        <v>0</v>
      </c>
      <c r="I46" s="213">
        <f>'2.Vol.PESO VIVO mil t'!$H$13*'2.Vol.PESO VIVO mil t'!H47</f>
        <v>0</v>
      </c>
      <c r="J46" s="213">
        <f>'2.Vol.PESO VIVO mil t'!$I$13*'2.Vol.PESO VIVO mil t'!I47</f>
        <v>0.27983837909999998</v>
      </c>
      <c r="K46" s="213">
        <f>'2.Vol.PESO VIVO mil t'!$J$13*'2.Vol.PESO VIVO mil t'!J47</f>
        <v>3.1357128509999996</v>
      </c>
      <c r="L46" s="213">
        <f>'2.Vol.PESO VIVO mil t'!$K$13*'2.Vol.PESO VIVO mil t'!K47</f>
        <v>0</v>
      </c>
      <c r="M46" s="213">
        <f>'2.Vol.PESO VIVO mil t'!$L$13*'2.Vol.PESO VIVO mil t'!L47</f>
        <v>0</v>
      </c>
      <c r="N46" s="213">
        <f>'2.Vol.PESO VIVO mil t'!$M$13*'2.Vol.PESO VIVO mil t'!M47</f>
        <v>2.5838160000000009E-3</v>
      </c>
      <c r="O46" s="37"/>
      <c r="P46" s="26"/>
      <c r="Q46" s="6"/>
      <c r="R46" s="12">
        <f t="shared" si="5"/>
        <v>7.0096639995281969</v>
      </c>
      <c r="S46" s="22"/>
    </row>
    <row r="47" spans="1:19" ht="14.1" hidden="1" customHeight="1" x14ac:dyDescent="0.2">
      <c r="A47" s="165">
        <f t="shared" si="2"/>
        <v>200210</v>
      </c>
      <c r="B47" s="217">
        <f t="shared" si="4"/>
        <v>7.190312280957956</v>
      </c>
      <c r="C47" s="213">
        <f>'2.Vol.PESO VIVO mil t'!$B$13*'2.Vol.PESO VIVO mil t'!B48</f>
        <v>0.2591934454605192</v>
      </c>
      <c r="D47" s="213">
        <f>'2.Vol.PESO VIVO mil t'!$C$13*'2.Vol.PESO VIVO mil t'!C48</f>
        <v>3.5699704196217458E-2</v>
      </c>
      <c r="E47" s="213">
        <f>'2.Vol.PESO VIVO mil t'!$D$13*'2.Vol.PESO VIVO mil t'!D48</f>
        <v>0.32560292335046115</v>
      </c>
      <c r="F47" s="213">
        <f>'2.Vol.PESO VIVO mil t'!$E$13*'2.Vol.PESO VIVO mil t'!E48</f>
        <v>3.0259836974690133</v>
      </c>
      <c r="G47" s="213">
        <f>'2.Vol.PESO VIVO mil t'!$F$13*'2.Vol.PESO VIVO mil t'!F48</f>
        <v>4.1314862681744689E-2</v>
      </c>
      <c r="H47" s="213">
        <f>'2.Vol.PESO VIVO mil t'!$G$13*'2.Vol.PESO VIVO mil t'!G48</f>
        <v>0</v>
      </c>
      <c r="I47" s="213">
        <f>'2.Vol.PESO VIVO mil t'!$H$13*'2.Vol.PESO VIVO mil t'!H48</f>
        <v>0</v>
      </c>
      <c r="J47" s="213">
        <f>'2.Vol.PESO VIVO mil t'!$I$13*'2.Vol.PESO VIVO mil t'!I48</f>
        <v>0.2804879958</v>
      </c>
      <c r="K47" s="213">
        <f>'2.Vol.PESO VIVO mil t'!$J$13*'2.Vol.PESO VIVO mil t'!J48</f>
        <v>3.2220296519999998</v>
      </c>
      <c r="L47" s="213">
        <f>'2.Vol.PESO VIVO mil t'!$K$13*'2.Vol.PESO VIVO mil t'!K48</f>
        <v>0</v>
      </c>
      <c r="M47" s="213">
        <f>'2.Vol.PESO VIVO mil t'!$L$13*'2.Vol.PESO VIVO mil t'!L48</f>
        <v>0</v>
      </c>
      <c r="N47" s="213">
        <f>'2.Vol.PESO VIVO mil t'!$M$13*'2.Vol.PESO VIVO mil t'!M48</f>
        <v>0</v>
      </c>
      <c r="O47" s="37"/>
      <c r="P47" s="26"/>
      <c r="Q47" s="6"/>
      <c r="R47" s="12">
        <f t="shared" si="5"/>
        <v>7.190312280957956</v>
      </c>
      <c r="S47" s="22"/>
    </row>
    <row r="48" spans="1:19" ht="14.1" hidden="1" customHeight="1" x14ac:dyDescent="0.2">
      <c r="A48" s="165">
        <f t="shared" si="2"/>
        <v>200211</v>
      </c>
      <c r="B48" s="217">
        <f t="shared" si="4"/>
        <v>7.3434744514393913</v>
      </c>
      <c r="C48" s="213">
        <f>'2.Vol.PESO VIVO mil t'!$B$13*'2.Vol.PESO VIVO mil t'!B49</f>
        <v>0.25361221496192693</v>
      </c>
      <c r="D48" s="213">
        <f>'2.Vol.PESO VIVO mil t'!$C$13*'2.Vol.PESO VIVO mil t'!C49</f>
        <v>3.7069617124704447E-2</v>
      </c>
      <c r="E48" s="213">
        <f>'2.Vol.PESO VIVO mil t'!$D$13*'2.Vol.PESO VIVO mil t'!D49</f>
        <v>0.31006504139707503</v>
      </c>
      <c r="F48" s="213">
        <f>'2.Vol.PESO VIVO mil t'!$E$13*'2.Vol.PESO VIVO mil t'!E49</f>
        <v>3.1517307420127123</v>
      </c>
      <c r="G48" s="213">
        <f>'2.Vol.PESO VIVO mil t'!$F$13*'2.Vol.PESO VIVO mil t'!F49</f>
        <v>4.0362358642972482E-2</v>
      </c>
      <c r="H48" s="213">
        <f>'2.Vol.PESO VIVO mil t'!$G$13*'2.Vol.PESO VIVO mil t'!G49</f>
        <v>0</v>
      </c>
      <c r="I48" s="213">
        <f>'2.Vol.PESO VIVO mil t'!$H$13*'2.Vol.PESO VIVO mil t'!H49</f>
        <v>0</v>
      </c>
      <c r="J48" s="213">
        <f>'2.Vol.PESO VIVO mil t'!$I$13*'2.Vol.PESO VIVO mil t'!I49</f>
        <v>0.28037524729999996</v>
      </c>
      <c r="K48" s="213">
        <f>'2.Vol.PESO VIVO mil t'!$J$13*'2.Vol.PESO VIVO mil t'!J49</f>
        <v>3.2702592299999997</v>
      </c>
      <c r="L48" s="213">
        <f>'2.Vol.PESO VIVO mil t'!$K$13*'2.Vol.PESO VIVO mil t'!K49</f>
        <v>0</v>
      </c>
      <c r="M48" s="213">
        <f>'2.Vol.PESO VIVO mil t'!$L$13*'2.Vol.PESO VIVO mil t'!L49</f>
        <v>0</v>
      </c>
      <c r="N48" s="213">
        <f>'2.Vol.PESO VIVO mil t'!$M$13*'2.Vol.PESO VIVO mil t'!M49</f>
        <v>0</v>
      </c>
      <c r="O48" s="37"/>
      <c r="P48" s="26"/>
      <c r="Q48" s="6"/>
      <c r="R48" s="12">
        <f t="shared" si="5"/>
        <v>7.3434744514393913</v>
      </c>
      <c r="S48" s="22"/>
    </row>
    <row r="49" spans="1:19" ht="14.1" hidden="1" customHeight="1" x14ac:dyDescent="0.2">
      <c r="A49" s="166">
        <f t="shared" si="2"/>
        <v>200212</v>
      </c>
      <c r="B49" s="218">
        <f t="shared" si="4"/>
        <v>7.6331710697354564</v>
      </c>
      <c r="C49" s="214">
        <f>'2.Vol.PESO VIVO mil t'!$B$13*'2.Vol.PESO VIVO mil t'!B50</f>
        <v>0.25728715588208506</v>
      </c>
      <c r="D49" s="214">
        <f>'2.Vol.PESO VIVO mil t'!$C$13*'2.Vol.PESO VIVO mil t'!C50</f>
        <v>3.8891226359338019E-2</v>
      </c>
      <c r="E49" s="214">
        <f>'2.Vol.PESO VIVO mil t'!$D$13*'2.Vol.PESO VIVO mil t'!D50</f>
        <v>0.3278629789073173</v>
      </c>
      <c r="F49" s="214">
        <f>'2.Vol.PESO VIVO mil t'!$E$13*'2.Vol.PESO VIVO mil t'!E50</f>
        <v>3.2847558168439863</v>
      </c>
      <c r="G49" s="214">
        <f>'2.Vol.PESO VIVO mil t'!$F$13*'2.Vol.PESO VIVO mil t'!F50</f>
        <v>3.6671405492730159E-2</v>
      </c>
      <c r="H49" s="214">
        <f>'2.Vol.PESO VIVO mil t'!$G$13*'2.Vol.PESO VIVO mil t'!G50</f>
        <v>0</v>
      </c>
      <c r="I49" s="214">
        <f>'2.Vol.PESO VIVO mil t'!$H$13*'2.Vol.PESO VIVO mil t'!H50</f>
        <v>0</v>
      </c>
      <c r="J49" s="214">
        <f>'2.Vol.PESO VIVO mil t'!$I$13*'2.Vol.PESO VIVO mil t'!I50</f>
        <v>0.28027964274999995</v>
      </c>
      <c r="K49" s="214">
        <f>'2.Vol.PESO VIVO mil t'!$J$13*'2.Vol.PESO VIVO mil t'!J50</f>
        <v>3.4074228435</v>
      </c>
      <c r="L49" s="214">
        <f>'2.Vol.PESO VIVO mil t'!$K$13*'2.Vol.PESO VIVO mil t'!K50</f>
        <v>0</v>
      </c>
      <c r="M49" s="214">
        <f>'2.Vol.PESO VIVO mil t'!$L$13*'2.Vol.PESO VIVO mil t'!L50</f>
        <v>0</v>
      </c>
      <c r="N49" s="214">
        <f>'2.Vol.PESO VIVO mil t'!$M$13*'2.Vol.PESO VIVO mil t'!M50</f>
        <v>0</v>
      </c>
      <c r="O49" s="44"/>
      <c r="P49" s="40"/>
      <c r="Q49" s="35"/>
      <c r="R49" s="39">
        <f t="shared" si="5"/>
        <v>7.6331710697354564</v>
      </c>
      <c r="S49" s="22"/>
    </row>
    <row r="50" spans="1:19" ht="14.1" hidden="1" customHeight="1" x14ac:dyDescent="0.2">
      <c r="A50" s="165">
        <v>200301</v>
      </c>
      <c r="B50" s="217">
        <f t="shared" ref="B50:B97" si="6">SUM(C50:O50)</f>
        <v>8.0863013173595988</v>
      </c>
      <c r="C50" s="213">
        <f>'2.Vol.PESO VIVO mil t'!$B$13*'2.Vol.PESO VIVO mil t'!B51</f>
        <v>0.25302817004415401</v>
      </c>
      <c r="D50" s="213">
        <f>'2.Vol.PESO VIVO mil t'!$C$13*'2.Vol.PESO VIVO mil t'!C51</f>
        <v>3.7897145685579149E-2</v>
      </c>
      <c r="E50" s="213">
        <f>'2.Vol.PESO VIVO mil t'!$D$13*'2.Vol.PESO VIVO mil t'!D51</f>
        <v>0.37199785415673059</v>
      </c>
      <c r="F50" s="213">
        <f>'2.Vol.PESO VIVO mil t'!$E$13*'2.Vol.PESO VIVO mil t'!E51</f>
        <v>3.2687221580518102</v>
      </c>
      <c r="G50" s="213">
        <f>'2.Vol.PESO VIVO mil t'!$F$13*'2.Vol.PESO VIVO mil t'!F51</f>
        <v>3.0003877221324676E-2</v>
      </c>
      <c r="H50" s="213">
        <f>'2.Vol.PESO VIVO mil t'!$G$13*'2.Vol.PESO VIVO mil t'!G51</f>
        <v>0</v>
      </c>
      <c r="I50" s="213">
        <f>'2.Vol.PESO VIVO mil t'!$H$13*'2.Vol.PESO VIVO mil t'!H51</f>
        <v>0</v>
      </c>
      <c r="J50" s="213">
        <f>'2.Vol.PESO VIVO mil t'!$I$13*'2.Vol.PESO VIVO mil t'!I51</f>
        <v>0.30090134340000002</v>
      </c>
      <c r="K50" s="213">
        <f>'2.Vol.PESO VIVO mil t'!$J$13*'2.Vol.PESO VIVO mil t'!J51</f>
        <v>3.8237507687999996</v>
      </c>
      <c r="L50" s="213">
        <f>'2.Vol.PESO VIVO mil t'!$K$13*'2.Vol.PESO VIVO mil t'!K51</f>
        <v>0</v>
      </c>
      <c r="M50" s="213">
        <f>'2.Vol.PESO VIVO mil t'!$L$13*'2.Vol.PESO VIVO mil t'!L51</f>
        <v>0</v>
      </c>
      <c r="N50" s="213">
        <f>'2.Vol.PESO VIVO mil t'!$M$13*'2.Vol.PESO VIVO mil t'!M51</f>
        <v>0</v>
      </c>
      <c r="O50" s="37"/>
      <c r="P50" s="26"/>
      <c r="Q50" s="6"/>
      <c r="R50" s="12">
        <f t="shared" ref="R50:R97" si="7">SUM(C50:N50)</f>
        <v>8.0863013173595988</v>
      </c>
      <c r="S50" s="22"/>
    </row>
    <row r="51" spans="1:19" ht="14.1" hidden="1" customHeight="1" x14ac:dyDescent="0.2">
      <c r="A51" s="165">
        <f t="shared" si="2"/>
        <v>200302</v>
      </c>
      <c r="B51" s="217">
        <f t="shared" si="6"/>
        <v>7.5824443194727342</v>
      </c>
      <c r="C51" s="213">
        <f>'2.Vol.PESO VIVO mil t'!$B$13*'2.Vol.PESO VIVO mil t'!B52</f>
        <v>0.23504252285913019</v>
      </c>
      <c r="D51" s="213">
        <f>'2.Vol.PESO VIVO mil t'!$C$13*'2.Vol.PESO VIVO mil t'!C52</f>
        <v>3.3432502659574433E-2</v>
      </c>
      <c r="E51" s="213">
        <f>'2.Vol.PESO VIVO mil t'!$D$13*'2.Vol.PESO VIVO mil t'!D52</f>
        <v>0.33891720225597277</v>
      </c>
      <c r="F51" s="213">
        <f>'2.Vol.PESO VIVO mil t'!$E$13*'2.Vol.PESO VIVO mil t'!E52</f>
        <v>3.1284809058815788</v>
      </c>
      <c r="G51" s="213">
        <f>'2.Vol.PESO VIVO mil t'!$F$13*'2.Vol.PESO VIVO mil t'!F52</f>
        <v>2.9884814216478147E-2</v>
      </c>
      <c r="H51" s="213">
        <f>'2.Vol.PESO VIVO mil t'!$G$13*'2.Vol.PESO VIVO mil t'!G52</f>
        <v>0</v>
      </c>
      <c r="I51" s="213">
        <f>'2.Vol.PESO VIVO mil t'!$H$13*'2.Vol.PESO VIVO mil t'!H52</f>
        <v>0</v>
      </c>
      <c r="J51" s="213">
        <f>'2.Vol.PESO VIVO mil t'!$I$13*'2.Vol.PESO VIVO mil t'!I52</f>
        <v>0.30043119760000003</v>
      </c>
      <c r="K51" s="213">
        <f>'2.Vol.PESO VIVO mil t'!$J$13*'2.Vol.PESO VIVO mil t'!J52</f>
        <v>3.5162551740000003</v>
      </c>
      <c r="L51" s="213">
        <f>'2.Vol.PESO VIVO mil t'!$K$13*'2.Vol.PESO VIVO mil t'!K52</f>
        <v>0</v>
      </c>
      <c r="M51" s="213">
        <f>'2.Vol.PESO VIVO mil t'!$L$13*'2.Vol.PESO VIVO mil t'!L52</f>
        <v>0</v>
      </c>
      <c r="N51" s="213">
        <f>'2.Vol.PESO VIVO mil t'!$M$13*'2.Vol.PESO VIVO mil t'!M52</f>
        <v>0</v>
      </c>
      <c r="O51" s="37"/>
      <c r="P51" s="26"/>
      <c r="Q51" s="6"/>
      <c r="R51" s="12">
        <f t="shared" si="7"/>
        <v>7.5824443194727342</v>
      </c>
      <c r="S51" s="22"/>
    </row>
    <row r="52" spans="1:19" ht="14.1" hidden="1" customHeight="1" x14ac:dyDescent="0.2">
      <c r="A52" s="165">
        <f t="shared" si="2"/>
        <v>200303</v>
      </c>
      <c r="B52" s="217">
        <f t="shared" si="6"/>
        <v>8.1623978831684738</v>
      </c>
      <c r="C52" s="213">
        <f>'2.Vol.PESO VIVO mil t'!$B$13*'2.Vol.PESO VIVO mil t'!B53</f>
        <v>0.24621645370937392</v>
      </c>
      <c r="D52" s="213">
        <f>'2.Vol.PESO VIVO mil t'!$C$13*'2.Vol.PESO VIVO mil t'!C53</f>
        <v>4.2056588504728078E-2</v>
      </c>
      <c r="E52" s="213">
        <f>'2.Vol.PESO VIVO mil t'!$D$13*'2.Vol.PESO VIVO mil t'!D53</f>
        <v>0.35370780777523719</v>
      </c>
      <c r="F52" s="213">
        <f>'2.Vol.PESO VIVO mil t'!$E$13*'2.Vol.PESO VIVO mil t'!E53</f>
        <v>3.3756590336652965</v>
      </c>
      <c r="G52" s="213">
        <f>'2.Vol.PESO VIVO mil t'!$F$13*'2.Vol.PESO VIVO mil t'!F53</f>
        <v>3.0638879913839481E-2</v>
      </c>
      <c r="H52" s="213">
        <f>'2.Vol.PESO VIVO mil t'!$G$13*'2.Vol.PESO VIVO mil t'!G53</f>
        <v>0</v>
      </c>
      <c r="I52" s="213">
        <f>'2.Vol.PESO VIVO mil t'!$H$13*'2.Vol.PESO VIVO mil t'!H53</f>
        <v>0</v>
      </c>
      <c r="J52" s="213">
        <f>'2.Vol.PESO VIVO mil t'!$I$13*'2.Vol.PESO VIVO mil t'!I53</f>
        <v>0.30410710760000004</v>
      </c>
      <c r="K52" s="213">
        <f>'2.Vol.PESO VIVO mil t'!$J$13*'2.Vol.PESO VIVO mil t'!J53</f>
        <v>3.8100120119999996</v>
      </c>
      <c r="L52" s="213">
        <f>'2.Vol.PESO VIVO mil t'!$K$13*'2.Vol.PESO VIVO mil t'!K53</f>
        <v>0</v>
      </c>
      <c r="M52" s="213">
        <f>'2.Vol.PESO VIVO mil t'!$L$13*'2.Vol.PESO VIVO mil t'!L53</f>
        <v>0</v>
      </c>
      <c r="N52" s="213">
        <f>'2.Vol.PESO VIVO mil t'!$M$13*'2.Vol.PESO VIVO mil t'!M53</f>
        <v>0</v>
      </c>
      <c r="O52" s="37"/>
      <c r="P52" s="26"/>
      <c r="Q52" s="6"/>
      <c r="R52" s="12">
        <f t="shared" si="7"/>
        <v>8.1623978831684738</v>
      </c>
      <c r="S52" s="22"/>
    </row>
    <row r="53" spans="1:19" ht="14.1" hidden="1" customHeight="1" x14ac:dyDescent="0.2">
      <c r="A53" s="165">
        <f t="shared" si="2"/>
        <v>200304</v>
      </c>
      <c r="B53" s="217">
        <f t="shared" si="6"/>
        <v>7.9635964480822441</v>
      </c>
      <c r="C53" s="213">
        <f>'2.Vol.PESO VIVO mil t'!$B$13*'2.Vol.PESO VIVO mil t'!B54</f>
        <v>0.25033183698700417</v>
      </c>
      <c r="D53" s="213">
        <f>'2.Vol.PESO VIVO mil t'!$C$13*'2.Vol.PESO VIVO mil t'!C54</f>
        <v>4.3181469267139436E-2</v>
      </c>
      <c r="E53" s="213">
        <f>'2.Vol.PESO VIVO mil t'!$D$13*'2.Vol.PESO VIVO mil t'!D54</f>
        <v>0.33951866865416835</v>
      </c>
      <c r="F53" s="213">
        <f>'2.Vol.PESO VIVO mil t'!$E$13*'2.Vol.PESO VIVO mil t'!E54</f>
        <v>3.2916627294398451</v>
      </c>
      <c r="G53" s="213">
        <f>'2.Vol.PESO VIVO mil t'!$F$13*'2.Vol.PESO VIVO mil t'!F54</f>
        <v>2.78607431340872E-2</v>
      </c>
      <c r="H53" s="213">
        <f>'2.Vol.PESO VIVO mil t'!$G$13*'2.Vol.PESO VIVO mil t'!G54</f>
        <v>0</v>
      </c>
      <c r="I53" s="213">
        <f>'2.Vol.PESO VIVO mil t'!$H$13*'2.Vol.PESO VIVO mil t'!H54</f>
        <v>0</v>
      </c>
      <c r="J53" s="213">
        <f>'2.Vol.PESO VIVO mil t'!$I$13*'2.Vol.PESO VIVO mil t'!I54</f>
        <v>0.29664717259999995</v>
      </c>
      <c r="K53" s="213">
        <f>'2.Vol.PESO VIVO mil t'!$J$13*'2.Vol.PESO VIVO mil t'!J54</f>
        <v>3.7143938279999995</v>
      </c>
      <c r="L53" s="213">
        <f>'2.Vol.PESO VIVO mil t'!$K$13*'2.Vol.PESO VIVO mil t'!K54</f>
        <v>0</v>
      </c>
      <c r="M53" s="213">
        <f>'2.Vol.PESO VIVO mil t'!$L$13*'2.Vol.PESO VIVO mil t'!L54</f>
        <v>0</v>
      </c>
      <c r="N53" s="213">
        <f>'2.Vol.PESO VIVO mil t'!$M$13*'2.Vol.PESO VIVO mil t'!M54</f>
        <v>0</v>
      </c>
      <c r="O53" s="37"/>
      <c r="P53" s="26"/>
      <c r="Q53" s="6"/>
      <c r="R53" s="12">
        <f t="shared" si="7"/>
        <v>7.9635964480822441</v>
      </c>
      <c r="S53" s="22"/>
    </row>
    <row r="54" spans="1:19" ht="14.1" hidden="1" customHeight="1" x14ac:dyDescent="0.2">
      <c r="A54" s="165">
        <f t="shared" si="2"/>
        <v>200305</v>
      </c>
      <c r="B54" s="217">
        <f t="shared" si="6"/>
        <v>7.814146212712787</v>
      </c>
      <c r="C54" s="213">
        <f>'2.Vol.PESO VIVO mil t'!$B$13*'2.Vol.PESO VIVO mil t'!B55</f>
        <v>0.23669876964087441</v>
      </c>
      <c r="D54" s="213">
        <f>'2.Vol.PESO VIVO mil t'!$C$13*'2.Vol.PESO VIVO mil t'!C55</f>
        <v>4.0120747192671356E-2</v>
      </c>
      <c r="E54" s="213">
        <f>'2.Vol.PESO VIVO mil t'!$D$13*'2.Vol.PESO VIVO mil t'!D55</f>
        <v>0.32445011275391966</v>
      </c>
      <c r="F54" s="213">
        <f>'2.Vol.PESO VIVO mil t'!$E$13*'2.Vol.PESO VIVO mil t'!E55</f>
        <v>3.2113982197811106</v>
      </c>
      <c r="G54" s="213">
        <f>'2.Vol.PESO VIVO mil t'!$F$13*'2.Vol.PESO VIVO mil t'!F55</f>
        <v>2.6471674744211051E-2</v>
      </c>
      <c r="H54" s="213">
        <f>'2.Vol.PESO VIVO mil t'!$G$13*'2.Vol.PESO VIVO mil t'!G55</f>
        <v>0</v>
      </c>
      <c r="I54" s="213">
        <f>'2.Vol.PESO VIVO mil t'!$H$13*'2.Vol.PESO VIVO mil t'!H55</f>
        <v>0</v>
      </c>
      <c r="J54" s="213">
        <f>'2.Vol.PESO VIVO mil t'!$I$13*'2.Vol.PESO VIVO mil t'!I55</f>
        <v>0.29908439360000005</v>
      </c>
      <c r="K54" s="213">
        <f>'2.Vol.PESO VIVO mil t'!$J$13*'2.Vol.PESO VIVO mil t'!J55</f>
        <v>3.6672836069999994</v>
      </c>
      <c r="L54" s="213">
        <f>'2.Vol.PESO VIVO mil t'!$K$13*'2.Vol.PESO VIVO mil t'!K55</f>
        <v>0</v>
      </c>
      <c r="M54" s="213">
        <f>'2.Vol.PESO VIVO mil t'!$L$13*'2.Vol.PESO VIVO mil t'!L55</f>
        <v>0</v>
      </c>
      <c r="N54" s="213">
        <f>'2.Vol.PESO VIVO mil t'!$M$13*'2.Vol.PESO VIVO mil t'!M55</f>
        <v>8.6386880000000003E-3</v>
      </c>
      <c r="O54" s="37"/>
      <c r="P54" s="26"/>
      <c r="Q54" s="6"/>
      <c r="R54" s="12">
        <f t="shared" si="7"/>
        <v>7.814146212712787</v>
      </c>
      <c r="S54" s="22"/>
    </row>
    <row r="55" spans="1:19" ht="14.1" hidden="1" customHeight="1" x14ac:dyDescent="0.2">
      <c r="A55" s="165">
        <f t="shared" si="2"/>
        <v>200306</v>
      </c>
      <c r="B55" s="217">
        <f t="shared" si="6"/>
        <v>7.5340536870694583</v>
      </c>
      <c r="C55" s="213">
        <f>'2.Vol.PESO VIVO mil t'!$B$13*'2.Vol.PESO VIVO mil t'!B56</f>
        <v>0.24444550839703799</v>
      </c>
      <c r="D55" s="213">
        <f>'2.Vol.PESO VIVO mil t'!$C$13*'2.Vol.PESO VIVO mil t'!C56</f>
        <v>3.8280825945626436E-2</v>
      </c>
      <c r="E55" s="213">
        <f>'2.Vol.PESO VIVO mil t'!$D$13*'2.Vol.PESO VIVO mil t'!D56</f>
        <v>0.32976306593798071</v>
      </c>
      <c r="F55" s="213">
        <f>'2.Vol.PESO VIVO mil t'!$E$13*'2.Vol.PESO VIVO mil t'!E56</f>
        <v>3.072277193235879</v>
      </c>
      <c r="G55" s="213">
        <f>'2.Vol.PESO VIVO mil t'!$F$13*'2.Vol.PESO VIVO mil t'!F56</f>
        <v>2.6685988152934801E-2</v>
      </c>
      <c r="H55" s="213">
        <f>'2.Vol.PESO VIVO mil t'!$G$13*'2.Vol.PESO VIVO mil t'!G56</f>
        <v>0</v>
      </c>
      <c r="I55" s="213">
        <f>'2.Vol.PESO VIVO mil t'!$H$13*'2.Vol.PESO VIVO mil t'!H56</f>
        <v>0</v>
      </c>
      <c r="J55" s="213">
        <f>'2.Vol.PESO VIVO mil t'!$I$13*'2.Vol.PESO VIVO mil t'!I56</f>
        <v>0.29386769039999994</v>
      </c>
      <c r="K55" s="213">
        <f>'2.Vol.PESO VIVO mil t'!$J$13*'2.Vol.PESO VIVO mil t'!J56</f>
        <v>3.4848691349999994</v>
      </c>
      <c r="L55" s="213">
        <f>'2.Vol.PESO VIVO mil t'!$K$13*'2.Vol.PESO VIVO mil t'!K56</f>
        <v>0</v>
      </c>
      <c r="M55" s="213">
        <f>'2.Vol.PESO VIVO mil t'!$L$13*'2.Vol.PESO VIVO mil t'!L56</f>
        <v>0</v>
      </c>
      <c r="N55" s="213">
        <f>'2.Vol.PESO VIVO mil t'!$M$13*'2.Vol.PESO VIVO mil t'!M56</f>
        <v>4.3864280000000005E-2</v>
      </c>
      <c r="O55" s="37"/>
      <c r="P55" s="26"/>
      <c r="Q55" s="6"/>
      <c r="R55" s="12">
        <f t="shared" si="7"/>
        <v>7.5340536870694583</v>
      </c>
      <c r="S55" s="22"/>
    </row>
    <row r="56" spans="1:19" ht="14.1" hidden="1" customHeight="1" x14ac:dyDescent="0.2">
      <c r="A56" s="165">
        <f t="shared" si="2"/>
        <v>200307</v>
      </c>
      <c r="B56" s="217">
        <f t="shared" si="6"/>
        <v>7.5973655779820595</v>
      </c>
      <c r="C56" s="213">
        <f>'2.Vol.PESO VIVO mil t'!$B$13*'2.Vol.PESO VIVO mil t'!B57</f>
        <v>0.23847659686504577</v>
      </c>
      <c r="D56" s="213">
        <f>'2.Vol.PESO VIVO mil t'!$C$13*'2.Vol.PESO VIVO mil t'!C57</f>
        <v>4.3251229314420762E-2</v>
      </c>
      <c r="E56" s="213">
        <f>'2.Vol.PESO VIVO mil t'!$D$13*'2.Vol.PESO VIVO mil t'!D57</f>
        <v>0.31422518398459454</v>
      </c>
      <c r="F56" s="213">
        <f>'2.Vol.PESO VIVO mil t'!$E$13*'2.Vol.PESO VIVO mil t'!E57</f>
        <v>3.1849870107205303</v>
      </c>
      <c r="G56" s="213">
        <f>'2.Vol.PESO VIVO mil t'!$F$13*'2.Vol.PESO VIVO mil t'!F57</f>
        <v>1.8772267097469011E-2</v>
      </c>
      <c r="H56" s="213">
        <f>'2.Vol.PESO VIVO mil t'!$G$13*'2.Vol.PESO VIVO mil t'!G57</f>
        <v>0</v>
      </c>
      <c r="I56" s="213">
        <f>'2.Vol.PESO VIVO mil t'!$H$13*'2.Vol.PESO VIVO mil t'!H57</f>
        <v>0</v>
      </c>
      <c r="J56" s="213">
        <f>'2.Vol.PESO VIVO mil t'!$I$13*'2.Vol.PESO VIVO mil t'!I57</f>
        <v>0.28859291400000009</v>
      </c>
      <c r="K56" s="213">
        <f>'2.Vol.PESO VIVO mil t'!$J$13*'2.Vol.PESO VIVO mil t'!J57</f>
        <v>3.4802878319999997</v>
      </c>
      <c r="L56" s="213">
        <f>'2.Vol.PESO VIVO mil t'!$K$13*'2.Vol.PESO VIVO mil t'!K57</f>
        <v>0</v>
      </c>
      <c r="M56" s="213">
        <f>'2.Vol.PESO VIVO mil t'!$L$13*'2.Vol.PESO VIVO mil t'!L57</f>
        <v>0</v>
      </c>
      <c r="N56" s="213">
        <f>'2.Vol.PESO VIVO mil t'!$M$13*'2.Vol.PESO VIVO mil t'!M57</f>
        <v>2.8772544000000001E-2</v>
      </c>
      <c r="O56" s="37"/>
      <c r="P56" s="26"/>
      <c r="Q56" s="6"/>
      <c r="R56" s="12">
        <f t="shared" si="7"/>
        <v>7.5973655779820595</v>
      </c>
      <c r="S56" s="22"/>
    </row>
    <row r="57" spans="1:19" ht="14.1" hidden="1" customHeight="1" x14ac:dyDescent="0.2">
      <c r="A57" s="165">
        <f t="shared" si="2"/>
        <v>200308</v>
      </c>
      <c r="B57" s="217">
        <f t="shared" si="6"/>
        <v>7.6144706547663938</v>
      </c>
      <c r="C57" s="213">
        <f>'2.Vol.PESO VIVO mil t'!$B$13*'2.Vol.PESO VIVO mil t'!B58</f>
        <v>0.23880463466253801</v>
      </c>
      <c r="D57" s="213">
        <f>'2.Vol.PESO VIVO mil t'!$C$13*'2.Vol.PESO VIVO mil t'!C58</f>
        <v>3.8638346187943227E-2</v>
      </c>
      <c r="E57" s="213">
        <f>'2.Vol.PESO VIVO mil t'!$D$13*'2.Vol.PESO VIVO mil t'!D58</f>
        <v>0.31077586532221513</v>
      </c>
      <c r="F57" s="213">
        <f>'2.Vol.PESO VIVO mil t'!$E$13*'2.Vol.PESO VIVO mil t'!E58</f>
        <v>3.238070585735862</v>
      </c>
      <c r="G57" s="213">
        <f>'2.Vol.PESO VIVO mil t'!$F$13*'2.Vol.PESO VIVO mil t'!F58</f>
        <v>2.1074151857835188E-2</v>
      </c>
      <c r="H57" s="213">
        <f>'2.Vol.PESO VIVO mil t'!$G$13*'2.Vol.PESO VIVO mil t'!G58</f>
        <v>0</v>
      </c>
      <c r="I57" s="213">
        <f>'2.Vol.PESO VIVO mil t'!$H$13*'2.Vol.PESO VIVO mil t'!H58</f>
        <v>0</v>
      </c>
      <c r="J57" s="213">
        <f>'2.Vol.PESO VIVO mil t'!$I$13*'2.Vol.PESO VIVO mil t'!I58</f>
        <v>0.29405735500000002</v>
      </c>
      <c r="K57" s="213">
        <f>'2.Vol.PESO VIVO mil t'!$J$13*'2.Vol.PESO VIVO mil t'!J58</f>
        <v>3.4597887239999996</v>
      </c>
      <c r="L57" s="213">
        <f>'2.Vol.PESO VIVO mil t'!$K$13*'2.Vol.PESO VIVO mil t'!K58</f>
        <v>0</v>
      </c>
      <c r="M57" s="213">
        <f>'2.Vol.PESO VIVO mil t'!$L$13*'2.Vol.PESO VIVO mil t'!L58</f>
        <v>0</v>
      </c>
      <c r="N57" s="213">
        <f>'2.Vol.PESO VIVO mil t'!$M$13*'2.Vol.PESO VIVO mil t'!M58</f>
        <v>1.3260992000000003E-2</v>
      </c>
      <c r="O57" s="37"/>
      <c r="P57" s="26"/>
      <c r="Q57" s="6"/>
      <c r="R57" s="12">
        <f t="shared" si="7"/>
        <v>7.6144706547663938</v>
      </c>
      <c r="S57" s="22"/>
    </row>
    <row r="58" spans="1:19" ht="14.1" hidden="1" customHeight="1" x14ac:dyDescent="0.2">
      <c r="A58" s="165">
        <f t="shared" si="2"/>
        <v>200309</v>
      </c>
      <c r="B58" s="217">
        <f t="shared" si="6"/>
        <v>7.4073955356926042</v>
      </c>
      <c r="C58" s="213">
        <f>'2.Vol.PESO VIVO mil t'!$B$13*'2.Vol.PESO VIVO mil t'!B59</f>
        <v>0.28179364392830836</v>
      </c>
      <c r="D58" s="213">
        <f>'2.Vol.PESO VIVO mil t'!$C$13*'2.Vol.PESO VIVO mil t'!C59</f>
        <v>3.8559866134751729E-2</v>
      </c>
      <c r="E58" s="213">
        <f>'2.Vol.PESO VIVO mil t'!$D$13*'2.Vol.PESO VIVO mil t'!D59</f>
        <v>0.31987076631311223</v>
      </c>
      <c r="F58" s="213">
        <f>'2.Vol.PESO VIVO mil t'!$E$13*'2.Vol.PESO VIVO mil t'!E59</f>
        <v>3.0802149883087315</v>
      </c>
      <c r="G58" s="213">
        <f>'2.Vol.PESO VIVO mil t'!$F$13*'2.Vol.PESO VIVO mil t'!F59</f>
        <v>2.0661400107700564E-2</v>
      </c>
      <c r="H58" s="213">
        <f>'2.Vol.PESO VIVO mil t'!$G$13*'2.Vol.PESO VIVO mil t'!G59</f>
        <v>0</v>
      </c>
      <c r="I58" s="213">
        <f>'2.Vol.PESO VIVO mil t'!$H$13*'2.Vol.PESO VIVO mil t'!H59</f>
        <v>0</v>
      </c>
      <c r="J58" s="213">
        <f>'2.Vol.PESO VIVO mil t'!$I$13*'2.Vol.PESO VIVO mil t'!I59</f>
        <v>0.28728503140000006</v>
      </c>
      <c r="K58" s="213">
        <f>'2.Vol.PESO VIVO mil t'!$J$13*'2.Vol.PESO VIVO mil t'!J59</f>
        <v>3.3776032395</v>
      </c>
      <c r="L58" s="213">
        <f>'2.Vol.PESO VIVO mil t'!$K$13*'2.Vol.PESO VIVO mil t'!K59</f>
        <v>0</v>
      </c>
      <c r="M58" s="213">
        <f>'2.Vol.PESO VIVO mil t'!$L$13*'2.Vol.PESO VIVO mil t'!L59</f>
        <v>0</v>
      </c>
      <c r="N58" s="213">
        <f>'2.Vol.PESO VIVO mil t'!$M$13*'2.Vol.PESO VIVO mil t'!M59</f>
        <v>1.4066E-3</v>
      </c>
      <c r="O58" s="37"/>
      <c r="P58" s="26"/>
      <c r="Q58" s="6"/>
      <c r="R58" s="12">
        <f t="shared" si="7"/>
        <v>7.4073955356926042</v>
      </c>
      <c r="S58" s="22"/>
    </row>
    <row r="59" spans="1:19" ht="14.1" hidden="1" customHeight="1" x14ac:dyDescent="0.2">
      <c r="A59" s="165">
        <f t="shared" si="2"/>
        <v>200310</v>
      </c>
      <c r="B59" s="217">
        <f t="shared" si="6"/>
        <v>7.6015894748294741</v>
      </c>
      <c r="C59" s="213">
        <f>'2.Vol.PESO VIVO mil t'!$B$13*'2.Vol.PESO VIVO mil t'!B60</f>
        <v>0.24457167678068886</v>
      </c>
      <c r="D59" s="213">
        <f>'2.Vol.PESO VIVO mil t'!$C$13*'2.Vol.PESO VIVO mil t'!C60</f>
        <v>4.1036347813238727E-2</v>
      </c>
      <c r="E59" s="213">
        <f>'2.Vol.PESO VIVO mil t'!$D$13*'2.Vol.PESO VIVO mil t'!D60</f>
        <v>0.32591732624042707</v>
      </c>
      <c r="F59" s="213">
        <f>'2.Vol.PESO VIVO mil t'!$E$13*'2.Vol.PESO VIVO mil t'!E60</f>
        <v>3.2141197495203744</v>
      </c>
      <c r="G59" s="213">
        <f>'2.Vol.PESO VIVO mil t'!$F$13*'2.Vol.PESO VIVO mil t'!F60</f>
        <v>1.9851771674744181E-2</v>
      </c>
      <c r="H59" s="213">
        <f>'2.Vol.PESO VIVO mil t'!$G$13*'2.Vol.PESO VIVO mil t'!G60</f>
        <v>0</v>
      </c>
      <c r="I59" s="213">
        <f>'2.Vol.PESO VIVO mil t'!$H$13*'2.Vol.PESO VIVO mil t'!H60</f>
        <v>0</v>
      </c>
      <c r="J59" s="213">
        <f>'2.Vol.PESO VIVO mil t'!$I$13*'2.Vol.PESO VIVO mil t'!I60</f>
        <v>0.29988382680000009</v>
      </c>
      <c r="K59" s="213">
        <f>'2.Vol.PESO VIVO mil t'!$J$13*'2.Vol.PESO VIVO mil t'!J60</f>
        <v>3.4562087760000004</v>
      </c>
      <c r="L59" s="213">
        <f>'2.Vol.PESO VIVO mil t'!$K$13*'2.Vol.PESO VIVO mil t'!K60</f>
        <v>0</v>
      </c>
      <c r="M59" s="213">
        <f>'2.Vol.PESO VIVO mil t'!$L$13*'2.Vol.PESO VIVO mil t'!L60</f>
        <v>0</v>
      </c>
      <c r="N59" s="213">
        <f>'2.Vol.PESO VIVO mil t'!$M$13*'2.Vol.PESO VIVO mil t'!M60</f>
        <v>0</v>
      </c>
      <c r="O59" s="37"/>
      <c r="P59" s="26"/>
      <c r="Q59" s="6"/>
      <c r="R59" s="12">
        <f t="shared" si="7"/>
        <v>7.6015894748294741</v>
      </c>
      <c r="S59" s="22"/>
    </row>
    <row r="60" spans="1:19" ht="14.1" hidden="1" customHeight="1" x14ac:dyDescent="0.2">
      <c r="A60" s="165">
        <f t="shared" si="2"/>
        <v>200311</v>
      </c>
      <c r="B60" s="217">
        <f t="shared" si="6"/>
        <v>7.6286347198820792</v>
      </c>
      <c r="C60" s="213">
        <f>'2.Vol.PESO VIVO mil t'!$B$13*'2.Vol.PESO VIVO mil t'!B61</f>
        <v>0.23712544817467548</v>
      </c>
      <c r="D60" s="213">
        <f>'2.Vol.PESO VIVO mil t'!$C$13*'2.Vol.PESO VIVO mil t'!C61</f>
        <v>3.7949465721040146E-2</v>
      </c>
      <c r="E60" s="213">
        <f>'2.Vol.PESO VIVO mil t'!$D$13*'2.Vol.PESO VIVO mil t'!D61</f>
        <v>0.30749513951387553</v>
      </c>
      <c r="F60" s="213">
        <f>'2.Vol.PESO VIVO mil t'!$E$13*'2.Vol.PESO VIVO mil t'!E61</f>
        <v>3.3310768028102391</v>
      </c>
      <c r="G60" s="213">
        <f>'2.Vol.PESO VIVO mil t'!$F$13*'2.Vol.PESO VIVO mil t'!F61</f>
        <v>2.2820409262250912E-2</v>
      </c>
      <c r="H60" s="213">
        <f>'2.Vol.PESO VIVO mil t'!$G$13*'2.Vol.PESO VIVO mil t'!G61</f>
        <v>0</v>
      </c>
      <c r="I60" s="213">
        <f>'2.Vol.PESO VIVO mil t'!$H$13*'2.Vol.PESO VIVO mil t'!H61</f>
        <v>0</v>
      </c>
      <c r="J60" s="213">
        <f>'2.Vol.PESO VIVO mil t'!$I$13*'2.Vol.PESO VIVO mil t'!I61</f>
        <v>0.29680532939999998</v>
      </c>
      <c r="K60" s="213">
        <f>'2.Vol.PESO VIVO mil t'!$J$13*'2.Vol.PESO VIVO mil t'!J61</f>
        <v>3.3953621249999988</v>
      </c>
      <c r="L60" s="213">
        <f>'2.Vol.PESO VIVO mil t'!$K$13*'2.Vol.PESO VIVO mil t'!K61</f>
        <v>0</v>
      </c>
      <c r="M60" s="213">
        <f>'2.Vol.PESO VIVO mil t'!$L$13*'2.Vol.PESO VIVO mil t'!L61</f>
        <v>0</v>
      </c>
      <c r="N60" s="213">
        <f>'2.Vol.PESO VIVO mil t'!$M$13*'2.Vol.PESO VIVO mil t'!M61</f>
        <v>0</v>
      </c>
      <c r="O60" s="37"/>
      <c r="P60" s="26"/>
      <c r="Q60" s="6"/>
      <c r="R60" s="12">
        <f t="shared" si="7"/>
        <v>7.6286347198820792</v>
      </c>
      <c r="S60" s="22"/>
    </row>
    <row r="61" spans="1:19" ht="14.1" hidden="1" customHeight="1" x14ac:dyDescent="0.2">
      <c r="A61" s="166">
        <f t="shared" si="2"/>
        <v>200312</v>
      </c>
      <c r="B61" s="218">
        <f t="shared" si="6"/>
        <v>8.0176815463023203</v>
      </c>
      <c r="C61" s="214">
        <f>'2.Vol.PESO VIVO mil t'!$B$13*'2.Vol.PESO VIVO mil t'!B62</f>
        <v>0.26142777283644558</v>
      </c>
      <c r="D61" s="214">
        <f>'2.Vol.PESO VIVO mil t'!$C$13*'2.Vol.PESO VIVO mil t'!C62</f>
        <v>4.3460509456264722E-2</v>
      </c>
      <c r="E61" s="214">
        <f>'2.Vol.PESO VIVO mil t'!$D$13*'2.Vol.PESO VIVO mil t'!D62</f>
        <v>0.32933930552107016</v>
      </c>
      <c r="F61" s="214">
        <f>'2.Vol.PESO VIVO mil t'!$E$13*'2.Vol.PESO VIVO mil t'!E62</f>
        <v>3.570805086560215</v>
      </c>
      <c r="G61" s="214">
        <f>'2.Vol.PESO VIVO mil t'!$F$13*'2.Vol.PESO VIVO mil t'!F62</f>
        <v>2.1986968228325229E-2</v>
      </c>
      <c r="H61" s="214">
        <f>'2.Vol.PESO VIVO mil t'!$G$13*'2.Vol.PESO VIVO mil t'!G62</f>
        <v>0</v>
      </c>
      <c r="I61" s="214">
        <f>'2.Vol.PESO VIVO mil t'!$H$13*'2.Vol.PESO VIVO mil t'!H62</f>
        <v>0</v>
      </c>
      <c r="J61" s="214">
        <f>'2.Vol.PESO VIVO mil t'!$I$13*'2.Vol.PESO VIVO mil t'!I62</f>
        <v>0.32047695419999994</v>
      </c>
      <c r="K61" s="214">
        <f>'2.Vol.PESO VIVO mil t'!$J$13*'2.Vol.PESO VIVO mil t'!J62</f>
        <v>3.4701849495000001</v>
      </c>
      <c r="L61" s="214">
        <f>'2.Vol.PESO VIVO mil t'!$K$13*'2.Vol.PESO VIVO mil t'!K62</f>
        <v>0</v>
      </c>
      <c r="M61" s="214">
        <f>'2.Vol.PESO VIVO mil t'!$L$13*'2.Vol.PESO VIVO mil t'!L62</f>
        <v>0</v>
      </c>
      <c r="N61" s="214">
        <f>'2.Vol.PESO VIVO mil t'!$M$13*'2.Vol.PESO VIVO mil t'!M62</f>
        <v>0</v>
      </c>
      <c r="O61" s="44"/>
      <c r="P61" s="40"/>
      <c r="Q61" s="35"/>
      <c r="R61" s="39">
        <f t="shared" si="7"/>
        <v>8.0176815463023203</v>
      </c>
      <c r="S61" s="22"/>
    </row>
    <row r="62" spans="1:19" ht="14.1" hidden="1" customHeight="1" x14ac:dyDescent="0.2">
      <c r="A62" s="165">
        <v>200401</v>
      </c>
      <c r="B62" s="217">
        <f t="shared" si="6"/>
        <v>7.9444190052811638</v>
      </c>
      <c r="C62" s="213">
        <f>'2.Vol.PESO VIVO mil t'!$B$13*'2.Vol.PESO VIVO mil t'!B63</f>
        <v>0.30828189318609522</v>
      </c>
      <c r="D62" s="213">
        <f>'2.Vol.PESO VIVO mil t'!$C$13*'2.Vol.PESO VIVO mil t'!C63</f>
        <v>4.3573869533096887E-2</v>
      </c>
      <c r="E62" s="213">
        <f>'2.Vol.PESO VIVO mil t'!$D$13*'2.Vol.PESO VIVO mil t'!D63</f>
        <v>0.29987565382400683</v>
      </c>
      <c r="F62" s="213">
        <f>'2.Vol.PESO VIVO mil t'!$E$13*'2.Vol.PESO VIVO mil t'!E63</f>
        <v>3.0576661522619548</v>
      </c>
      <c r="G62" s="213">
        <f>'2.Vol.PESO VIVO mil t'!$F$13*'2.Vol.PESO VIVO mil t'!F63</f>
        <v>1.7835638126009669E-2</v>
      </c>
      <c r="H62" s="213">
        <f>'2.Vol.PESO VIVO mil t'!$G$13*'2.Vol.PESO VIVO mil t'!G63</f>
        <v>0</v>
      </c>
      <c r="I62" s="213">
        <f>'2.Vol.PESO VIVO mil t'!$H$13*'2.Vol.PESO VIVO mil t'!H63</f>
        <v>0</v>
      </c>
      <c r="J62" s="213">
        <f>'2.Vol.PESO VIVO mil t'!$I$13*'2.Vol.PESO VIVO mil t'!I63</f>
        <v>0.41003741235000002</v>
      </c>
      <c r="K62" s="213">
        <f>'2.Vol.PESO VIVO mil t'!$J$13*'2.Vol.PESO VIVO mil t'!J63</f>
        <v>3.8071483860000002</v>
      </c>
      <c r="L62" s="213">
        <f>'2.Vol.PESO VIVO mil t'!$K$13*'2.Vol.PESO VIVO mil t'!K63</f>
        <v>0</v>
      </c>
      <c r="M62" s="213">
        <f>'2.Vol.PESO VIVO mil t'!$L$13*'2.Vol.PESO VIVO mil t'!L63</f>
        <v>0</v>
      </c>
      <c r="N62" s="213">
        <f>'2.Vol.PESO VIVO mil t'!$M$13*'2.Vol.PESO VIVO mil t'!M63</f>
        <v>0</v>
      </c>
      <c r="O62" s="37"/>
      <c r="P62" s="26"/>
      <c r="Q62" s="6"/>
      <c r="R62" s="12">
        <f t="shared" si="7"/>
        <v>7.9444190052811638</v>
      </c>
      <c r="S62" s="22"/>
    </row>
    <row r="63" spans="1:19" ht="14.1" hidden="1" customHeight="1" x14ac:dyDescent="0.2">
      <c r="A63" s="165">
        <f t="shared" si="2"/>
        <v>200402</v>
      </c>
      <c r="B63" s="217">
        <f t="shared" si="6"/>
        <v>7.753784088186662</v>
      </c>
      <c r="C63" s="213">
        <f>'2.Vol.PESO VIVO mil t'!$B$13*'2.Vol.PESO VIVO mil t'!B64</f>
        <v>0.33441732976378186</v>
      </c>
      <c r="D63" s="213">
        <f>'2.Vol.PESO VIVO mil t'!$C$13*'2.Vol.PESO VIVO mil t'!C64</f>
        <v>4.3905229757683163E-2</v>
      </c>
      <c r="E63" s="213">
        <f>'2.Vol.PESO VIVO mil t'!$D$13*'2.Vol.PESO VIVO mil t'!D64</f>
        <v>0.3078309582528681</v>
      </c>
      <c r="F63" s="213">
        <f>'2.Vol.PESO VIVO mil t'!$E$13*'2.Vol.PESO VIVO mil t'!E64</f>
        <v>3.0374031262941652</v>
      </c>
      <c r="G63" s="213">
        <f>'2.Vol.PESO VIVO mil t'!$F$13*'2.Vol.PESO VIVO mil t'!F64</f>
        <v>1.7069666128163682E-2</v>
      </c>
      <c r="H63" s="213">
        <f>'2.Vol.PESO VIVO mil t'!$G$13*'2.Vol.PESO VIVO mil t'!G64</f>
        <v>0</v>
      </c>
      <c r="I63" s="213">
        <f>'2.Vol.PESO VIVO mil t'!$H$13*'2.Vol.PESO VIVO mil t'!H64</f>
        <v>0</v>
      </c>
      <c r="J63" s="213">
        <f>'2.Vol.PESO VIVO mil t'!$I$13*'2.Vol.PESO VIVO mil t'!I64</f>
        <v>0.39996372000000002</v>
      </c>
      <c r="K63" s="213">
        <f>'2.Vol.PESO VIVO mil t'!$J$13*'2.Vol.PESO VIVO mil t'!J64</f>
        <v>3.6131940579900004</v>
      </c>
      <c r="L63" s="213">
        <f>'2.Vol.PESO VIVO mil t'!$K$13*'2.Vol.PESO VIVO mil t'!K64</f>
        <v>0</v>
      </c>
      <c r="M63" s="213">
        <f>'2.Vol.PESO VIVO mil t'!$L$13*'2.Vol.PESO VIVO mil t'!L64</f>
        <v>0</v>
      </c>
      <c r="N63" s="213">
        <f>'2.Vol.PESO VIVO mil t'!$M$13*'2.Vol.PESO VIVO mil t'!M64</f>
        <v>0</v>
      </c>
      <c r="O63" s="37"/>
      <c r="P63" s="26"/>
      <c r="Q63" s="6"/>
      <c r="R63" s="12">
        <f t="shared" si="7"/>
        <v>7.753784088186662</v>
      </c>
      <c r="S63" s="22"/>
    </row>
    <row r="64" spans="1:19" ht="14.1" hidden="1" customHeight="1" x14ac:dyDescent="0.2">
      <c r="A64" s="165">
        <f t="shared" si="2"/>
        <v>200403</v>
      </c>
      <c r="B64" s="217">
        <f t="shared" si="6"/>
        <v>7.9831187452991816</v>
      </c>
      <c r="C64" s="213">
        <f>'2.Vol.PESO VIVO mil t'!$B$13*'2.Vol.PESO VIVO mil t'!B65</f>
        <v>0.32914578529778715</v>
      </c>
      <c r="D64" s="213">
        <f>'2.Vol.PESO VIVO mil t'!$C$13*'2.Vol.PESO VIVO mil t'!C65</f>
        <v>4.4781590351654792E-2</v>
      </c>
      <c r="E64" s="213">
        <f>'2.Vol.PESO VIVO mil t'!$D$13*'2.Vol.PESO VIVO mil t'!D65</f>
        <v>0.31747765909847342</v>
      </c>
      <c r="F64" s="213">
        <f>'2.Vol.PESO VIVO mil t'!$E$13*'2.Vol.PESO VIVO mil t'!E65</f>
        <v>3.1321508474996773</v>
      </c>
      <c r="G64" s="213">
        <f>'2.Vol.PESO VIVO mil t'!$F$13*'2.Vol.PESO VIVO mil t'!F65</f>
        <v>1.9610470651588559E-2</v>
      </c>
      <c r="H64" s="213">
        <f>'2.Vol.PESO VIVO mil t'!$G$13*'2.Vol.PESO VIVO mil t'!G65</f>
        <v>0</v>
      </c>
      <c r="I64" s="213">
        <f>'2.Vol.PESO VIVO mil t'!$H$13*'2.Vol.PESO VIVO mil t'!H65</f>
        <v>0</v>
      </c>
      <c r="J64" s="213">
        <f>'2.Vol.PESO VIVO mil t'!$I$13*'2.Vol.PESO VIVO mil t'!I65</f>
        <v>0.37471299840000005</v>
      </c>
      <c r="K64" s="213">
        <f>'2.Vol.PESO VIVO mil t'!$J$13*'2.Vol.PESO VIVO mil t'!J65</f>
        <v>3.7652393940000004</v>
      </c>
      <c r="L64" s="213">
        <f>'2.Vol.PESO VIVO mil t'!$K$13*'2.Vol.PESO VIVO mil t'!K65</f>
        <v>0</v>
      </c>
      <c r="M64" s="213">
        <f>'2.Vol.PESO VIVO mil t'!$L$13*'2.Vol.PESO VIVO mil t'!L65</f>
        <v>0</v>
      </c>
      <c r="N64" s="213">
        <f>'2.Vol.PESO VIVO mil t'!$M$13*'2.Vol.PESO VIVO mil t'!M65</f>
        <v>0</v>
      </c>
      <c r="O64" s="37"/>
      <c r="P64" s="26"/>
      <c r="Q64" s="6"/>
      <c r="R64" s="12">
        <f t="shared" si="7"/>
        <v>7.9831187452991816</v>
      </c>
      <c r="S64" s="22"/>
    </row>
    <row r="65" spans="1:19" ht="14.1" hidden="1" customHeight="1" x14ac:dyDescent="0.2">
      <c r="A65" s="165">
        <f t="shared" si="2"/>
        <v>200404</v>
      </c>
      <c r="B65" s="217">
        <f t="shared" si="6"/>
        <v>7.6160184713912527</v>
      </c>
      <c r="C65" s="213">
        <f>'2.Vol.PESO VIVO mil t'!$B$13*'2.Vol.PESO VIVO mil t'!B66</f>
        <v>0.28653069324174579</v>
      </c>
      <c r="D65" s="213">
        <f>'2.Vol.PESO VIVO mil t'!$C$13*'2.Vol.PESO VIVO mil t'!C66</f>
        <v>4.4873150413711531E-2</v>
      </c>
      <c r="E65" s="213">
        <f>'2.Vol.PESO VIVO mil t'!$D$13*'2.Vol.PESO VIVO mil t'!D66</f>
        <v>0.30924941650861276</v>
      </c>
      <c r="F65" s="213">
        <f>'2.Vol.PESO VIVO mil t'!$E$13*'2.Vol.PESO VIVO mil t'!E66</f>
        <v>2.9821986823961644</v>
      </c>
      <c r="G65" s="213">
        <f>'2.Vol.PESO VIVO mil t'!$F$13*'2.Vol.PESO VIVO mil t'!F66</f>
        <v>1.6976003231017743E-2</v>
      </c>
      <c r="H65" s="213">
        <f>'2.Vol.PESO VIVO mil t'!$G$13*'2.Vol.PESO VIVO mil t'!G66</f>
        <v>0</v>
      </c>
      <c r="I65" s="213">
        <f>'2.Vol.PESO VIVO mil t'!$H$13*'2.Vol.PESO VIVO mil t'!H66</f>
        <v>0</v>
      </c>
      <c r="J65" s="213">
        <f>'2.Vol.PESO VIVO mil t'!$I$13*'2.Vol.PESO VIVO mil t'!I66</f>
        <v>0.37203421759999999</v>
      </c>
      <c r="K65" s="213">
        <f>'2.Vol.PESO VIVO mil t'!$J$13*'2.Vol.PESO VIVO mil t'!J66</f>
        <v>3.5980538280000003</v>
      </c>
      <c r="L65" s="213">
        <f>'2.Vol.PESO VIVO mil t'!$K$13*'2.Vol.PESO VIVO mil t'!K66</f>
        <v>0</v>
      </c>
      <c r="M65" s="213">
        <f>'2.Vol.PESO VIVO mil t'!$L$13*'2.Vol.PESO VIVO mil t'!L66</f>
        <v>0</v>
      </c>
      <c r="N65" s="213">
        <f>'2.Vol.PESO VIVO mil t'!$M$13*'2.Vol.PESO VIVO mil t'!M66</f>
        <v>6.1024799999999995E-3</v>
      </c>
      <c r="O65" s="37"/>
      <c r="P65" s="26"/>
      <c r="Q65" s="6"/>
      <c r="R65" s="12">
        <f t="shared" si="7"/>
        <v>7.6160184713912527</v>
      </c>
      <c r="S65" s="22"/>
    </row>
    <row r="66" spans="1:19" ht="14.1" hidden="1" customHeight="1" x14ac:dyDescent="0.2">
      <c r="A66" s="165">
        <f t="shared" si="2"/>
        <v>200405</v>
      </c>
      <c r="B66" s="217">
        <f t="shared" si="6"/>
        <v>7.638715202595038</v>
      </c>
      <c r="C66" s="213">
        <f>'2.Vol.PESO VIVO mil t'!$B$13*'2.Vol.PESO VIVO mil t'!B67</f>
        <v>0.28787496002028046</v>
      </c>
      <c r="D66" s="213">
        <f>'2.Vol.PESO VIVO mil t'!$C$13*'2.Vol.PESO VIVO mil t'!C67</f>
        <v>4.2787324999999959E-2</v>
      </c>
      <c r="E66" s="213">
        <f>'2.Vol.PESO VIVO mil t'!$D$13*'2.Vol.PESO VIVO mil t'!D67</f>
        <v>0.30679115043416938</v>
      </c>
      <c r="F66" s="213">
        <f>'2.Vol.PESO VIVO mil t'!$E$13*'2.Vol.PESO VIVO mil t'!E67</f>
        <v>2.8542524219015468</v>
      </c>
      <c r="G66" s="213">
        <f>'2.Vol.PESO VIVO mil t'!$F$13*'2.Vol.PESO VIVO mil t'!F67</f>
        <v>1.6518007539041445E-2</v>
      </c>
      <c r="H66" s="213">
        <f>'2.Vol.PESO VIVO mil t'!$G$13*'2.Vol.PESO VIVO mil t'!G67</f>
        <v>0</v>
      </c>
      <c r="I66" s="213">
        <f>'2.Vol.PESO VIVO mil t'!$H$13*'2.Vol.PESO VIVO mil t'!H67</f>
        <v>0</v>
      </c>
      <c r="J66" s="213">
        <f>'2.Vol.PESO VIVO mil t'!$I$13*'2.Vol.PESO VIVO mil t'!I67</f>
        <v>0.37204780920000002</v>
      </c>
      <c r="K66" s="213">
        <f>'2.Vol.PESO VIVO mil t'!$J$13*'2.Vol.PESO VIVO mil t'!J67</f>
        <v>3.7314887445</v>
      </c>
      <c r="L66" s="213">
        <f>'2.Vol.PESO VIVO mil t'!$K$13*'2.Vol.PESO VIVO mil t'!K67</f>
        <v>0</v>
      </c>
      <c r="M66" s="213">
        <f>'2.Vol.PESO VIVO mil t'!$L$13*'2.Vol.PESO VIVO mil t'!L67</f>
        <v>0</v>
      </c>
      <c r="N66" s="213">
        <f>'2.Vol.PESO VIVO mil t'!$M$13*'2.Vol.PESO VIVO mil t'!M67</f>
        <v>2.6954784000000002E-2</v>
      </c>
      <c r="O66" s="37"/>
      <c r="P66" s="26"/>
      <c r="Q66" s="6"/>
      <c r="R66" s="12">
        <f t="shared" si="7"/>
        <v>7.638715202595038</v>
      </c>
      <c r="S66" s="22"/>
    </row>
    <row r="67" spans="1:19" ht="14.1" hidden="1" customHeight="1" x14ac:dyDescent="0.2">
      <c r="A67" s="165">
        <f t="shared" si="2"/>
        <v>200406</v>
      </c>
      <c r="B67" s="217">
        <f t="shared" si="6"/>
        <v>7.6448386824994436</v>
      </c>
      <c r="C67" s="213">
        <f>'2.Vol.PESO VIVO mil t'!$B$13*'2.Vol.PESO VIVO mil t'!B68</f>
        <v>0.2898500687170697</v>
      </c>
      <c r="D67" s="213">
        <f>'2.Vol.PESO VIVO mil t'!$C$13*'2.Vol.PESO VIVO mil t'!C68</f>
        <v>4.7550192228132337E-2</v>
      </c>
      <c r="E67" s="213">
        <f>'2.Vol.PESO VIVO mil t'!$D$13*'2.Vol.PESO VIVO mil t'!D68</f>
        <v>0.32126963134527925</v>
      </c>
      <c r="F67" s="213">
        <f>'2.Vol.PESO VIVO mil t'!$E$13*'2.Vol.PESO VIVO mil t'!E68</f>
        <v>2.9107310365411112</v>
      </c>
      <c r="G67" s="213">
        <f>'2.Vol.PESO VIVO mil t'!$F$13*'2.Vol.PESO VIVO mil t'!F68</f>
        <v>1.6406882067851351E-2</v>
      </c>
      <c r="H67" s="213">
        <f>'2.Vol.PESO VIVO mil t'!$G$13*'2.Vol.PESO VIVO mil t'!G68</f>
        <v>0</v>
      </c>
      <c r="I67" s="213">
        <f>'2.Vol.PESO VIVO mil t'!$H$13*'2.Vol.PESO VIVO mil t'!H68</f>
        <v>0</v>
      </c>
      <c r="J67" s="213">
        <f>'2.Vol.PESO VIVO mil t'!$I$13*'2.Vol.PESO VIVO mil t'!I68</f>
        <v>0.37071459680000002</v>
      </c>
      <c r="K67" s="213">
        <f>'2.Vol.PESO VIVO mil t'!$J$13*'2.Vol.PESO VIVO mil t'!J68</f>
        <v>3.6699369900000001</v>
      </c>
      <c r="L67" s="213">
        <f>'2.Vol.PESO VIVO mil t'!$K$13*'2.Vol.PESO VIVO mil t'!K68</f>
        <v>0</v>
      </c>
      <c r="M67" s="213">
        <f>'2.Vol.PESO VIVO mil t'!$L$13*'2.Vol.PESO VIVO mil t'!L68</f>
        <v>0</v>
      </c>
      <c r="N67" s="213">
        <f>'2.Vol.PESO VIVO mil t'!$M$13*'2.Vol.PESO VIVO mil t'!M68</f>
        <v>1.8379284799999999E-2</v>
      </c>
      <c r="O67" s="37"/>
      <c r="P67" s="26"/>
      <c r="Q67" s="6"/>
      <c r="R67" s="12">
        <f t="shared" si="7"/>
        <v>7.6448386824994436</v>
      </c>
      <c r="S67" s="22"/>
    </row>
    <row r="68" spans="1:19" ht="14.1" hidden="1" customHeight="1" x14ac:dyDescent="0.2">
      <c r="A68" s="165">
        <f t="shared" si="2"/>
        <v>200407</v>
      </c>
      <c r="B68" s="217">
        <f t="shared" si="6"/>
        <v>7.8764153920627669</v>
      </c>
      <c r="C68" s="213">
        <f>'2.Vol.PESO VIVO mil t'!$B$13*'2.Vol.PESO VIVO mil t'!B69</f>
        <v>0.2949472714165649</v>
      </c>
      <c r="D68" s="213">
        <f>'2.Vol.PESO VIVO mil t'!$C$13*'2.Vol.PESO VIVO mil t'!C69</f>
        <v>4.830011273640656E-2</v>
      </c>
      <c r="E68" s="213">
        <f>'2.Vol.PESO VIVO mil t'!$D$13*'2.Vol.PESO VIVO mil t'!D69</f>
        <v>0.349251579683515</v>
      </c>
      <c r="F68" s="213">
        <f>'2.Vol.PESO VIVO mil t'!$E$13*'2.Vol.PESO VIVO mil t'!E69</f>
        <v>3.0363949232316654</v>
      </c>
      <c r="G68" s="213">
        <f>'2.Vol.PESO VIVO mil t'!$F$13*'2.Vol.PESO VIVO mil t'!F69</f>
        <v>2.151912999461494E-2</v>
      </c>
      <c r="H68" s="213">
        <f>'2.Vol.PESO VIVO mil t'!$G$13*'2.Vol.PESO VIVO mil t'!G69</f>
        <v>0</v>
      </c>
      <c r="I68" s="213">
        <f>'2.Vol.PESO VIVO mil t'!$H$13*'2.Vol.PESO VIVO mil t'!H69</f>
        <v>0</v>
      </c>
      <c r="J68" s="213">
        <f>'2.Vol.PESO VIVO mil t'!$I$13*'2.Vol.PESO VIVO mil t'!I69</f>
        <v>0.36893100820000002</v>
      </c>
      <c r="K68" s="213">
        <f>'2.Vol.PESO VIVO mil t'!$J$13*'2.Vol.PESO VIVO mil t'!J69</f>
        <v>3.7329713315999999</v>
      </c>
      <c r="L68" s="213">
        <f>'2.Vol.PESO VIVO mil t'!$K$13*'2.Vol.PESO VIVO mil t'!K69</f>
        <v>0</v>
      </c>
      <c r="M68" s="213">
        <f>'2.Vol.PESO VIVO mil t'!$L$13*'2.Vol.PESO VIVO mil t'!L69</f>
        <v>0</v>
      </c>
      <c r="N68" s="213">
        <f>'2.Vol.PESO VIVO mil t'!$M$13*'2.Vol.PESO VIVO mil t'!M69</f>
        <v>2.4100035200000001E-2</v>
      </c>
      <c r="O68" s="37"/>
      <c r="P68" s="26"/>
      <c r="Q68" s="6"/>
      <c r="R68" s="12">
        <f t="shared" si="7"/>
        <v>7.8764153920627669</v>
      </c>
      <c r="S68" s="22"/>
    </row>
    <row r="69" spans="1:19" ht="14.1" hidden="1" customHeight="1" x14ac:dyDescent="0.2">
      <c r="A69" s="165">
        <f t="shared" si="2"/>
        <v>200408</v>
      </c>
      <c r="B69" s="217">
        <f t="shared" si="6"/>
        <v>7.8113293224323463</v>
      </c>
      <c r="C69" s="213">
        <f>'2.Vol.PESO VIVO mil t'!$B$13*'2.Vol.PESO VIVO mil t'!B70</f>
        <v>0.29063460666631691</v>
      </c>
      <c r="D69" s="213">
        <f>'2.Vol.PESO VIVO mil t'!$C$13*'2.Vol.PESO VIVO mil t'!C70</f>
        <v>4.8254768705673703E-2</v>
      </c>
      <c r="E69" s="213">
        <f>'2.Vol.PESO VIVO mil t'!$D$13*'2.Vol.PESO VIVO mil t'!D70</f>
        <v>0.32999271674456454</v>
      </c>
      <c r="F69" s="213">
        <f>'2.Vol.PESO VIVO mil t'!$E$13*'2.Vol.PESO VIVO mil t'!E70</f>
        <v>3.0582434464490706</v>
      </c>
      <c r="G69" s="213">
        <f>'2.Vol.PESO VIVO mil t'!$F$13*'2.Vol.PESO VIVO mil t'!F70</f>
        <v>1.8835767366720487E-2</v>
      </c>
      <c r="H69" s="213">
        <f>'2.Vol.PESO VIVO mil t'!$G$13*'2.Vol.PESO VIVO mil t'!G70</f>
        <v>0</v>
      </c>
      <c r="I69" s="213">
        <f>'2.Vol.PESO VIVO mil t'!$H$13*'2.Vol.PESO VIVO mil t'!H70</f>
        <v>0</v>
      </c>
      <c r="J69" s="213">
        <f>'2.Vol.PESO VIVO mil t'!$I$13*'2.Vol.PESO VIVO mil t'!I70</f>
        <v>0.37205584060000002</v>
      </c>
      <c r="K69" s="213">
        <f>'2.Vol.PESO VIVO mil t'!$J$13*'2.Vol.PESO VIVO mil t'!J70</f>
        <v>3.6815893550999998</v>
      </c>
      <c r="L69" s="213">
        <f>'2.Vol.PESO VIVO mil t'!$K$13*'2.Vol.PESO VIVO mil t'!K70</f>
        <v>0</v>
      </c>
      <c r="M69" s="213">
        <f>'2.Vol.PESO VIVO mil t'!$L$13*'2.Vol.PESO VIVO mil t'!L70</f>
        <v>0</v>
      </c>
      <c r="N69" s="213">
        <f>'2.Vol.PESO VIVO mil t'!$M$13*'2.Vol.PESO VIVO mil t'!M70</f>
        <v>1.17228208E-2</v>
      </c>
      <c r="O69" s="37"/>
      <c r="P69" s="26"/>
      <c r="Q69" s="6"/>
      <c r="R69" s="12">
        <f t="shared" si="7"/>
        <v>7.8113293224323463</v>
      </c>
      <c r="S69" s="22"/>
    </row>
    <row r="70" spans="1:19" ht="14.1" hidden="1" customHeight="1" x14ac:dyDescent="0.2">
      <c r="A70" s="165">
        <f t="shared" si="2"/>
        <v>200409</v>
      </c>
      <c r="B70" s="217">
        <f t="shared" si="6"/>
        <v>7.6113216762906672</v>
      </c>
      <c r="C70" s="213">
        <f>'2.Vol.PESO VIVO mil t'!$B$13*'2.Vol.PESO VIVO mil t'!B71</f>
        <v>0.292430785655383</v>
      </c>
      <c r="D70" s="213">
        <f>'2.Vol.PESO VIVO mil t'!$C$13*'2.Vol.PESO VIVO mil t'!C71</f>
        <v>4.2483868794326189E-2</v>
      </c>
      <c r="E70" s="213">
        <f>'2.Vol.PESO VIVO mil t'!$D$13*'2.Vol.PESO VIVO mil t'!D71</f>
        <v>0.31453184071640178</v>
      </c>
      <c r="F70" s="213">
        <f>'2.Vol.PESO VIVO mil t'!$E$13*'2.Vol.PESO VIVO mil t'!E71</f>
        <v>2.9601652875878846</v>
      </c>
      <c r="G70" s="213">
        <f>'2.Vol.PESO VIVO mil t'!$F$13*'2.Vol.PESO VIVO mil t'!F71</f>
        <v>1.8097576736672026E-2</v>
      </c>
      <c r="H70" s="213">
        <f>'2.Vol.PESO VIVO mil t'!$G$13*'2.Vol.PESO VIVO mil t'!G71</f>
        <v>0</v>
      </c>
      <c r="I70" s="213">
        <f>'2.Vol.PESO VIVO mil t'!$H$13*'2.Vol.PESO VIVO mil t'!H71</f>
        <v>0</v>
      </c>
      <c r="J70" s="213">
        <f>'2.Vol.PESO VIVO mil t'!$I$13*'2.Vol.PESO VIVO mil t'!I71</f>
        <v>0.37837840579999998</v>
      </c>
      <c r="K70" s="213">
        <f>'2.Vol.PESO VIVO mil t'!$J$13*'2.Vol.PESO VIVO mil t'!J71</f>
        <v>3.6028578389999995</v>
      </c>
      <c r="L70" s="213">
        <f>'2.Vol.PESO VIVO mil t'!$K$13*'2.Vol.PESO VIVO mil t'!K71</f>
        <v>0</v>
      </c>
      <c r="M70" s="213">
        <f>'2.Vol.PESO VIVO mil t'!$L$13*'2.Vol.PESO VIVO mil t'!L71</f>
        <v>0</v>
      </c>
      <c r="N70" s="213">
        <f>'2.Vol.PESO VIVO mil t'!$M$13*'2.Vol.PESO VIVO mil t'!M71</f>
        <v>2.3760720000000003E-3</v>
      </c>
      <c r="O70" s="37"/>
      <c r="P70" s="26"/>
      <c r="Q70" s="6"/>
      <c r="R70" s="12">
        <f t="shared" si="7"/>
        <v>7.6113216762906672</v>
      </c>
      <c r="S70" s="22"/>
    </row>
    <row r="71" spans="1:19" ht="14.1" hidden="1" customHeight="1" x14ac:dyDescent="0.2">
      <c r="A71" s="165">
        <f t="shared" si="2"/>
        <v>200410</v>
      </c>
      <c r="B71" s="217">
        <f t="shared" si="6"/>
        <v>8.0378129948809001</v>
      </c>
      <c r="C71" s="213">
        <f>'2.Vol.PESO VIVO mil t'!$B$13*'2.Vol.PESO VIVO mil t'!B72</f>
        <v>0.29340572316541252</v>
      </c>
      <c r="D71" s="213">
        <f>'2.Vol.PESO VIVO mil t'!$C$13*'2.Vol.PESO VIVO mil t'!C72</f>
        <v>4.495930407210396E-2</v>
      </c>
      <c r="E71" s="213">
        <f>'2.Vol.PESO VIVO mil t'!$D$13*'2.Vol.PESO VIVO mil t'!D72</f>
        <v>0.29701230924350602</v>
      </c>
      <c r="F71" s="213">
        <f>'2.Vol.PESO VIVO mil t'!$E$13*'2.Vol.PESO VIVO mil t'!E72</f>
        <v>3.2879387695799527</v>
      </c>
      <c r="G71" s="213">
        <f>'2.Vol.PESO VIVO mil t'!$F$13*'2.Vol.PESO VIVO mil t'!F72</f>
        <v>1.6867259019924589E-2</v>
      </c>
      <c r="H71" s="213">
        <f>'2.Vol.PESO VIVO mil t'!$G$13*'2.Vol.PESO VIVO mil t'!G72</f>
        <v>0</v>
      </c>
      <c r="I71" s="213">
        <f>'2.Vol.PESO VIVO mil t'!$H$13*'2.Vol.PESO VIVO mil t'!H72</f>
        <v>0</v>
      </c>
      <c r="J71" s="213">
        <f>'2.Vol.PESO VIVO mil t'!$I$13*'2.Vol.PESO VIVO mil t'!I72</f>
        <v>0.3808990297999999</v>
      </c>
      <c r="K71" s="213">
        <f>'2.Vol.PESO VIVO mil t'!$J$13*'2.Vol.PESO VIVO mil t'!J72</f>
        <v>3.7167306000000004</v>
      </c>
      <c r="L71" s="213">
        <f>'2.Vol.PESO VIVO mil t'!$K$13*'2.Vol.PESO VIVO mil t'!K72</f>
        <v>0</v>
      </c>
      <c r="M71" s="213">
        <f>'2.Vol.PESO VIVO mil t'!$L$13*'2.Vol.PESO VIVO mil t'!L72</f>
        <v>0</v>
      </c>
      <c r="N71" s="213">
        <f>'2.Vol.PESO VIVO mil t'!$M$13*'2.Vol.PESO VIVO mil t'!M72</f>
        <v>0</v>
      </c>
      <c r="O71" s="37"/>
      <c r="P71" s="26"/>
      <c r="Q71" s="6"/>
      <c r="R71" s="12">
        <f t="shared" si="7"/>
        <v>8.0378129948809001</v>
      </c>
      <c r="S71" s="22"/>
    </row>
    <row r="72" spans="1:19" ht="14.1" hidden="1" customHeight="1" x14ac:dyDescent="0.2">
      <c r="A72" s="165">
        <f t="shared" si="2"/>
        <v>200411</v>
      </c>
      <c r="B72" s="217">
        <f t="shared" si="6"/>
        <v>7.9122535253166451</v>
      </c>
      <c r="C72" s="213">
        <f>'2.Vol.PESO VIVO mil t'!$B$13*'2.Vol.PESO VIVO mil t'!B73</f>
        <v>0.2871684170718356</v>
      </c>
      <c r="D72" s="213">
        <f>'2.Vol.PESO VIVO mil t'!$C$13*'2.Vol.PESO VIVO mil t'!C73</f>
        <v>4.5073710549645346E-2</v>
      </c>
      <c r="E72" s="213">
        <f>'2.Vol.PESO VIVO mil t'!$D$13*'2.Vol.PESO VIVO mil t'!D73</f>
        <v>0.32204474838313574</v>
      </c>
      <c r="F72" s="213">
        <f>'2.Vol.PESO VIVO mil t'!$E$13*'2.Vol.PESO VIVO mil t'!E73</f>
        <v>3.2322254820913074</v>
      </c>
      <c r="G72" s="213">
        <f>'2.Vol.PESO VIVO mil t'!$F$13*'2.Vol.PESO VIVO mil t'!F73</f>
        <v>1.6067949380721574E-2</v>
      </c>
      <c r="H72" s="213">
        <f>'2.Vol.PESO VIVO mil t'!$G$13*'2.Vol.PESO VIVO mil t'!G73</f>
        <v>0</v>
      </c>
      <c r="I72" s="213">
        <f>'2.Vol.PESO VIVO mil t'!$H$13*'2.Vol.PESO VIVO mil t'!H73</f>
        <v>0</v>
      </c>
      <c r="J72" s="213">
        <f>'2.Vol.PESO VIVO mil t'!$I$13*'2.Vol.PESO VIVO mil t'!I73</f>
        <v>0.37844018579999994</v>
      </c>
      <c r="K72" s="213">
        <f>'2.Vol.PESO VIVO mil t'!$J$13*'2.Vol.PESO VIVO mil t'!J73</f>
        <v>3.6312330320399986</v>
      </c>
      <c r="L72" s="213">
        <f>'2.Vol.PESO VIVO mil t'!$K$13*'2.Vol.PESO VIVO mil t'!K73</f>
        <v>0</v>
      </c>
      <c r="M72" s="213">
        <f>'2.Vol.PESO VIVO mil t'!$L$13*'2.Vol.PESO VIVO mil t'!L73</f>
        <v>0</v>
      </c>
      <c r="N72" s="213">
        <f>'2.Vol.PESO VIVO mil t'!$M$13*'2.Vol.PESO VIVO mil t'!M73</f>
        <v>0</v>
      </c>
      <c r="O72" s="37"/>
      <c r="P72" s="26"/>
      <c r="Q72" s="6"/>
      <c r="R72" s="12">
        <f t="shared" si="7"/>
        <v>7.9122535253166451</v>
      </c>
      <c r="S72" s="22"/>
    </row>
    <row r="73" spans="1:19" ht="14.1" hidden="1" customHeight="1" x14ac:dyDescent="0.2">
      <c r="A73" s="166">
        <f t="shared" si="2"/>
        <v>200412</v>
      </c>
      <c r="B73" s="218">
        <f t="shared" si="6"/>
        <v>8.3252117433763377</v>
      </c>
      <c r="C73" s="214">
        <f>'2.Vol.PESO VIVO mil t'!$B$13*'2.Vol.PESO VIVO mil t'!B74</f>
        <v>0.30901619317894324</v>
      </c>
      <c r="D73" s="214">
        <f>'2.Vol.PESO VIVO mil t'!$C$13*'2.Vol.PESO VIVO mil t'!C74</f>
        <v>6.3167722813238708E-2</v>
      </c>
      <c r="E73" s="214">
        <f>'2.Vol.PESO VIVO mil t'!$D$13*'2.Vol.PESO VIVO mil t'!D74</f>
        <v>0.36678491754418757</v>
      </c>
      <c r="F73" s="214">
        <f>'2.Vol.PESO VIVO mil t'!$E$13*'2.Vol.PESO VIVO mil t'!E74</f>
        <v>3.4358062154129896</v>
      </c>
      <c r="G73" s="214">
        <f>'2.Vol.PESO VIVO mil t'!$F$13*'2.Vol.PESO VIVO mil t'!F74</f>
        <v>2.198665072697897E-2</v>
      </c>
      <c r="H73" s="214">
        <f>'2.Vol.PESO VIVO mil t'!$G$13*'2.Vol.PESO VIVO mil t'!G74</f>
        <v>0</v>
      </c>
      <c r="I73" s="214">
        <f>'2.Vol.PESO VIVO mil t'!$H$13*'2.Vol.PESO VIVO mil t'!H74</f>
        <v>0</v>
      </c>
      <c r="J73" s="214">
        <f>'2.Vol.PESO VIVO mil t'!$I$13*'2.Vol.PESO VIVO mil t'!I74</f>
        <v>0.37898261420000001</v>
      </c>
      <c r="K73" s="214">
        <f>'2.Vol.PESO VIVO mil t'!$J$13*'2.Vol.PESO VIVO mil t'!J74</f>
        <v>3.7494674295000006</v>
      </c>
      <c r="L73" s="214">
        <f>'2.Vol.PESO VIVO mil t'!$K$13*'2.Vol.PESO VIVO mil t'!K74</f>
        <v>0</v>
      </c>
      <c r="M73" s="214">
        <f>'2.Vol.PESO VIVO mil t'!$L$13*'2.Vol.PESO VIVO mil t'!L74</f>
        <v>0</v>
      </c>
      <c r="N73" s="214">
        <f>'2.Vol.PESO VIVO mil t'!$M$13*'2.Vol.PESO VIVO mil t'!M74</f>
        <v>0</v>
      </c>
      <c r="O73" s="44"/>
      <c r="P73" s="40"/>
      <c r="Q73" s="35"/>
      <c r="R73" s="39">
        <f t="shared" si="7"/>
        <v>8.3252117433763377</v>
      </c>
      <c r="S73" s="22"/>
    </row>
    <row r="74" spans="1:19" ht="14.1" hidden="1" customHeight="1" x14ac:dyDescent="0.2">
      <c r="A74" s="165">
        <v>200501</v>
      </c>
      <c r="B74" s="217">
        <f t="shared" si="6"/>
        <v>7.7910736908846658</v>
      </c>
      <c r="C74" s="213">
        <f>'2.Vol.PESO VIVO mil t'!$B$13*'2.Vol.PESO VIVO mil t'!B75</f>
        <v>0.29557581936420746</v>
      </c>
      <c r="D74" s="213">
        <f>'2.Vol.PESO VIVO mil t'!$C$13*'2.Vol.PESO VIVO mil t'!C75</f>
        <v>4.1158427895981037E-2</v>
      </c>
      <c r="E74" s="213">
        <f>'2.Vol.PESO VIVO mil t'!$D$13*'2.Vol.PESO VIVO mil t'!D75</f>
        <v>0.33782271567380168</v>
      </c>
      <c r="F74" s="213">
        <f>'2.Vol.PESO VIVO mil t'!$E$13*'2.Vol.PESO VIVO mil t'!E75</f>
        <v>2.6953178341484954</v>
      </c>
      <c r="G74" s="213">
        <f>'2.Vol.PESO VIVO mil t'!$F$13*'2.Vol.PESO VIVO mil t'!F75</f>
        <v>2.0232638352180907E-2</v>
      </c>
      <c r="H74" s="213">
        <f>'2.Vol.PESO VIVO mil t'!$G$13*'2.Vol.PESO VIVO mil t'!G75</f>
        <v>0</v>
      </c>
      <c r="I74" s="213">
        <f>'2.Vol.PESO VIVO mil t'!$H$13*'2.Vol.PESO VIVO mil t'!H75</f>
        <v>0</v>
      </c>
      <c r="J74" s="213">
        <f>'2.Vol.PESO VIVO mil t'!$I$13*'2.Vol.PESO VIVO mil t'!I75</f>
        <v>0.40908507364999996</v>
      </c>
      <c r="K74" s="213">
        <f>'2.Vol.PESO VIVO mil t'!$J$13*'2.Vol.PESO VIVO mil t'!J75</f>
        <v>3.9918811817999997</v>
      </c>
      <c r="L74" s="213">
        <f>'2.Vol.PESO VIVO mil t'!$K$13*'2.Vol.PESO VIVO mil t'!K75</f>
        <v>0</v>
      </c>
      <c r="M74" s="213">
        <f>'2.Vol.PESO VIVO mil t'!$L$13*'2.Vol.PESO VIVO mil t'!L75</f>
        <v>0</v>
      </c>
      <c r="N74" s="213">
        <f>'2.Vol.PESO VIVO mil t'!$M$13*'2.Vol.PESO VIVO mil t'!M75</f>
        <v>0</v>
      </c>
      <c r="O74" s="37"/>
      <c r="P74" s="26"/>
      <c r="Q74" s="6"/>
      <c r="R74" s="12">
        <f t="shared" si="7"/>
        <v>7.7910736908846658</v>
      </c>
      <c r="S74" s="22"/>
    </row>
    <row r="75" spans="1:19" ht="14.1" hidden="1" customHeight="1" x14ac:dyDescent="0.2">
      <c r="A75" s="165">
        <f t="shared" si="2"/>
        <v>200502</v>
      </c>
      <c r="B75" s="217">
        <f t="shared" si="6"/>
        <v>7.8907871534366762</v>
      </c>
      <c r="C75" s="213">
        <f>'2.Vol.PESO VIVO mil t'!$B$13*'2.Vol.PESO VIVO mil t'!B76</f>
        <v>0.3027490654674127</v>
      </c>
      <c r="D75" s="213">
        <f>'2.Vol.PESO VIVO mil t'!$C$13*'2.Vol.PESO VIVO mil t'!C76</f>
        <v>4.2499564804964488E-2</v>
      </c>
      <c r="E75" s="213">
        <f>'2.Vol.PESO VIVO mil t'!$D$13*'2.Vol.PESO VIVO mil t'!D76</f>
        <v>0.37331679706295551</v>
      </c>
      <c r="F75" s="213">
        <f>'2.Vol.PESO VIVO mil t'!$E$13*'2.Vol.PESO VIVO mil t'!E76</f>
        <v>2.9595426345717804</v>
      </c>
      <c r="G75" s="213">
        <f>'2.Vol.PESO VIVO mil t'!$F$13*'2.Vol.PESO VIVO mil t'!F76</f>
        <v>1.6940284329563786E-2</v>
      </c>
      <c r="H75" s="213">
        <f>'2.Vol.PESO VIVO mil t'!$G$13*'2.Vol.PESO VIVO mil t'!G76</f>
        <v>0</v>
      </c>
      <c r="I75" s="213">
        <f>'2.Vol.PESO VIVO mil t'!$H$13*'2.Vol.PESO VIVO mil t'!H76</f>
        <v>0</v>
      </c>
      <c r="J75" s="213">
        <f>'2.Vol.PESO VIVO mil t'!$I$13*'2.Vol.PESO VIVO mil t'!I76</f>
        <v>0.410630037</v>
      </c>
      <c r="K75" s="213">
        <f>'2.Vol.PESO VIVO mil t'!$J$13*'2.Vol.PESO VIVO mil t'!J76</f>
        <v>3.785108770199999</v>
      </c>
      <c r="L75" s="213">
        <f>'2.Vol.PESO VIVO mil t'!$K$13*'2.Vol.PESO VIVO mil t'!K76</f>
        <v>0</v>
      </c>
      <c r="M75" s="213">
        <f>'2.Vol.PESO VIVO mil t'!$L$13*'2.Vol.PESO VIVO mil t'!L76</f>
        <v>0</v>
      </c>
      <c r="N75" s="213">
        <f>'2.Vol.PESO VIVO mil t'!$M$13*'2.Vol.PESO VIVO mil t'!M76</f>
        <v>0</v>
      </c>
      <c r="O75" s="37"/>
      <c r="P75" s="26"/>
      <c r="Q75" s="6"/>
      <c r="R75" s="12">
        <f t="shared" si="7"/>
        <v>7.8907871534366762</v>
      </c>
      <c r="S75" s="22"/>
    </row>
    <row r="76" spans="1:19" ht="14.1" hidden="1" customHeight="1" x14ac:dyDescent="0.2">
      <c r="A76" s="165">
        <f t="shared" si="2"/>
        <v>200503</v>
      </c>
      <c r="B76" s="217">
        <f t="shared" si="6"/>
        <v>8.4818758119891964</v>
      </c>
      <c r="C76" s="213">
        <f>'2.Vol.PESO VIVO mil t'!$B$13*'2.Vol.PESO VIVO mil t'!B77</f>
        <v>0.32727849321975427</v>
      </c>
      <c r="D76" s="213">
        <f>'2.Vol.PESO VIVO mil t'!$C$13*'2.Vol.PESO VIVO mil t'!C77</f>
        <v>5.2180515366430202E-2</v>
      </c>
      <c r="E76" s="213">
        <f>'2.Vol.PESO VIVO mil t'!$D$13*'2.Vol.PESO VIVO mil t'!D77</f>
        <v>0.3848154676273684</v>
      </c>
      <c r="F76" s="213">
        <f>'2.Vol.PESO VIVO mil t'!$E$13*'2.Vol.PESO VIVO mil t'!E77</f>
        <v>3.2030684831905054</v>
      </c>
      <c r="G76" s="213">
        <f>'2.Vol.PESO VIVO mil t'!$F$13*'2.Vol.PESO VIVO mil t'!F77</f>
        <v>1.9288206785137294E-2</v>
      </c>
      <c r="H76" s="213">
        <f>'2.Vol.PESO VIVO mil t'!$G$13*'2.Vol.PESO VIVO mil t'!G77</f>
        <v>0</v>
      </c>
      <c r="I76" s="213">
        <f>'2.Vol.PESO VIVO mil t'!$H$13*'2.Vol.PESO VIVO mil t'!H77</f>
        <v>0</v>
      </c>
      <c r="J76" s="213">
        <f>'2.Vol.PESO VIVO mil t'!$I$13*'2.Vol.PESO VIVO mil t'!I77</f>
        <v>0.42790434279999995</v>
      </c>
      <c r="K76" s="213">
        <f>'2.Vol.PESO VIVO mil t'!$J$13*'2.Vol.PESO VIVO mil t'!J77</f>
        <v>4.0673403030000008</v>
      </c>
      <c r="L76" s="213">
        <f>'2.Vol.PESO VIVO mil t'!$K$13*'2.Vol.PESO VIVO mil t'!K77</f>
        <v>0</v>
      </c>
      <c r="M76" s="213">
        <f>'2.Vol.PESO VIVO mil t'!$L$13*'2.Vol.PESO VIVO mil t'!L77</f>
        <v>0</v>
      </c>
      <c r="N76" s="213">
        <f>'2.Vol.PESO VIVO mil t'!$M$13*'2.Vol.PESO VIVO mil t'!M77</f>
        <v>0</v>
      </c>
      <c r="O76" s="37"/>
      <c r="P76" s="26"/>
      <c r="Q76" s="6"/>
      <c r="R76" s="12">
        <f t="shared" si="7"/>
        <v>8.4818758119891964</v>
      </c>
      <c r="S76" s="22"/>
    </row>
    <row r="77" spans="1:19" ht="14.1" hidden="1" customHeight="1" x14ac:dyDescent="0.2">
      <c r="A77" s="165">
        <f t="shared" si="2"/>
        <v>200504</v>
      </c>
      <c r="B77" s="217">
        <f t="shared" si="6"/>
        <v>8.2887730224552278</v>
      </c>
      <c r="C77" s="213">
        <f>'2.Vol.PESO VIVO mil t'!$B$13*'2.Vol.PESO VIVO mil t'!B78</f>
        <v>0.31270765068750656</v>
      </c>
      <c r="D77" s="213">
        <f>'2.Vol.PESO VIVO mil t'!$C$13*'2.Vol.PESO VIVO mil t'!C78</f>
        <v>5.3688989188829722E-2</v>
      </c>
      <c r="E77" s="213">
        <f>'2.Vol.PESO VIVO mil t'!$D$13*'2.Vol.PESO VIVO mil t'!D78</f>
        <v>0.38465079341804437</v>
      </c>
      <c r="F77" s="213">
        <f>'2.Vol.PESO VIVO mil t'!$E$13*'2.Vol.PESO VIVO mil t'!E78</f>
        <v>3.0956773457772568</v>
      </c>
      <c r="G77" s="213">
        <f>'2.Vol.PESO VIVO mil t'!$F$13*'2.Vol.PESO VIVO mil t'!F78</f>
        <v>1.8677016693591789E-2</v>
      </c>
      <c r="H77" s="213">
        <f>'2.Vol.PESO VIVO mil t'!$G$13*'2.Vol.PESO VIVO mil t'!G78</f>
        <v>0</v>
      </c>
      <c r="I77" s="213">
        <f>'2.Vol.PESO VIVO mil t'!$H$13*'2.Vol.PESO VIVO mil t'!H78</f>
        <v>0</v>
      </c>
      <c r="J77" s="213">
        <f>'2.Vol.PESO VIVO mil t'!$I$13*'2.Vol.PESO VIVO mil t'!I78</f>
        <v>0.42734044585000003</v>
      </c>
      <c r="K77" s="213">
        <f>'2.Vol.PESO VIVO mil t'!$J$13*'2.Vol.PESO VIVO mil t'!J78</f>
        <v>3.9892159986000002</v>
      </c>
      <c r="L77" s="213">
        <f>'2.Vol.PESO VIVO mil t'!$K$13*'2.Vol.PESO VIVO mil t'!K78</f>
        <v>0</v>
      </c>
      <c r="M77" s="213">
        <f>'2.Vol.PESO VIVO mil t'!$L$13*'2.Vol.PESO VIVO mil t'!L78</f>
        <v>0</v>
      </c>
      <c r="N77" s="213">
        <f>'2.Vol.PESO VIVO mil t'!$M$13*'2.Vol.PESO VIVO mil t'!M78</f>
        <v>6.81478224E-3</v>
      </c>
      <c r="O77" s="37"/>
      <c r="P77" s="26"/>
      <c r="Q77" s="6"/>
      <c r="R77" s="12">
        <f t="shared" si="7"/>
        <v>8.2887730224552278</v>
      </c>
      <c r="S77" s="22"/>
    </row>
    <row r="78" spans="1:19" ht="14.1" hidden="1" customHeight="1" x14ac:dyDescent="0.2">
      <c r="A78" s="165">
        <f t="shared" si="2"/>
        <v>200505</v>
      </c>
      <c r="B78" s="217">
        <f t="shared" si="6"/>
        <v>8.4720354343628266</v>
      </c>
      <c r="C78" s="213">
        <f>'2.Vol.PESO VIVO mil t'!$B$13*'2.Vol.PESO VIVO mil t'!B79</f>
        <v>0.31492316750441596</v>
      </c>
      <c r="D78" s="213">
        <f>'2.Vol.PESO VIVO mil t'!$C$13*'2.Vol.PESO VIVO mil t'!C79</f>
        <v>5.1194805898345096E-2</v>
      </c>
      <c r="E78" s="213">
        <f>'2.Vol.PESO VIVO mil t'!$D$13*'2.Vol.PESO VIVO mil t'!D79</f>
        <v>0.3796521246532949</v>
      </c>
      <c r="F78" s="213">
        <f>'2.Vol.PESO VIVO mil t'!$E$13*'2.Vol.PESO VIVO mil t'!E79</f>
        <v>3.1572837622887842</v>
      </c>
      <c r="G78" s="213">
        <f>'2.Vol.PESO VIVO mil t'!$F$13*'2.Vol.PESO VIVO mil t'!F79</f>
        <v>1.7851433817985974E-2</v>
      </c>
      <c r="H78" s="213">
        <f>'2.Vol.PESO VIVO mil t'!$G$13*'2.Vol.PESO VIVO mil t'!G79</f>
        <v>0</v>
      </c>
      <c r="I78" s="213">
        <f>'2.Vol.PESO VIVO mil t'!$H$13*'2.Vol.PESO VIVO mil t'!H79</f>
        <v>0</v>
      </c>
      <c r="J78" s="213">
        <f>'2.Vol.PESO VIVO mil t'!$I$13*'2.Vol.PESO VIVO mil t'!I79</f>
        <v>0.4272556528</v>
      </c>
      <c r="K78" s="213">
        <f>'2.Vol.PESO VIVO mil t'!$J$13*'2.Vol.PESO VIVO mil t'!J79</f>
        <v>4.0959749009999999</v>
      </c>
      <c r="L78" s="213">
        <f>'2.Vol.PESO VIVO mil t'!$K$13*'2.Vol.PESO VIVO mil t'!K79</f>
        <v>0</v>
      </c>
      <c r="M78" s="213">
        <f>'2.Vol.PESO VIVO mil t'!$L$13*'2.Vol.PESO VIVO mil t'!L79</f>
        <v>0</v>
      </c>
      <c r="N78" s="213">
        <f>'2.Vol.PESO VIVO mil t'!$M$13*'2.Vol.PESO VIVO mil t'!M79</f>
        <v>2.7899586400000002E-2</v>
      </c>
      <c r="O78" s="37"/>
      <c r="P78" s="26"/>
      <c r="Q78" s="6"/>
      <c r="R78" s="12">
        <f t="shared" si="7"/>
        <v>8.4720354343628266</v>
      </c>
      <c r="S78" s="22"/>
    </row>
    <row r="79" spans="1:19" ht="14.1" hidden="1" customHeight="1" x14ac:dyDescent="0.2">
      <c r="A79" s="165">
        <f t="shared" ref="A79:A85" si="8">A78+1</f>
        <v>200506</v>
      </c>
      <c r="B79" s="217">
        <f t="shared" si="6"/>
        <v>8.3908686795603522</v>
      </c>
      <c r="C79" s="213">
        <f>'2.Vol.PESO VIVO mil t'!$B$13*'2.Vol.PESO VIVO mil t'!B80</f>
        <v>0.30406351062799353</v>
      </c>
      <c r="D79" s="213">
        <f>'2.Vol.PESO VIVO mil t'!$C$13*'2.Vol.PESO VIVO mil t'!C80</f>
        <v>5.3916494143025948E-2</v>
      </c>
      <c r="E79" s="213">
        <f>'2.Vol.PESO VIVO mil t'!$D$13*'2.Vol.PESO VIVO mil t'!D80</f>
        <v>0.37201608041122131</v>
      </c>
      <c r="F79" s="213">
        <f>'2.Vol.PESO VIVO mil t'!$E$13*'2.Vol.PESO VIVO mil t'!E80</f>
        <v>3.1300736193085346</v>
      </c>
      <c r="G79" s="213">
        <f>'2.Vol.PESO VIVO mil t'!$F$13*'2.Vol.PESO VIVO mil t'!F80</f>
        <v>1.8152504469574556E-2</v>
      </c>
      <c r="H79" s="213">
        <f>'2.Vol.PESO VIVO mil t'!$G$13*'2.Vol.PESO VIVO mil t'!G80</f>
        <v>0</v>
      </c>
      <c r="I79" s="213">
        <f>'2.Vol.PESO VIVO mil t'!$H$13*'2.Vol.PESO VIVO mil t'!H80</f>
        <v>0</v>
      </c>
      <c r="J79" s="213">
        <f>'2.Vol.PESO VIVO mil t'!$I$13*'2.Vol.PESO VIVO mil t'!I80</f>
        <v>0.42834050959999997</v>
      </c>
      <c r="K79" s="213">
        <f>'2.Vol.PESO VIVO mil t'!$J$13*'2.Vol.PESO VIVO mil t'!J80</f>
        <v>4.0638085530000003</v>
      </c>
      <c r="L79" s="213">
        <f>'2.Vol.PESO VIVO mil t'!$K$13*'2.Vol.PESO VIVO mil t'!K80</f>
        <v>0</v>
      </c>
      <c r="M79" s="213">
        <f>'2.Vol.PESO VIVO mil t'!$L$13*'2.Vol.PESO VIVO mil t'!L80</f>
        <v>0</v>
      </c>
      <c r="N79" s="213">
        <f>'2.Vol.PESO VIVO mil t'!$M$13*'2.Vol.PESO VIVO mil t'!M80</f>
        <v>2.0497408000000002E-2</v>
      </c>
      <c r="O79" s="37"/>
      <c r="P79" s="26"/>
      <c r="Q79" s="6"/>
      <c r="R79" s="12">
        <f t="shared" si="7"/>
        <v>8.3908686795603522</v>
      </c>
      <c r="S79" s="22"/>
    </row>
    <row r="80" spans="1:19" ht="14.1" hidden="1" customHeight="1" x14ac:dyDescent="0.2">
      <c r="A80" s="165">
        <f t="shared" si="8"/>
        <v>200507</v>
      </c>
      <c r="B80" s="217">
        <f t="shared" si="6"/>
        <v>8.616343250486219</v>
      </c>
      <c r="C80" s="213">
        <f>'2.Vol.PESO VIVO mil t'!$B$13*'2.Vol.PESO VIVO mil t'!B81</f>
        <v>0.30565323226199453</v>
      </c>
      <c r="D80" s="213">
        <f>'2.Vol.PESO VIVO mil t'!$C$13*'2.Vol.PESO VIVO mil t'!C81</f>
        <v>5.4030900620567313E-2</v>
      </c>
      <c r="E80" s="213">
        <f>'2.Vol.PESO VIVO mil t'!$D$13*'2.Vol.PESO VIVO mil t'!D81</f>
        <v>0.38872226527746617</v>
      </c>
      <c r="F80" s="213">
        <f>'2.Vol.PESO VIVO mil t'!$E$13*'2.Vol.PESO VIVO mil t'!E81</f>
        <v>3.2693839158765421</v>
      </c>
      <c r="G80" s="213">
        <f>'2.Vol.PESO VIVO mil t'!$F$13*'2.Vol.PESO VIVO mil t'!F81</f>
        <v>1.838364544964995E-2</v>
      </c>
      <c r="H80" s="213">
        <f>'2.Vol.PESO VIVO mil t'!$G$13*'2.Vol.PESO VIVO mil t'!G81</f>
        <v>0</v>
      </c>
      <c r="I80" s="213">
        <f>'2.Vol.PESO VIVO mil t'!$H$13*'2.Vol.PESO VIVO mil t'!H81</f>
        <v>0</v>
      </c>
      <c r="J80" s="213">
        <f>'2.Vol.PESO VIVO mil t'!$I$13*'2.Vol.PESO VIVO mil t'!I81</f>
        <v>0.41680247679999999</v>
      </c>
      <c r="K80" s="213">
        <f>'2.Vol.PESO VIVO mil t'!$J$13*'2.Vol.PESO VIVO mil t'!J81</f>
        <v>4.1406404862000006</v>
      </c>
      <c r="L80" s="213">
        <f>'2.Vol.PESO VIVO mil t'!$K$13*'2.Vol.PESO VIVO mil t'!K81</f>
        <v>0</v>
      </c>
      <c r="M80" s="213">
        <f>'2.Vol.PESO VIVO mil t'!$L$13*'2.Vol.PESO VIVO mil t'!L81</f>
        <v>0</v>
      </c>
      <c r="N80" s="213">
        <f>'2.Vol.PESO VIVO mil t'!$M$13*'2.Vol.PESO VIVO mil t'!M81</f>
        <v>2.2726328000000004E-2</v>
      </c>
      <c r="O80" s="37"/>
      <c r="P80" s="26"/>
      <c r="Q80" s="6"/>
      <c r="R80" s="12">
        <f t="shared" si="7"/>
        <v>8.616343250486219</v>
      </c>
      <c r="S80" s="22"/>
    </row>
    <row r="81" spans="1:19" ht="14.1" hidden="1" customHeight="1" x14ac:dyDescent="0.2">
      <c r="A81" s="165">
        <f t="shared" si="8"/>
        <v>200508</v>
      </c>
      <c r="B81" s="217">
        <f t="shared" si="6"/>
        <v>8.3847493039438277</v>
      </c>
      <c r="C81" s="213">
        <f>'2.Vol.PESO VIVO mil t'!$B$13*'2.Vol.PESO VIVO mil t'!B82</f>
        <v>0.30947269333069816</v>
      </c>
      <c r="D81" s="213">
        <f>'2.Vol.PESO VIVO mil t'!$C$13*'2.Vol.PESO VIVO mil t'!C82</f>
        <v>5.0392495594562596E-2</v>
      </c>
      <c r="E81" s="213">
        <f>'2.Vol.PESO VIVO mil t'!$D$13*'2.Vol.PESO VIVO mil t'!D82</f>
        <v>0.37765710617611642</v>
      </c>
      <c r="F81" s="213">
        <f>'2.Vol.PESO VIVO mil t'!$E$13*'2.Vol.PESO VIVO mil t'!E82</f>
        <v>3.2189270981380886</v>
      </c>
      <c r="G81" s="213">
        <f>'2.Vol.PESO VIVO mil t'!$F$13*'2.Vol.PESO VIVO mil t'!F82</f>
        <v>1.6383064704361846E-2</v>
      </c>
      <c r="H81" s="213">
        <f>'2.Vol.PESO VIVO mil t'!$G$13*'2.Vol.PESO VIVO mil t'!G82</f>
        <v>0</v>
      </c>
      <c r="I81" s="213">
        <f>'2.Vol.PESO VIVO mil t'!$H$13*'2.Vol.PESO VIVO mil t'!H82</f>
        <v>0</v>
      </c>
      <c r="J81" s="213">
        <f>'2.Vol.PESO VIVO mil t'!$I$13*'2.Vol.PESO VIVO mil t'!I82</f>
        <v>0.40461204719999994</v>
      </c>
      <c r="K81" s="213">
        <f>'2.Vol.PESO VIVO mil t'!$J$13*'2.Vol.PESO VIVO mil t'!J82</f>
        <v>3.9994191828000001</v>
      </c>
      <c r="L81" s="213">
        <f>'2.Vol.PESO VIVO mil t'!$K$13*'2.Vol.PESO VIVO mil t'!K82</f>
        <v>0</v>
      </c>
      <c r="M81" s="213">
        <f>'2.Vol.PESO VIVO mil t'!$L$13*'2.Vol.PESO VIVO mil t'!L82</f>
        <v>0</v>
      </c>
      <c r="N81" s="213">
        <f>'2.Vol.PESO VIVO mil t'!$M$13*'2.Vol.PESO VIVO mil t'!M82</f>
        <v>7.8856160000000015E-3</v>
      </c>
      <c r="O81" s="37"/>
      <c r="P81" s="26"/>
      <c r="Q81" s="6"/>
      <c r="R81" s="12">
        <f t="shared" si="7"/>
        <v>8.3847493039438277</v>
      </c>
      <c r="S81" s="22"/>
    </row>
    <row r="82" spans="1:19" ht="14.1" hidden="1" customHeight="1" x14ac:dyDescent="0.2">
      <c r="A82" s="165">
        <f t="shared" si="8"/>
        <v>200509</v>
      </c>
      <c r="B82" s="217">
        <f t="shared" si="6"/>
        <v>8.4044727151797467</v>
      </c>
      <c r="C82" s="213">
        <f>'2.Vol.PESO VIVO mil t'!$B$13*'2.Vol.PESO VIVO mil t'!B83</f>
        <v>0.31090642496309451</v>
      </c>
      <c r="D82" s="213">
        <f>'2.Vol.PESO VIVO mil t'!$C$13*'2.Vol.PESO VIVO mil t'!C83</f>
        <v>5.0416109370567314E-2</v>
      </c>
      <c r="E82" s="213">
        <f>'2.Vol.PESO VIVO mil t'!$D$13*'2.Vol.PESO VIVO mil t'!D83</f>
        <v>0.38307592655938716</v>
      </c>
      <c r="F82" s="213">
        <f>'2.Vol.PESO VIVO mil t'!$E$13*'2.Vol.PESO VIVO mil t'!E83</f>
        <v>3.2684146801716727</v>
      </c>
      <c r="G82" s="213">
        <f>'2.Vol.PESO VIVO mil t'!$F$13*'2.Vol.PESO VIVO mil t'!F83</f>
        <v>1.7762295315024202E-2</v>
      </c>
      <c r="H82" s="213">
        <f>'2.Vol.PESO VIVO mil t'!$G$13*'2.Vol.PESO VIVO mil t'!G83</f>
        <v>0</v>
      </c>
      <c r="I82" s="213">
        <f>'2.Vol.PESO VIVO mil t'!$H$13*'2.Vol.PESO VIVO mil t'!H83</f>
        <v>0</v>
      </c>
      <c r="J82" s="213">
        <f>'2.Vol.PESO VIVO mil t'!$I$13*'2.Vol.PESO VIVO mil t'!I83</f>
        <v>0.41564533739999998</v>
      </c>
      <c r="K82" s="213">
        <f>'2.Vol.PESO VIVO mil t'!$J$13*'2.Vol.PESO VIVO mil t'!J83</f>
        <v>3.9582519413999995</v>
      </c>
      <c r="L82" s="213">
        <f>'2.Vol.PESO VIVO mil t'!$K$13*'2.Vol.PESO VIVO mil t'!K83</f>
        <v>0</v>
      </c>
      <c r="M82" s="213">
        <f>'2.Vol.PESO VIVO mil t'!$L$13*'2.Vol.PESO VIVO mil t'!L83</f>
        <v>0</v>
      </c>
      <c r="N82" s="213">
        <f>'2.Vol.PESO VIVO mil t'!$M$13*'2.Vol.PESO VIVO mil t'!M83</f>
        <v>0</v>
      </c>
      <c r="O82" s="37"/>
      <c r="P82" s="26"/>
      <c r="Q82" s="6"/>
      <c r="R82" s="12">
        <f t="shared" si="7"/>
        <v>8.4044727151797467</v>
      </c>
      <c r="S82" s="22"/>
    </row>
    <row r="83" spans="1:19" ht="14.1" hidden="1" customHeight="1" x14ac:dyDescent="0.2">
      <c r="A83" s="165">
        <f t="shared" si="8"/>
        <v>200510</v>
      </c>
      <c r="B83" s="217">
        <f t="shared" si="6"/>
        <v>8.586248837794848</v>
      </c>
      <c r="C83" s="213">
        <f>'2.Vol.PESO VIVO mil t'!$B$13*'2.Vol.PESO VIVO mil t'!B84</f>
        <v>0.30290551426313972</v>
      </c>
      <c r="D83" s="213">
        <f>'2.Vol.PESO VIVO mil t'!$C$13*'2.Vol.PESO VIVO mil t'!C84</f>
        <v>5.0933240601063766E-2</v>
      </c>
      <c r="E83" s="213">
        <f>'2.Vol.PESO VIVO mil t'!$D$13*'2.Vol.PESO VIVO mil t'!D84</f>
        <v>0.39299595743046334</v>
      </c>
      <c r="F83" s="213">
        <f>'2.Vol.PESO VIVO mil t'!$E$13*'2.Vol.PESO VIVO mil t'!E84</f>
        <v>3.376692321534736</v>
      </c>
      <c r="G83" s="213">
        <f>'2.Vol.PESO VIVO mil t'!$F$13*'2.Vol.PESO VIVO mil t'!F84</f>
        <v>1.775626278944532E-2</v>
      </c>
      <c r="H83" s="213">
        <f>'2.Vol.PESO VIVO mil t'!$G$13*'2.Vol.PESO VIVO mil t'!G84</f>
        <v>0</v>
      </c>
      <c r="I83" s="213">
        <f>'2.Vol.PESO VIVO mil t'!$H$13*'2.Vol.PESO VIVO mil t'!H84</f>
        <v>0</v>
      </c>
      <c r="J83" s="213">
        <f>'2.Vol.PESO VIVO mil t'!$I$13*'2.Vol.PESO VIVO mil t'!I84</f>
        <v>0.41255757299999996</v>
      </c>
      <c r="K83" s="213">
        <f>'2.Vol.PESO VIVO mil t'!$J$13*'2.Vol.PESO VIVO mil t'!J84</f>
        <v>4.0324079681759999</v>
      </c>
      <c r="L83" s="213">
        <f>'2.Vol.PESO VIVO mil t'!$K$13*'2.Vol.PESO VIVO mil t'!K84</f>
        <v>0</v>
      </c>
      <c r="M83" s="213">
        <f>'2.Vol.PESO VIVO mil t'!$L$13*'2.Vol.PESO VIVO mil t'!L84</f>
        <v>0</v>
      </c>
      <c r="N83" s="213">
        <f>'2.Vol.PESO VIVO mil t'!$M$13*'2.Vol.PESO VIVO mil t'!M84</f>
        <v>0</v>
      </c>
      <c r="O83" s="37"/>
      <c r="P83" s="26"/>
      <c r="Q83" s="6"/>
      <c r="R83" s="12">
        <f t="shared" si="7"/>
        <v>8.586248837794848</v>
      </c>
      <c r="S83" s="22"/>
    </row>
    <row r="84" spans="1:19" ht="14.1" hidden="1" customHeight="1" x14ac:dyDescent="0.2">
      <c r="A84" s="165">
        <f t="shared" si="8"/>
        <v>200511</v>
      </c>
      <c r="B84" s="217">
        <f t="shared" si="6"/>
        <v>9.0456088347387347</v>
      </c>
      <c r="C84" s="213">
        <f>'2.Vol.PESO VIVO mil t'!$B$13*'2.Vol.PESO VIVO mil t'!B85</f>
        <v>0.30471270431114261</v>
      </c>
      <c r="D84" s="213">
        <f>'2.Vol.PESO VIVO mil t'!$C$13*'2.Vol.PESO VIVO mil t'!C85</f>
        <v>4.4864299607712724E-2</v>
      </c>
      <c r="E84" s="213">
        <f>'2.Vol.PESO VIVO mil t'!$D$13*'2.Vol.PESO VIVO mil t'!D85</f>
        <v>0.36593097195565849</v>
      </c>
      <c r="F84" s="213">
        <f>'2.Vol.PESO VIVO mil t'!$E$13*'2.Vol.PESO VIVO mil t'!E85</f>
        <v>3.8971068807281251</v>
      </c>
      <c r="G84" s="213">
        <f>'2.Vol.PESO VIVO mil t'!$F$13*'2.Vol.PESO VIVO mil t'!F85</f>
        <v>1.6216381260096908E-2</v>
      </c>
      <c r="H84" s="213">
        <f>'2.Vol.PESO VIVO mil t'!$G$13*'2.Vol.PESO VIVO mil t'!G85</f>
        <v>0</v>
      </c>
      <c r="I84" s="213">
        <f>'2.Vol.PESO VIVO mil t'!$H$13*'2.Vol.PESO VIVO mil t'!H85</f>
        <v>0</v>
      </c>
      <c r="J84" s="213">
        <f>'2.Vol.PESO VIVO mil t'!$I$13*'2.Vol.PESO VIVO mil t'!I85</f>
        <v>0.41456974759999993</v>
      </c>
      <c r="K84" s="213">
        <f>'2.Vol.PESO VIVO mil t'!$J$13*'2.Vol.PESO VIVO mil t'!J85</f>
        <v>4.0022078492759992</v>
      </c>
      <c r="L84" s="213">
        <f>'2.Vol.PESO VIVO mil t'!$K$13*'2.Vol.PESO VIVO mil t'!K85</f>
        <v>0</v>
      </c>
      <c r="M84" s="213">
        <f>'2.Vol.PESO VIVO mil t'!$L$13*'2.Vol.PESO VIVO mil t'!L85</f>
        <v>0</v>
      </c>
      <c r="N84" s="213">
        <f>'2.Vol.PESO VIVO mil t'!$M$13*'2.Vol.PESO VIVO mil t'!M85</f>
        <v>0</v>
      </c>
      <c r="O84" s="37"/>
      <c r="P84" s="26"/>
      <c r="Q84" s="6"/>
      <c r="R84" s="12">
        <f t="shared" si="7"/>
        <v>9.0456088347387347</v>
      </c>
      <c r="S84" s="22"/>
    </row>
    <row r="85" spans="1:19" ht="14.1" hidden="1" customHeight="1" x14ac:dyDescent="0.2">
      <c r="A85" s="166">
        <f t="shared" si="8"/>
        <v>200512</v>
      </c>
      <c r="B85" s="218">
        <f t="shared" si="6"/>
        <v>9.0324848585653523</v>
      </c>
      <c r="C85" s="214">
        <f>'2.Vol.PESO VIVO mil t'!$B$13*'2.Vol.PESO VIVO mil t'!B86</f>
        <v>0.33200407268013243</v>
      </c>
      <c r="D85" s="214">
        <f>'2.Vol.PESO VIVO mil t'!$C$13*'2.Vol.PESO VIVO mil t'!C86</f>
        <v>5.4673913856382907E-2</v>
      </c>
      <c r="E85" s="214">
        <f>'2.Vol.PESO VIVO mil t'!$D$13*'2.Vol.PESO VIVO mil t'!D86</f>
        <v>0.38819561765395533</v>
      </c>
      <c r="F85" s="214">
        <f>'2.Vol.PESO VIVO mil t'!$E$13*'2.Vol.PESO VIVO mil t'!E86</f>
        <v>3.7010425177227004</v>
      </c>
      <c r="G85" s="214">
        <f>'2.Vol.PESO VIVO mil t'!$F$13*'2.Vol.PESO VIVO mil t'!F86</f>
        <v>1.8478578352180912E-2</v>
      </c>
      <c r="H85" s="214">
        <f>'2.Vol.PESO VIVO mil t'!$G$13*'2.Vol.PESO VIVO mil t'!G86</f>
        <v>0</v>
      </c>
      <c r="I85" s="214">
        <f>'2.Vol.PESO VIVO mil t'!$H$13*'2.Vol.PESO VIVO mil t'!H86</f>
        <v>0</v>
      </c>
      <c r="J85" s="214">
        <f>'2.Vol.PESO VIVO mil t'!$I$13*'2.Vol.PESO VIVO mil t'!I86</f>
        <v>0.41723802579999991</v>
      </c>
      <c r="K85" s="214">
        <f>'2.Vol.PESO VIVO mil t'!$J$13*'2.Vol.PESO VIVO mil t'!J86</f>
        <v>4.1208521325000005</v>
      </c>
      <c r="L85" s="214">
        <f>'2.Vol.PESO VIVO mil t'!$K$13*'2.Vol.PESO VIVO mil t'!K86</f>
        <v>0</v>
      </c>
      <c r="M85" s="214">
        <f>'2.Vol.PESO VIVO mil t'!$L$13*'2.Vol.PESO VIVO mil t'!L86</f>
        <v>0</v>
      </c>
      <c r="N85" s="214">
        <f>'2.Vol.PESO VIVO mil t'!$M$13*'2.Vol.PESO VIVO mil t'!M86</f>
        <v>0</v>
      </c>
      <c r="O85" s="44"/>
      <c r="P85" s="40"/>
      <c r="Q85" s="35"/>
      <c r="R85" s="39">
        <f t="shared" si="7"/>
        <v>9.0324848585653523</v>
      </c>
      <c r="S85" s="22"/>
    </row>
    <row r="86" spans="1:19" ht="14.1" hidden="1" customHeight="1" x14ac:dyDescent="0.2">
      <c r="A86" s="165">
        <v>200601</v>
      </c>
      <c r="B86" s="217">
        <f t="shared" si="6"/>
        <v>8.5058048277569416</v>
      </c>
      <c r="C86" s="213">
        <f>'2.Vol.PESO VIVO mil t'!$B$13*'2.Vol.PESO VIVO mil t'!B87</f>
        <v>0.30246690708215701</v>
      </c>
      <c r="D86" s="213">
        <f>'2.Vol.PESO VIVO mil t'!$C$13*'2.Vol.PESO VIVO mil t'!C87</f>
        <v>3.9262698611111056E-2</v>
      </c>
      <c r="E86" s="213">
        <f>'2.Vol.PESO VIVO mil t'!$D$13*'2.Vol.PESO VIVO mil t'!D87</f>
        <v>0.36948718760062615</v>
      </c>
      <c r="F86" s="213">
        <f>'2.Vol.PESO VIVO mil t'!$E$13*'2.Vol.PESO VIVO mil t'!E87</f>
        <v>3.2917775010222829</v>
      </c>
      <c r="G86" s="213">
        <f>'2.Vol.PESO VIVO mil t'!$F$13*'2.Vol.PESO VIVO mil t'!F87</f>
        <v>1.826362994076465E-2</v>
      </c>
      <c r="H86" s="213">
        <f>'2.Vol.PESO VIVO mil t'!$G$13*'2.Vol.PESO VIVO mil t'!G87</f>
        <v>0</v>
      </c>
      <c r="I86" s="213">
        <f>'2.Vol.PESO VIVO mil t'!$H$13*'2.Vol.PESO VIVO mil t'!H87</f>
        <v>0</v>
      </c>
      <c r="J86" s="213">
        <f>'2.Vol.PESO VIVO mil t'!$I$13*'2.Vol.PESO VIVO mil t'!I87</f>
        <v>0.44230155400000004</v>
      </c>
      <c r="K86" s="213">
        <f>'2.Vol.PESO VIVO mil t'!$J$13*'2.Vol.PESO VIVO mil t'!J87</f>
        <v>4.0422453494999999</v>
      </c>
      <c r="L86" s="213">
        <f>'2.Vol.PESO VIVO mil t'!$K$13*'2.Vol.PESO VIVO mil t'!K87</f>
        <v>0</v>
      </c>
      <c r="M86" s="213">
        <f>'2.Vol.PESO VIVO mil t'!$L$13*'2.Vol.PESO VIVO mil t'!L87</f>
        <v>0</v>
      </c>
      <c r="N86" s="213">
        <f>'2.Vol.PESO VIVO mil t'!$M$13*'2.Vol.PESO VIVO mil t'!M87</f>
        <v>0</v>
      </c>
      <c r="O86" s="37"/>
      <c r="P86" s="26"/>
      <c r="Q86" s="6"/>
      <c r="R86" s="12">
        <f t="shared" si="7"/>
        <v>8.5058048277569416</v>
      </c>
      <c r="S86" s="22"/>
    </row>
    <row r="87" spans="1:19" ht="14.1" hidden="1" customHeight="1" x14ac:dyDescent="0.2">
      <c r="A87" s="165">
        <f t="shared" ref="A87:A97" si="9">A86+1</f>
        <v>200602</v>
      </c>
      <c r="B87" s="217">
        <f t="shared" si="6"/>
        <v>8.4134265477442867</v>
      </c>
      <c r="C87" s="213">
        <f>'2.Vol.PESO VIVO mil t'!$B$13*'2.Vol.PESO VIVO mil t'!B88</f>
        <v>0.31908443019428295</v>
      </c>
      <c r="D87" s="213">
        <f>'2.Vol.PESO VIVO mil t'!$C$13*'2.Vol.PESO VIVO mil t'!C88</f>
        <v>4.4418838105791912E-2</v>
      </c>
      <c r="E87" s="213">
        <f>'2.Vol.PESO VIVO mil t'!$D$13*'2.Vol.PESO VIVO mil t'!D88</f>
        <v>0.39462228611867534</v>
      </c>
      <c r="F87" s="213">
        <f>'2.Vol.PESO VIVO mil t'!$E$13*'2.Vol.PESO VIVO mil t'!E88</f>
        <v>3.3795564566833178</v>
      </c>
      <c r="G87" s="213">
        <f>'2.Vol.PESO VIVO mil t'!$F$13*'2.Vol.PESO VIVO mil t'!F88</f>
        <v>1.8446748842218606E-2</v>
      </c>
      <c r="H87" s="213">
        <f>'2.Vol.PESO VIVO mil t'!$G$13*'2.Vol.PESO VIVO mil t'!G88</f>
        <v>0</v>
      </c>
      <c r="I87" s="213">
        <f>'2.Vol.PESO VIVO mil t'!$H$13*'2.Vol.PESO VIVO mil t'!H88</f>
        <v>0</v>
      </c>
      <c r="J87" s="213">
        <f>'2.Vol.PESO VIVO mil t'!$I$13*'2.Vol.PESO VIVO mil t'!I88</f>
        <v>0.4441469226000001</v>
      </c>
      <c r="K87" s="213">
        <f>'2.Vol.PESO VIVO mil t'!$J$13*'2.Vol.PESO VIVO mil t'!J88</f>
        <v>3.8131508652000004</v>
      </c>
      <c r="L87" s="213">
        <f>'2.Vol.PESO VIVO mil t'!$K$13*'2.Vol.PESO VIVO mil t'!K88</f>
        <v>0</v>
      </c>
      <c r="M87" s="213">
        <f>'2.Vol.PESO VIVO mil t'!$L$13*'2.Vol.PESO VIVO mil t'!L88</f>
        <v>0</v>
      </c>
      <c r="N87" s="213">
        <f>'2.Vol.PESO VIVO mil t'!$M$13*'2.Vol.PESO VIVO mil t'!M88</f>
        <v>0</v>
      </c>
      <c r="O87" s="37"/>
      <c r="P87" s="26"/>
      <c r="Q87" s="6"/>
      <c r="R87" s="12">
        <f t="shared" si="7"/>
        <v>8.4134265477442867</v>
      </c>
      <c r="S87" s="22"/>
    </row>
    <row r="88" spans="1:19" ht="14.1" hidden="1" customHeight="1" x14ac:dyDescent="0.2">
      <c r="A88" s="165">
        <f t="shared" si="9"/>
        <v>200603</v>
      </c>
      <c r="B88" s="217">
        <f t="shared" si="6"/>
        <v>9.2146136916006363</v>
      </c>
      <c r="C88" s="213">
        <f>'2.Vol.PESO VIVO mil t'!$B$13*'2.Vol.PESO VIVO mil t'!B89</f>
        <v>0.36171099210338364</v>
      </c>
      <c r="D88" s="213">
        <f>'2.Vol.PESO VIVO mil t'!$C$13*'2.Vol.PESO VIVO mil t'!C89</f>
        <v>5.3226776555555515E-2</v>
      </c>
      <c r="E88" s="213">
        <f>'2.Vol.PESO VIVO mil t'!$D$13*'2.Vol.PESO VIVO mil t'!D89</f>
        <v>0.42980214688040796</v>
      </c>
      <c r="F88" s="213">
        <f>'2.Vol.PESO VIVO mil t'!$E$13*'2.Vol.PESO VIVO mil t'!E89</f>
        <v>3.7569189595447039</v>
      </c>
      <c r="G88" s="213">
        <f>'2.Vol.PESO VIVO mil t'!$F$13*'2.Vol.PESO VIVO mil t'!F89</f>
        <v>1.8423015616585867E-2</v>
      </c>
      <c r="H88" s="213">
        <f>'2.Vol.PESO VIVO mil t'!$G$13*'2.Vol.PESO VIVO mil t'!G89</f>
        <v>0</v>
      </c>
      <c r="I88" s="213">
        <f>'2.Vol.PESO VIVO mil t'!$H$13*'2.Vol.PESO VIVO mil t'!H89</f>
        <v>0</v>
      </c>
      <c r="J88" s="213">
        <f>'2.Vol.PESO VIVO mil t'!$I$13*'2.Vol.PESO VIVO mil t'!I89</f>
        <v>0.44496612540000008</v>
      </c>
      <c r="K88" s="213">
        <f>'2.Vol.PESO VIVO mil t'!$J$13*'2.Vol.PESO VIVO mil t'!J89</f>
        <v>4.1495656754999999</v>
      </c>
      <c r="L88" s="213">
        <f>'2.Vol.PESO VIVO mil t'!$K$13*'2.Vol.PESO VIVO mil t'!K89</f>
        <v>0</v>
      </c>
      <c r="M88" s="213">
        <f>'2.Vol.PESO VIVO mil t'!$L$13*'2.Vol.PESO VIVO mil t'!L89</f>
        <v>0</v>
      </c>
      <c r="N88" s="213">
        <f>'2.Vol.PESO VIVO mil t'!$M$13*'2.Vol.PESO VIVO mil t'!M89</f>
        <v>0</v>
      </c>
      <c r="O88" s="37"/>
      <c r="P88" s="26"/>
      <c r="Q88" s="6"/>
      <c r="R88" s="12">
        <f t="shared" si="7"/>
        <v>9.2146136916006363</v>
      </c>
      <c r="S88" s="22"/>
    </row>
    <row r="89" spans="1:19" ht="14.1" hidden="1" customHeight="1" x14ac:dyDescent="0.2">
      <c r="A89" s="165">
        <f t="shared" si="9"/>
        <v>200604</v>
      </c>
      <c r="B89" s="217">
        <f t="shared" si="6"/>
        <v>8.878396593667814</v>
      </c>
      <c r="C89" s="213">
        <f>'2.Vol.PESO VIVO mil t'!$B$13*'2.Vol.PESO VIVO mil t'!B90</f>
        <v>0.31185612879639391</v>
      </c>
      <c r="D89" s="213">
        <f>'2.Vol.PESO VIVO mil t'!$C$13*'2.Vol.PESO VIVO mil t'!C90</f>
        <v>5.256341082594556E-2</v>
      </c>
      <c r="E89" s="213">
        <f>'2.Vol.PESO VIVO mil t'!$D$13*'2.Vol.PESO VIVO mil t'!D90</f>
        <v>0.43027017431291298</v>
      </c>
      <c r="F89" s="213">
        <f>'2.Vol.PESO VIVO mil t'!$E$13*'2.Vol.PESO VIVO mil t'!E90</f>
        <v>3.5093880026116682</v>
      </c>
      <c r="G89" s="213">
        <f>'2.Vol.PESO VIVO mil t'!$F$13*'2.Vol.PESO VIVO mil t'!F90</f>
        <v>1.7922871620893892E-2</v>
      </c>
      <c r="H89" s="213">
        <f>'2.Vol.PESO VIVO mil t'!$G$13*'2.Vol.PESO VIVO mil t'!G90</f>
        <v>0</v>
      </c>
      <c r="I89" s="213">
        <f>'2.Vol.PESO VIVO mil t'!$H$13*'2.Vol.PESO VIVO mil t'!H90</f>
        <v>0</v>
      </c>
      <c r="J89" s="213">
        <f>'2.Vol.PESO VIVO mil t'!$I$13*'2.Vol.PESO VIVO mil t'!I90</f>
        <v>0.44389671359999994</v>
      </c>
      <c r="K89" s="213">
        <f>'2.Vol.PESO VIVO mil t'!$J$13*'2.Vol.PESO VIVO mil t'!J90</f>
        <v>4.1102530598999998</v>
      </c>
      <c r="L89" s="213">
        <f>'2.Vol.PESO VIVO mil t'!$K$13*'2.Vol.PESO VIVO mil t'!K90</f>
        <v>0</v>
      </c>
      <c r="M89" s="213">
        <f>'2.Vol.PESO VIVO mil t'!$L$13*'2.Vol.PESO VIVO mil t'!L90</f>
        <v>0</v>
      </c>
      <c r="N89" s="213">
        <f>'2.Vol.PESO VIVO mil t'!$M$13*'2.Vol.PESO VIVO mil t'!M90</f>
        <v>2.2462320000000003E-3</v>
      </c>
      <c r="O89" s="37"/>
      <c r="P89" s="26"/>
      <c r="Q89" s="6"/>
      <c r="R89" s="12">
        <f t="shared" si="7"/>
        <v>8.878396593667814</v>
      </c>
      <c r="S89" s="22"/>
    </row>
    <row r="90" spans="1:19" ht="14.1" hidden="1" customHeight="1" x14ac:dyDescent="0.2">
      <c r="A90" s="165">
        <f t="shared" si="9"/>
        <v>200605</v>
      </c>
      <c r="B90" s="217">
        <f t="shared" si="6"/>
        <v>8.789335950372994</v>
      </c>
      <c r="C90" s="213">
        <f>'2.Vol.PESO VIVO mil t'!$B$13*'2.Vol.PESO VIVO mil t'!B91</f>
        <v>0.33164162532346264</v>
      </c>
      <c r="D90" s="213">
        <f>'2.Vol.PESO VIVO mil t'!$C$13*'2.Vol.PESO VIVO mil t'!C91</f>
        <v>5.0939396925236351E-2</v>
      </c>
      <c r="E90" s="213">
        <f>'2.Vol.PESO VIVO mil t'!$D$13*'2.Vol.PESO VIVO mil t'!D91</f>
        <v>0.38660961455380427</v>
      </c>
      <c r="F90" s="213">
        <f>'2.Vol.PESO VIVO mil t'!$E$13*'2.Vol.PESO VIVO mil t'!E91</f>
        <v>3.3765394368526129</v>
      </c>
      <c r="G90" s="213">
        <f>'2.Vol.PESO VIVO mil t'!$F$13*'2.Vol.PESO VIVO mil t'!F91</f>
        <v>1.7668632417878274E-2</v>
      </c>
      <c r="H90" s="213">
        <f>'2.Vol.PESO VIVO mil t'!$G$13*'2.Vol.PESO VIVO mil t'!G91</f>
        <v>0</v>
      </c>
      <c r="I90" s="213">
        <f>'2.Vol.PESO VIVO mil t'!$H$13*'2.Vol.PESO VIVO mil t'!H91</f>
        <v>0</v>
      </c>
      <c r="J90" s="213">
        <f>'2.Vol.PESO VIVO mil t'!$I$13*'2.Vol.PESO VIVO mil t'!I91</f>
        <v>0.44517494180000006</v>
      </c>
      <c r="K90" s="213">
        <f>'2.Vol.PESO VIVO mil t'!$J$13*'2.Vol.PESO VIVO mil t'!J91</f>
        <v>4.1731103984999987</v>
      </c>
      <c r="L90" s="213">
        <f>'2.Vol.PESO VIVO mil t'!$K$13*'2.Vol.PESO VIVO mil t'!K91</f>
        <v>0</v>
      </c>
      <c r="M90" s="213">
        <f>'2.Vol.PESO VIVO mil t'!$L$13*'2.Vol.PESO VIVO mil t'!L91</f>
        <v>0</v>
      </c>
      <c r="N90" s="213">
        <f>'2.Vol.PESO VIVO mil t'!$M$13*'2.Vol.PESO VIVO mil t'!M91</f>
        <v>7.651904000000001E-3</v>
      </c>
      <c r="O90" s="37"/>
      <c r="P90" s="26"/>
      <c r="Q90" s="6"/>
      <c r="R90" s="12">
        <f t="shared" si="7"/>
        <v>8.789335950372994</v>
      </c>
      <c r="S90" s="22"/>
    </row>
    <row r="91" spans="1:19" ht="14.1" hidden="1" customHeight="1" x14ac:dyDescent="0.2">
      <c r="A91" s="165">
        <f t="shared" si="9"/>
        <v>200606</v>
      </c>
      <c r="B91" s="217">
        <f t="shared" si="6"/>
        <v>8.7945854551282636</v>
      </c>
      <c r="C91" s="213">
        <f>'2.Vol.PESO VIVO mil t'!$B$13*'2.Vol.PESO VIVO mil t'!B92</f>
        <v>0.3409106429776394</v>
      </c>
      <c r="D91" s="213">
        <f>'2.Vol.PESO VIVO mil t'!$C$13*'2.Vol.PESO VIVO mil t'!C92</f>
        <v>5.0126605174349831E-2</v>
      </c>
      <c r="E91" s="213">
        <f>'2.Vol.PESO VIVO mil t'!$D$13*'2.Vol.PESO VIVO mil t'!D92</f>
        <v>0.38419167406742161</v>
      </c>
      <c r="F91" s="213">
        <f>'2.Vol.PESO VIVO mil t'!$E$13*'2.Vol.PESO VIVO mil t'!E92</f>
        <v>3.4869181933283215</v>
      </c>
      <c r="G91" s="213">
        <f>'2.Vol.PESO VIVO mil t'!$F$13*'2.Vol.PESO VIVO mil t'!F92</f>
        <v>1.7999151319332229E-2</v>
      </c>
      <c r="H91" s="213">
        <f>'2.Vol.PESO VIVO mil t'!$G$13*'2.Vol.PESO VIVO mil t'!G92</f>
        <v>0</v>
      </c>
      <c r="I91" s="213">
        <f>'2.Vol.PESO VIVO mil t'!$H$13*'2.Vol.PESO VIVO mil t'!H92</f>
        <v>0</v>
      </c>
      <c r="J91" s="213">
        <f>'2.Vol.PESO VIVO mil t'!$I$13*'2.Vol.PESO VIVO mil t'!I92</f>
        <v>0.44477383515000002</v>
      </c>
      <c r="K91" s="213">
        <f>'2.Vol.PESO VIVO mil t'!$J$13*'2.Vol.PESO VIVO mil t'!J92</f>
        <v>4.0264006724999994</v>
      </c>
      <c r="L91" s="213">
        <f>'2.Vol.PESO VIVO mil t'!$K$13*'2.Vol.PESO VIVO mil t'!K92</f>
        <v>0</v>
      </c>
      <c r="M91" s="213">
        <f>'2.Vol.PESO VIVO mil t'!$L$13*'2.Vol.PESO VIVO mil t'!L92</f>
        <v>0</v>
      </c>
      <c r="N91" s="213">
        <f>'2.Vol.PESO VIVO mil t'!$M$13*'2.Vol.PESO VIVO mil t'!M92</f>
        <v>4.3264680611200007E-2</v>
      </c>
      <c r="O91" s="37"/>
      <c r="P91" s="26"/>
      <c r="Q91" s="6"/>
      <c r="R91" s="12">
        <f t="shared" si="7"/>
        <v>8.7945854551282636</v>
      </c>
      <c r="S91" s="22"/>
    </row>
    <row r="92" spans="1:19" ht="14.1" hidden="1" customHeight="1" x14ac:dyDescent="0.2">
      <c r="A92" s="165">
        <f t="shared" si="9"/>
        <v>200607</v>
      </c>
      <c r="B92" s="217">
        <f t="shared" si="6"/>
        <v>8.7394027476455882</v>
      </c>
      <c r="C92" s="213">
        <f>'2.Vol.PESO VIVO mil t'!$B$13*'2.Vol.PESO VIVO mil t'!B93</f>
        <v>0.34772924122425491</v>
      </c>
      <c r="D92" s="213">
        <f>'2.Vol.PESO VIVO mil t'!$C$13*'2.Vol.PESO VIVO mil t'!C93</f>
        <v>4.8073331542700888E-2</v>
      </c>
      <c r="E92" s="213">
        <f>'2.Vol.PESO VIVO mil t'!$D$13*'2.Vol.PESO VIVO mil t'!D93</f>
        <v>0.40509890123626335</v>
      </c>
      <c r="F92" s="213">
        <f>'2.Vol.PESO VIVO mil t'!$E$13*'2.Vol.PESO VIVO mil t'!E93</f>
        <v>3.3037073816147435</v>
      </c>
      <c r="G92" s="213">
        <f>'2.Vol.PESO VIVO mil t'!$F$13*'2.Vol.PESO VIVO mil t'!F93</f>
        <v>1.7057747127625179E-2</v>
      </c>
      <c r="H92" s="213">
        <f>'2.Vol.PESO VIVO mil t'!$G$13*'2.Vol.PESO VIVO mil t'!G93</f>
        <v>0</v>
      </c>
      <c r="I92" s="213">
        <f>'2.Vol.PESO VIVO mil t'!$H$13*'2.Vol.PESO VIVO mil t'!H93</f>
        <v>0</v>
      </c>
      <c r="J92" s="213">
        <f>'2.Vol.PESO VIVO mil t'!$I$13*'2.Vol.PESO VIVO mil t'!I93</f>
        <v>0.44596881480000011</v>
      </c>
      <c r="K92" s="213">
        <f>'2.Vol.PESO VIVO mil t'!$J$13*'2.Vol.PESO VIVO mil t'!J93</f>
        <v>4.1279143028999998</v>
      </c>
      <c r="L92" s="213">
        <f>'2.Vol.PESO VIVO mil t'!$K$13*'2.Vol.PESO VIVO mil t'!K93</f>
        <v>0</v>
      </c>
      <c r="M92" s="213">
        <f>'2.Vol.PESO VIVO mil t'!$L$13*'2.Vol.PESO VIVO mil t'!L93</f>
        <v>0</v>
      </c>
      <c r="N92" s="213">
        <f>'2.Vol.PESO VIVO mil t'!$M$13*'2.Vol.PESO VIVO mil t'!M93</f>
        <v>4.3853027199999998E-2</v>
      </c>
      <c r="O92" s="37"/>
      <c r="P92" s="26"/>
      <c r="Q92" s="6"/>
      <c r="R92" s="12">
        <f t="shared" si="7"/>
        <v>8.7394027476455882</v>
      </c>
      <c r="S92" s="22"/>
    </row>
    <row r="93" spans="1:19" ht="14.1" hidden="1" customHeight="1" x14ac:dyDescent="0.2">
      <c r="A93" s="165">
        <f t="shared" si="9"/>
        <v>200608</v>
      </c>
      <c r="B93" s="217">
        <f t="shared" si="6"/>
        <v>8.8017365479699823</v>
      </c>
      <c r="C93" s="213">
        <f>'2.Vol.PESO VIVO mil t'!$B$13*'2.Vol.PESO VIVO mil t'!B94</f>
        <v>0.36990505512885491</v>
      </c>
      <c r="D93" s="213">
        <f>'2.Vol.PESO VIVO mil t'!$C$13*'2.Vol.PESO VIVO mil t'!C94</f>
        <v>4.9084564468085061E-2</v>
      </c>
      <c r="E93" s="213">
        <f>'2.Vol.PESO VIVO mil t'!$D$13*'2.Vol.PESO VIVO mil t'!D94</f>
        <v>0.41510450437217378</v>
      </c>
      <c r="F93" s="213">
        <f>'2.Vol.PESO VIVO mil t'!$E$13*'2.Vol.PESO VIVO mil t'!E94</f>
        <v>3.4536448806968836</v>
      </c>
      <c r="G93" s="213">
        <f>'2.Vol.PESO VIVO mil t'!$F$13*'2.Vol.PESO VIVO mil t'!F94</f>
        <v>1.8113451803984899E-2</v>
      </c>
      <c r="H93" s="213">
        <f>'2.Vol.PESO VIVO mil t'!$G$13*'2.Vol.PESO VIVO mil t'!G94</f>
        <v>0</v>
      </c>
      <c r="I93" s="213">
        <f>'2.Vol.PESO VIVO mil t'!$H$13*'2.Vol.PESO VIVO mil t'!H94</f>
        <v>0</v>
      </c>
      <c r="J93" s="213">
        <f>'2.Vol.PESO VIVO mil t'!$I$13*'2.Vol.PESO VIVO mil t'!I94</f>
        <v>0.44487654439999991</v>
      </c>
      <c r="K93" s="213">
        <f>'2.Vol.PESO VIVO mil t'!$J$13*'2.Vol.PESO VIVO mil t'!J94</f>
        <v>4.0479606351000008</v>
      </c>
      <c r="L93" s="213">
        <f>'2.Vol.PESO VIVO mil t'!$K$13*'2.Vol.PESO VIVO mil t'!K94</f>
        <v>0</v>
      </c>
      <c r="M93" s="213">
        <f>'2.Vol.PESO VIVO mil t'!$L$13*'2.Vol.PESO VIVO mil t'!L94</f>
        <v>0</v>
      </c>
      <c r="N93" s="213">
        <f>'2.Vol.PESO VIVO mil t'!$M$13*'2.Vol.PESO VIVO mil t'!M94</f>
        <v>3.0469120000000001E-3</v>
      </c>
      <c r="O93" s="37"/>
      <c r="P93" s="26"/>
      <c r="Q93" s="6"/>
      <c r="R93" s="12">
        <f t="shared" si="7"/>
        <v>8.8017365479699823</v>
      </c>
      <c r="S93" s="22"/>
    </row>
    <row r="94" spans="1:19" ht="14.1" hidden="1" customHeight="1" x14ac:dyDescent="0.2">
      <c r="A94" s="165">
        <f t="shared" si="9"/>
        <v>200609</v>
      </c>
      <c r="B94" s="217">
        <f t="shared" si="6"/>
        <v>8.969511416225691</v>
      </c>
      <c r="C94" s="213">
        <f>'2.Vol.PESO VIVO mil t'!$B$13*'2.Vol.PESO VIVO mil t'!B95</f>
        <v>0.37419707414359638</v>
      </c>
      <c r="D94" s="213">
        <f>'2.Vol.PESO VIVO mil t'!$C$13*'2.Vol.PESO VIVO mil t'!C95</f>
        <v>5.0907246263445567E-2</v>
      </c>
      <c r="E94" s="213">
        <f>'2.Vol.PESO VIVO mil t'!$D$13*'2.Vol.PESO VIVO mil t'!D95</f>
        <v>0.4128087062189485</v>
      </c>
      <c r="F94" s="213">
        <f>'2.Vol.PESO VIVO mil t'!$E$13*'2.Vol.PESO VIVO mil t'!E95</f>
        <v>3.6187400152598994</v>
      </c>
      <c r="G94" s="213">
        <f>'2.Vol.PESO VIVO mil t'!$F$13*'2.Vol.PESO VIVO mil t'!F95</f>
        <v>1.7573688402800193E-2</v>
      </c>
      <c r="H94" s="213">
        <f>'2.Vol.PESO VIVO mil t'!$G$13*'2.Vol.PESO VIVO mil t'!G95</f>
        <v>0</v>
      </c>
      <c r="I94" s="213">
        <f>'2.Vol.PESO VIVO mil t'!$H$13*'2.Vol.PESO VIVO mil t'!H95</f>
        <v>0</v>
      </c>
      <c r="J94" s="213">
        <f>'2.Vol.PESO VIVO mil t'!$I$13*'2.Vol.PESO VIVO mil t'!I95</f>
        <v>0.44874088340000001</v>
      </c>
      <c r="K94" s="213">
        <f>'2.Vol.PESO VIVO mil t'!$J$13*'2.Vol.PESO VIVO mil t'!J95</f>
        <v>4.0465438025370011</v>
      </c>
      <c r="L94" s="213">
        <f>'2.Vol.PESO VIVO mil t'!$K$13*'2.Vol.PESO VIVO mil t'!K95</f>
        <v>0</v>
      </c>
      <c r="M94" s="213">
        <f>'2.Vol.PESO VIVO mil t'!$L$13*'2.Vol.PESO VIVO mil t'!L95</f>
        <v>0</v>
      </c>
      <c r="N94" s="213">
        <f>'2.Vol.PESO VIVO mil t'!$M$13*'2.Vol.PESO VIVO mil t'!M95</f>
        <v>0</v>
      </c>
      <c r="O94" s="37"/>
      <c r="P94" s="26"/>
      <c r="Q94" s="6"/>
      <c r="R94" s="12">
        <f t="shared" si="7"/>
        <v>8.969511416225691</v>
      </c>
      <c r="S94" s="22"/>
    </row>
    <row r="95" spans="1:19" ht="14.1" hidden="1" customHeight="1" x14ac:dyDescent="0.2">
      <c r="A95" s="165">
        <f t="shared" si="9"/>
        <v>200610</v>
      </c>
      <c r="B95" s="217">
        <f t="shared" si="6"/>
        <v>9.2699762623736532</v>
      </c>
      <c r="C95" s="213">
        <f>'2.Vol.PESO VIVO mil t'!$B$13*'2.Vol.PESO VIVO mil t'!B96</f>
        <v>0.39397616590471701</v>
      </c>
      <c r="D95" s="213">
        <f>'2.Vol.PESO VIVO mil t'!$C$13*'2.Vol.PESO VIVO mil t'!C96</f>
        <v>5.306986876920796E-2</v>
      </c>
      <c r="E95" s="213">
        <f>'2.Vol.PESO VIVO mil t'!$D$13*'2.Vol.PESO VIVO mil t'!D96</f>
        <v>0.42717025477174753</v>
      </c>
      <c r="F95" s="213">
        <f>'2.Vol.PESO VIVO mil t'!$E$13*'2.Vol.PESO VIVO mil t'!E96</f>
        <v>3.7966095843209273</v>
      </c>
      <c r="G95" s="213">
        <f>'2.Vol.PESO VIVO mil t'!$F$13*'2.Vol.PESO VIVO mil t'!F96</f>
        <v>1.7216509707054368E-2</v>
      </c>
      <c r="H95" s="213">
        <f>'2.Vol.PESO VIVO mil t'!$G$13*'2.Vol.PESO VIVO mil t'!G96</f>
        <v>0</v>
      </c>
      <c r="I95" s="213">
        <f>'2.Vol.PESO VIVO mil t'!$H$13*'2.Vol.PESO VIVO mil t'!H96</f>
        <v>0</v>
      </c>
      <c r="J95" s="213">
        <f>'2.Vol.PESO VIVO mil t'!$I$13*'2.Vol.PESO VIVO mil t'!I96</f>
        <v>0.44815520900000005</v>
      </c>
      <c r="K95" s="213">
        <f>'2.Vol.PESO VIVO mil t'!$J$13*'2.Vol.PESO VIVO mil t'!J96</f>
        <v>4.133778669899999</v>
      </c>
      <c r="L95" s="213">
        <f>'2.Vol.PESO VIVO mil t'!$K$13*'2.Vol.PESO VIVO mil t'!K96</f>
        <v>0</v>
      </c>
      <c r="M95" s="213">
        <f>'2.Vol.PESO VIVO mil t'!$L$13*'2.Vol.PESO VIVO mil t'!L96</f>
        <v>0</v>
      </c>
      <c r="N95" s="213">
        <f>'2.Vol.PESO VIVO mil t'!$M$13*'2.Vol.PESO VIVO mil t'!M96</f>
        <v>0</v>
      </c>
      <c r="O95" s="37"/>
      <c r="P95" s="26"/>
      <c r="Q95" s="6"/>
      <c r="R95" s="12">
        <f t="shared" si="7"/>
        <v>9.2699762623736532</v>
      </c>
      <c r="S95" s="22"/>
    </row>
    <row r="96" spans="1:19" ht="14.1" hidden="1" customHeight="1" x14ac:dyDescent="0.2">
      <c r="A96" s="165">
        <f t="shared" si="9"/>
        <v>200611</v>
      </c>
      <c r="B96" s="217">
        <f t="shared" si="6"/>
        <v>9.4414872327168844</v>
      </c>
      <c r="C96" s="213">
        <f>'2.Vol.PESO VIVO mil t'!$B$13*'2.Vol.PESO VIVO mil t'!B97</f>
        <v>0.39994230632021005</v>
      </c>
      <c r="D96" s="213">
        <f>'2.Vol.PESO VIVO mil t'!$C$13*'2.Vol.PESO VIVO mil t'!C97</f>
        <v>4.9398833481087423E-2</v>
      </c>
      <c r="E96" s="213">
        <f>'2.Vol.PESO VIVO mil t'!$D$13*'2.Vol.PESO VIVO mil t'!D97</f>
        <v>0.43152024475998102</v>
      </c>
      <c r="F96" s="213">
        <f>'2.Vol.PESO VIVO mil t'!$E$13*'2.Vol.PESO VIVO mil t'!E97</f>
        <v>3.9902849115486685</v>
      </c>
      <c r="G96" s="213">
        <f>'2.Vol.PESO VIVO mil t'!$F$13*'2.Vol.PESO VIVO mil t'!F97</f>
        <v>1.7702843187937512E-2</v>
      </c>
      <c r="H96" s="213">
        <f>'2.Vol.PESO VIVO mil t'!$G$13*'2.Vol.PESO VIVO mil t'!G97</f>
        <v>0</v>
      </c>
      <c r="I96" s="213">
        <f>'2.Vol.PESO VIVO mil t'!$H$13*'2.Vol.PESO VIVO mil t'!H97</f>
        <v>0</v>
      </c>
      <c r="J96" s="213">
        <f>'2.Vol.PESO VIVO mil t'!$I$13*'2.Vol.PESO VIVO mil t'!I97</f>
        <v>0.45108265430000005</v>
      </c>
      <c r="K96" s="213">
        <f>'2.Vol.PESO VIVO mil t'!$J$13*'2.Vol.PESO VIVO mil t'!J97</f>
        <v>4.1015554391189992</v>
      </c>
      <c r="L96" s="213">
        <f>'2.Vol.PESO VIVO mil t'!$K$13*'2.Vol.PESO VIVO mil t'!K97</f>
        <v>0</v>
      </c>
      <c r="M96" s="213">
        <f>'2.Vol.PESO VIVO mil t'!$L$13*'2.Vol.PESO VIVO mil t'!L97</f>
        <v>0</v>
      </c>
      <c r="N96" s="213">
        <f>'2.Vol.PESO VIVO mil t'!$M$13*'2.Vol.PESO VIVO mil t'!M97</f>
        <v>0</v>
      </c>
      <c r="O96" s="37"/>
      <c r="P96" s="26"/>
      <c r="Q96" s="6"/>
      <c r="R96" s="12">
        <f t="shared" si="7"/>
        <v>9.4414872327168844</v>
      </c>
      <c r="S96" s="22"/>
    </row>
    <row r="97" spans="1:19" ht="14.1" hidden="1" customHeight="1" x14ac:dyDescent="0.2">
      <c r="A97" s="166">
        <f t="shared" si="9"/>
        <v>200612</v>
      </c>
      <c r="B97" s="218">
        <f t="shared" si="6"/>
        <v>9.6683586026679347</v>
      </c>
      <c r="C97" s="214">
        <f>'2.Vol.PESO VIVO mil t'!$B$13*'2.Vol.PESO VIVO mil t'!B98</f>
        <v>0.40350025473916479</v>
      </c>
      <c r="D97" s="214">
        <f>'2.Vol.PESO VIVO mil t'!$C$13*'2.Vol.PESO VIVO mil t'!C98</f>
        <v>5.5776645803782436E-2</v>
      </c>
      <c r="E97" s="214">
        <f>'2.Vol.PESO VIVO mil t'!$D$13*'2.Vol.PESO VIVO mil t'!D98</f>
        <v>0.457154651519805</v>
      </c>
      <c r="F97" s="214">
        <f>'2.Vol.PESO VIVO mil t'!$E$13*'2.Vol.PESO VIVO mil t'!E98</f>
        <v>4.0871742292471858</v>
      </c>
      <c r="G97" s="214">
        <f>'2.Vol.PESO VIVO mil t'!$F$13*'2.Vol.PESO VIVO mil t'!F98</f>
        <v>1.8621453957996741E-2</v>
      </c>
      <c r="H97" s="214">
        <f>'2.Vol.PESO VIVO mil t'!$G$13*'2.Vol.PESO VIVO mil t'!G98</f>
        <v>0</v>
      </c>
      <c r="I97" s="214">
        <f>'2.Vol.PESO VIVO mil t'!$H$13*'2.Vol.PESO VIVO mil t'!H98</f>
        <v>0</v>
      </c>
      <c r="J97" s="214">
        <f>'2.Vol.PESO VIVO mil t'!$I$13*'2.Vol.PESO VIVO mil t'!I98</f>
        <v>0.45204611339999995</v>
      </c>
      <c r="K97" s="214">
        <f>'2.Vol.PESO VIVO mil t'!$J$13*'2.Vol.PESO VIVO mil t'!J98</f>
        <v>4.194085254</v>
      </c>
      <c r="L97" s="214">
        <f>'2.Vol.PESO VIVO mil t'!$K$13*'2.Vol.PESO VIVO mil t'!K98</f>
        <v>0</v>
      </c>
      <c r="M97" s="214">
        <f>'2.Vol.PESO VIVO mil t'!$L$13*'2.Vol.PESO VIVO mil t'!L98</f>
        <v>0</v>
      </c>
      <c r="N97" s="214">
        <f>'2.Vol.PESO VIVO mil t'!$M$13*'2.Vol.PESO VIVO mil t'!M98</f>
        <v>0</v>
      </c>
      <c r="O97" s="44"/>
      <c r="P97" s="40"/>
      <c r="Q97" s="35"/>
      <c r="R97" s="39">
        <f t="shared" si="7"/>
        <v>9.6683586026679347</v>
      </c>
      <c r="S97" s="22"/>
    </row>
    <row r="98" spans="1:19" ht="14.1" customHeight="1" x14ac:dyDescent="0.2">
      <c r="A98" s="165">
        <v>200701</v>
      </c>
      <c r="B98" s="217">
        <f t="shared" ref="B98:B103" si="10">SUM(C98:O98)</f>
        <v>8.7464795948548275</v>
      </c>
      <c r="C98" s="213">
        <f>'2.Vol.PESO VIVO mil t'!$B$13*'2.Vol.PESO VIVO mil t'!B99</f>
        <v>0.32892464653080633</v>
      </c>
      <c r="D98" s="213">
        <f>'2.Vol.PESO VIVO mil t'!$C$13*'2.Vol.PESO VIVO mil t'!C99</f>
        <v>3.8044862585697364E-2</v>
      </c>
      <c r="E98" s="213">
        <f>'2.Vol.PESO VIVO mil t'!$D$13*'2.Vol.PESO VIVO mil t'!D99</f>
        <v>0.37890664350524045</v>
      </c>
      <c r="F98" s="213">
        <f>'2.Vol.PESO VIVO mil t'!$E$13*'2.Vol.PESO VIVO mil t'!E99</f>
        <v>3.4378006293784797</v>
      </c>
      <c r="G98" s="213">
        <f>'2.Vol.PESO VIVO mil t'!$F$13*'2.Vol.PESO VIVO mil t'!F99</f>
        <v>2.5908109854604167E-2</v>
      </c>
      <c r="H98" s="213">
        <f>'2.Vol.PESO VIVO mil t'!$G$13*'2.Vol.PESO VIVO mil t'!G99</f>
        <v>0</v>
      </c>
      <c r="I98" s="213">
        <f>'2.Vol.PESO VIVO mil t'!$H$13*'2.Vol.PESO VIVO mil t'!H99</f>
        <v>0</v>
      </c>
      <c r="J98" s="213">
        <f>'2.Vol.PESO VIVO mil t'!$I$13*'2.Vol.PESO VIVO mil t'!I99</f>
        <v>0.460223932</v>
      </c>
      <c r="K98" s="213">
        <f>'2.Vol.PESO VIVO mil t'!$J$13*'2.Vol.PESO VIVO mil t'!J99</f>
        <v>4.0766707709999999</v>
      </c>
      <c r="L98" s="213">
        <f>'2.Vol.PESO VIVO mil t'!$K$13*'2.Vol.PESO VIVO mil t'!K99</f>
        <v>0</v>
      </c>
      <c r="M98" s="213">
        <f>'2.Vol.PESO VIVO mil t'!$L$13*'2.Vol.PESO VIVO mil t'!L99</f>
        <v>0</v>
      </c>
      <c r="N98" s="213">
        <f>'2.Vol.PESO VIVO mil t'!$M$13*'2.Vol.PESO VIVO mil t'!M99</f>
        <v>0</v>
      </c>
      <c r="O98" s="37"/>
      <c r="P98" s="26"/>
      <c r="Q98" s="6"/>
      <c r="R98" s="12">
        <f t="shared" ref="R98:R103" si="11">SUM(C98:N98)</f>
        <v>8.7464795948548275</v>
      </c>
      <c r="S98" s="22"/>
    </row>
    <row r="99" spans="1:19" ht="14.1" customHeight="1" x14ac:dyDescent="0.2">
      <c r="A99" s="165">
        <f t="shared" ref="A99:A104" si="12">A98+1</f>
        <v>200702</v>
      </c>
      <c r="B99" s="217">
        <f t="shared" si="10"/>
        <v>8.6839394472145646</v>
      </c>
      <c r="C99" s="213">
        <f>'2.Vol.PESO VIVO mil t'!$B$13*'2.Vol.PESO VIVO mil t'!B100</f>
        <v>0.36002125335070662</v>
      </c>
      <c r="D99" s="213">
        <f>'2.Vol.PESO VIVO mil t'!$C$13*'2.Vol.PESO VIVO mil t'!C100</f>
        <v>4.1917068410165431E-2</v>
      </c>
      <c r="E99" s="213">
        <f>'2.Vol.PESO VIVO mil t'!$D$13*'2.Vol.PESO VIVO mil t'!D100</f>
        <v>0.40736134443245792</v>
      </c>
      <c r="F99" s="213">
        <f>'2.Vol.PESO VIVO mil t'!$E$13*'2.Vol.PESO VIVO mil t'!E100</f>
        <v>3.5063584376284727</v>
      </c>
      <c r="G99" s="213">
        <f>'2.Vol.PESO VIVO mil t'!$F$13*'2.Vol.PESO VIVO mil t'!F100</f>
        <v>2.7852765912762478E-2</v>
      </c>
      <c r="H99" s="213">
        <f>'2.Vol.PESO VIVO mil t'!$G$13*'2.Vol.PESO VIVO mil t'!G100</f>
        <v>0</v>
      </c>
      <c r="I99" s="213">
        <f>'2.Vol.PESO VIVO mil t'!$H$13*'2.Vol.PESO VIVO mil t'!H100</f>
        <v>0</v>
      </c>
      <c r="J99" s="213">
        <f>'2.Vol.PESO VIVO mil t'!$I$13*'2.Vol.PESO VIVO mil t'!I100</f>
        <v>0.43744255699999995</v>
      </c>
      <c r="K99" s="213">
        <f>'2.Vol.PESO VIVO mil t'!$J$13*'2.Vol.PESO VIVO mil t'!J100</f>
        <v>3.9029860204799998</v>
      </c>
      <c r="L99" s="213">
        <f>'2.Vol.PESO VIVO mil t'!$K$13*'2.Vol.PESO VIVO mil t'!K100</f>
        <v>0</v>
      </c>
      <c r="M99" s="213">
        <f>'2.Vol.PESO VIVO mil t'!$L$13*'2.Vol.PESO VIVO mil t'!L100</f>
        <v>0</v>
      </c>
      <c r="N99" s="213">
        <f>'2.Vol.PESO VIVO mil t'!$M$13*'2.Vol.PESO VIVO mil t'!M100</f>
        <v>0</v>
      </c>
      <c r="O99" s="37"/>
      <c r="P99" s="26"/>
      <c r="Q99" s="6"/>
      <c r="R99" s="12">
        <f t="shared" si="11"/>
        <v>8.6839394472145646</v>
      </c>
      <c r="S99" s="22"/>
    </row>
    <row r="100" spans="1:19" ht="14.1" customHeight="1" x14ac:dyDescent="0.2">
      <c r="A100" s="165">
        <f t="shared" si="12"/>
        <v>200703</v>
      </c>
      <c r="B100" s="217">
        <f t="shared" si="10"/>
        <v>9.1874613557192966</v>
      </c>
      <c r="C100" s="213">
        <f>'2.Vol.PESO VIVO mil t'!$B$13*'2.Vol.PESO VIVO mil t'!B101</f>
        <v>0.36457432622107483</v>
      </c>
      <c r="D100" s="213">
        <f>'2.Vol.PESO VIVO mil t'!$C$13*'2.Vol.PESO VIVO mil t'!C101</f>
        <v>4.8266034935869638E-2</v>
      </c>
      <c r="E100" s="213">
        <f>'2.Vol.PESO VIVO mil t'!$D$13*'2.Vol.PESO VIVO mil t'!D101</f>
        <v>0.4309461177435216</v>
      </c>
      <c r="F100" s="213">
        <f>'2.Vol.PESO VIVO mil t'!$E$13*'2.Vol.PESO VIVO mil t'!E101</f>
        <v>3.6238749164758532</v>
      </c>
      <c r="G100" s="213">
        <f>'2.Vol.PESO VIVO mil t'!$F$13*'2.Vol.PESO VIVO mil t'!F101</f>
        <v>2.3169660742975301E-2</v>
      </c>
      <c r="H100" s="213">
        <f>'2.Vol.PESO VIVO mil t'!$G$13*'2.Vol.PESO VIVO mil t'!G101</f>
        <v>0</v>
      </c>
      <c r="I100" s="213">
        <f>'2.Vol.PESO VIVO mil t'!$H$13*'2.Vol.PESO VIVO mil t'!H101</f>
        <v>0</v>
      </c>
      <c r="J100" s="213">
        <f>'2.Vol.PESO VIVO mil t'!$I$13*'2.Vol.PESO VIVO mil t'!I101</f>
        <v>0.49198503000000005</v>
      </c>
      <c r="K100" s="213">
        <f>'2.Vol.PESO VIVO mil t'!$J$13*'2.Vol.PESO VIVO mil t'!J101</f>
        <v>4.2046452696000003</v>
      </c>
      <c r="L100" s="213">
        <f>'2.Vol.PESO VIVO mil t'!$K$13*'2.Vol.PESO VIVO mil t'!K101</f>
        <v>0</v>
      </c>
      <c r="M100" s="213">
        <f>'2.Vol.PESO VIVO mil t'!$L$13*'2.Vol.PESO VIVO mil t'!L101</f>
        <v>0</v>
      </c>
      <c r="N100" s="213">
        <f>'2.Vol.PESO VIVO mil t'!$M$13*'2.Vol.PESO VIVO mil t'!M101</f>
        <v>0</v>
      </c>
      <c r="O100" s="37"/>
      <c r="P100" s="26"/>
      <c r="Q100" s="6"/>
      <c r="R100" s="12">
        <f t="shared" si="11"/>
        <v>9.1874613557192966</v>
      </c>
      <c r="S100" s="22"/>
    </row>
    <row r="101" spans="1:19" ht="14.1" customHeight="1" x14ac:dyDescent="0.2">
      <c r="A101" s="165">
        <f t="shared" si="12"/>
        <v>200704</v>
      </c>
      <c r="B101" s="217">
        <f t="shared" si="10"/>
        <v>8.9298964100500591</v>
      </c>
      <c r="C101" s="213">
        <f>'2.Vol.PESO VIVO mil t'!$B$13*'2.Vol.PESO VIVO mil t'!B102</f>
        <v>0.36731378592572705</v>
      </c>
      <c r="D101" s="213">
        <f>'2.Vol.PESO VIVO mil t'!$C$13*'2.Vol.PESO VIVO mil t'!C102</f>
        <v>4.4477323185431399E-2</v>
      </c>
      <c r="E101" s="213">
        <f>'2.Vol.PESO VIVO mil t'!$D$13*'2.Vol.PESO VIVO mil t'!D102</f>
        <v>0.41016818762403745</v>
      </c>
      <c r="F101" s="213">
        <f>'2.Vol.PESO VIVO mil t'!$E$13*'2.Vol.PESO VIVO mil t'!E102</f>
        <v>3.4492915327220368</v>
      </c>
      <c r="G101" s="213">
        <f>'2.Vol.PESO VIVO mil t'!$F$13*'2.Vol.PESO VIVO mil t'!F102</f>
        <v>2.3407786752827106E-2</v>
      </c>
      <c r="H101" s="213">
        <f>'2.Vol.PESO VIVO mil t'!$G$13*'2.Vol.PESO VIVO mil t'!G102</f>
        <v>0</v>
      </c>
      <c r="I101" s="213">
        <f>'2.Vol.PESO VIVO mil t'!$H$13*'2.Vol.PESO VIVO mil t'!H102</f>
        <v>0</v>
      </c>
      <c r="J101" s="213">
        <f>'2.Vol.PESO VIVO mil t'!$I$13*'2.Vol.PESO VIVO mil t'!I102</f>
        <v>0.48634760500000002</v>
      </c>
      <c r="K101" s="213">
        <f>'2.Vol.PESO VIVO mil t'!$J$13*'2.Vol.PESO VIVO mil t'!J102</f>
        <v>4.1488901888400003</v>
      </c>
      <c r="L101" s="213">
        <f>'2.Vol.PESO VIVO mil t'!$K$13*'2.Vol.PESO VIVO mil t'!K102</f>
        <v>0</v>
      </c>
      <c r="M101" s="213">
        <f>'2.Vol.PESO VIVO mil t'!$L$13*'2.Vol.PESO VIVO mil t'!L102</f>
        <v>0</v>
      </c>
      <c r="N101" s="213">
        <f>'2.Vol.PESO VIVO mil t'!$M$13*'2.Vol.PESO VIVO mil t'!M102</f>
        <v>0</v>
      </c>
      <c r="O101" s="37"/>
      <c r="P101" s="26"/>
      <c r="Q101" s="6"/>
      <c r="R101" s="12">
        <f t="shared" si="11"/>
        <v>8.9298964100500591</v>
      </c>
      <c r="S101" s="22"/>
    </row>
    <row r="102" spans="1:19" ht="14.1" customHeight="1" x14ac:dyDescent="0.2">
      <c r="A102" s="165">
        <f t="shared" si="12"/>
        <v>200705</v>
      </c>
      <c r="B102" s="217">
        <f t="shared" si="10"/>
        <v>9.0921801677207483</v>
      </c>
      <c r="C102" s="213">
        <f>'2.Vol.PESO VIVO mil t'!$B$13*'2.Vol.PESO VIVO mil t'!B103</f>
        <v>0.36911547044426163</v>
      </c>
      <c r="D102" s="213">
        <f>'2.Vol.PESO VIVO mil t'!$C$13*'2.Vol.PESO VIVO mil t'!C103</f>
        <v>4.4524350177304918E-2</v>
      </c>
      <c r="E102" s="213">
        <f>'2.Vol.PESO VIVO mil t'!$D$13*'2.Vol.PESO VIVO mil t'!D103</f>
        <v>0.412063718091078</v>
      </c>
      <c r="F102" s="213">
        <f>'2.Vol.PESO VIVO mil t'!$E$13*'2.Vol.PESO VIVO mil t'!E103</f>
        <v>3.544723759892273</v>
      </c>
      <c r="G102" s="213">
        <f>'2.Vol.PESO VIVO mil t'!$F$13*'2.Vol.PESO VIVO mil t'!F103</f>
        <v>2.4955605815831949E-2</v>
      </c>
      <c r="H102" s="213">
        <f>'2.Vol.PESO VIVO mil t'!$G$13*'2.Vol.PESO VIVO mil t'!G103</f>
        <v>0</v>
      </c>
      <c r="I102" s="213">
        <f>'2.Vol.PESO VIVO mil t'!$H$13*'2.Vol.PESO VIVO mil t'!H103</f>
        <v>0</v>
      </c>
      <c r="J102" s="213">
        <f>'2.Vol.PESO VIVO mil t'!$I$13*'2.Vol.PESO VIVO mil t'!I103</f>
        <v>0.495426176</v>
      </c>
      <c r="K102" s="213">
        <f>'2.Vol.PESO VIVO mil t'!$J$13*'2.Vol.PESO VIVO mil t'!J103</f>
        <v>4.1808446816999991</v>
      </c>
      <c r="L102" s="213">
        <f>'2.Vol.PESO VIVO mil t'!$K$13*'2.Vol.PESO VIVO mil t'!K103</f>
        <v>0</v>
      </c>
      <c r="M102" s="213">
        <f>'2.Vol.PESO VIVO mil t'!$L$13*'2.Vol.PESO VIVO mil t'!L103</f>
        <v>0</v>
      </c>
      <c r="N102" s="213">
        <f>'2.Vol.PESO VIVO mil t'!$M$13*'2.Vol.PESO VIVO mil t'!M103</f>
        <v>2.0526405600000002E-2</v>
      </c>
      <c r="O102" s="37"/>
      <c r="P102" s="26"/>
      <c r="Q102" s="6"/>
      <c r="R102" s="12">
        <f t="shared" si="11"/>
        <v>9.0921801677207483</v>
      </c>
      <c r="S102" s="22"/>
    </row>
    <row r="103" spans="1:19" ht="14.1" customHeight="1" x14ac:dyDescent="0.2">
      <c r="A103" s="165">
        <f t="shared" si="12"/>
        <v>200706</v>
      </c>
      <c r="B103" s="217">
        <f t="shared" si="10"/>
        <v>9.1044300444758619</v>
      </c>
      <c r="C103" s="213">
        <f>'2.Vol.PESO VIVO mil t'!$B$13*'2.Vol.PESO VIVO mil t'!B104</f>
        <v>0.37462673483919295</v>
      </c>
      <c r="D103" s="213">
        <f>'2.Vol.PESO VIVO mil t'!$C$13*'2.Vol.PESO VIVO mil t'!C104</f>
        <v>4.427147000591012E-2</v>
      </c>
      <c r="E103" s="213">
        <f>'2.Vol.PESO VIVO mil t'!$D$13*'2.Vol.PESO VIVO mil t'!D104</f>
        <v>0.41786422358276742</v>
      </c>
      <c r="F103" s="213">
        <f>'2.Vol.PESO VIVO mil t'!$E$13*'2.Vol.PESO VIVO mil t'!E104</f>
        <v>3.562001350206689</v>
      </c>
      <c r="G103" s="213">
        <f>'2.Vol.PESO VIVO mil t'!$F$13*'2.Vol.PESO VIVO mil t'!F104</f>
        <v>1.9081826941303153E-2</v>
      </c>
      <c r="H103" s="213">
        <f>'2.Vol.PESO VIVO mil t'!$G$13*'2.Vol.PESO VIVO mil t'!G104</f>
        <v>0</v>
      </c>
      <c r="I103" s="213">
        <f>'2.Vol.PESO VIVO mil t'!$H$13*'2.Vol.PESO VIVO mil t'!H104</f>
        <v>0</v>
      </c>
      <c r="J103" s="213">
        <f>'2.Vol.PESO VIVO mil t'!$I$13*'2.Vol.PESO VIVO mil t'!I104</f>
        <v>0.48661943699999993</v>
      </c>
      <c r="K103" s="213">
        <f>'2.Vol.PESO VIVO mil t'!$J$13*'2.Vol.PESO VIVO mil t'!J104</f>
        <v>4.1485505259000002</v>
      </c>
      <c r="L103" s="213">
        <f>'2.Vol.PESO VIVO mil t'!$K$13*'2.Vol.PESO VIVO mil t'!K104</f>
        <v>0</v>
      </c>
      <c r="M103" s="213">
        <f>'2.Vol.PESO VIVO mil t'!$L$13*'2.Vol.PESO VIVO mil t'!L104</f>
        <v>0</v>
      </c>
      <c r="N103" s="213">
        <f>'2.Vol.PESO VIVO mil t'!$M$13*'2.Vol.PESO VIVO mil t'!M104</f>
        <v>5.1414475999999987E-2</v>
      </c>
      <c r="O103" s="37"/>
      <c r="P103" s="26"/>
      <c r="Q103" s="6"/>
      <c r="R103" s="12">
        <f t="shared" si="11"/>
        <v>9.1044300444758619</v>
      </c>
      <c r="S103" s="22"/>
    </row>
    <row r="104" spans="1:19" ht="14.1" customHeight="1" x14ac:dyDescent="0.2">
      <c r="A104" s="165">
        <f t="shared" si="12"/>
        <v>200707</v>
      </c>
      <c r="B104" s="217">
        <f t="shared" ref="B104:B109" si="13">SUM(C104:O104)</f>
        <v>9.147774240095254</v>
      </c>
      <c r="C104" s="213">
        <f>'2.Vol.PESO VIVO mil t'!$B$13*'2.Vol.PESO VIVO mil t'!B105</f>
        <v>0.37585813826362541</v>
      </c>
      <c r="D104" s="213">
        <f>'2.Vol.PESO VIVO mil t'!$C$13*'2.Vol.PESO VIVO mil t'!C105</f>
        <v>4.5317870715129972E-2</v>
      </c>
      <c r="E104" s="213">
        <f>'2.Vol.PESO VIVO mil t'!$D$13*'2.Vol.PESO VIVO mil t'!D105</f>
        <v>0.40600348847289525</v>
      </c>
      <c r="F104" s="213">
        <f>'2.Vol.PESO VIVO mil t'!$E$13*'2.Vol.PESO VIVO mil t'!E105</f>
        <v>3.5830313527373616</v>
      </c>
      <c r="G104" s="213">
        <f>'2.Vol.PESO VIVO mil t'!$F$13*'2.Vol.PESO VIVO mil t'!F105</f>
        <v>1.783563415724284E-2</v>
      </c>
      <c r="H104" s="213">
        <f>'2.Vol.PESO VIVO mil t'!$G$13*'2.Vol.PESO VIVO mil t'!G105</f>
        <v>0</v>
      </c>
      <c r="I104" s="213">
        <f>'2.Vol.PESO VIVO mil t'!$H$13*'2.Vol.PESO VIVO mil t'!H105</f>
        <v>0</v>
      </c>
      <c r="J104" s="213">
        <f>'2.Vol.PESO VIVO mil t'!$I$13*'2.Vol.PESO VIVO mil t'!I105</f>
        <v>0.49252560500000003</v>
      </c>
      <c r="K104" s="213">
        <f>'2.Vol.PESO VIVO mil t'!$J$13*'2.Vol.PESO VIVO mil t'!J105</f>
        <v>4.1865554790689998</v>
      </c>
      <c r="L104" s="213">
        <f>'2.Vol.PESO VIVO mil t'!$K$13*'2.Vol.PESO VIVO mil t'!K105</f>
        <v>0</v>
      </c>
      <c r="M104" s="213">
        <f>'2.Vol.PESO VIVO mil t'!$L$13*'2.Vol.PESO VIVO mil t'!L105</f>
        <v>0</v>
      </c>
      <c r="N104" s="213">
        <f>'2.Vol.PESO VIVO mil t'!$M$13*'2.Vol.PESO VIVO mil t'!M105</f>
        <v>4.0646671680000003E-2</v>
      </c>
      <c r="O104" s="37"/>
      <c r="P104" s="26"/>
      <c r="Q104" s="6"/>
      <c r="R104" s="12">
        <f t="shared" ref="R104:R109" si="14">SUM(C104:N104)</f>
        <v>9.147774240095254</v>
      </c>
      <c r="S104" s="22"/>
    </row>
    <row r="105" spans="1:19" ht="14.1" customHeight="1" x14ac:dyDescent="0.2">
      <c r="A105" s="165">
        <f>A104+1</f>
        <v>200708</v>
      </c>
      <c r="B105" s="217">
        <f t="shared" si="13"/>
        <v>9.1134262127747441</v>
      </c>
      <c r="C105" s="213">
        <f>'2.Vol.PESO VIVO mil t'!$B$13*'2.Vol.PESO VIVO mil t'!B106</f>
        <v>0.37363835466137812</v>
      </c>
      <c r="D105" s="213">
        <f>'2.Vol.PESO VIVO mil t'!$C$13*'2.Vol.PESO VIVO mil t'!C106</f>
        <v>4.0234107269503501E-2</v>
      </c>
      <c r="E105" s="213">
        <f>'2.Vol.PESO VIVO mil t'!$D$13*'2.Vol.PESO VIVO mil t'!D106</f>
        <v>0.40367052789807578</v>
      </c>
      <c r="F105" s="213">
        <f>'2.Vol.PESO VIVO mil t'!$E$13*'2.Vol.PESO VIVO mil t'!E106</f>
        <v>3.613256826962818</v>
      </c>
      <c r="G105" s="213">
        <f>'2.Vol.PESO VIVO mil t'!$F$13*'2.Vol.PESO VIVO mil t'!F106</f>
        <v>1.7349857097469008E-2</v>
      </c>
      <c r="H105" s="213">
        <f>'2.Vol.PESO VIVO mil t'!$G$13*'2.Vol.PESO VIVO mil t'!G106</f>
        <v>0</v>
      </c>
      <c r="I105" s="213">
        <f>'2.Vol.PESO VIVO mil t'!$H$13*'2.Vol.PESO VIVO mil t'!H106</f>
        <v>0</v>
      </c>
      <c r="J105" s="213">
        <f>'2.Vol.PESO VIVO mil t'!$I$13*'2.Vol.PESO VIVO mil t'!I106</f>
        <v>0.48955398700000002</v>
      </c>
      <c r="K105" s="213">
        <f>'2.Vol.PESO VIVO mil t'!$J$13*'2.Vol.PESO VIVO mil t'!J106</f>
        <v>4.1640469062854999</v>
      </c>
      <c r="L105" s="213">
        <f>'2.Vol.PESO VIVO mil t'!$K$13*'2.Vol.PESO VIVO mil t'!K106</f>
        <v>0</v>
      </c>
      <c r="M105" s="213">
        <f>'2.Vol.PESO VIVO mil t'!$L$13*'2.Vol.PESO VIVO mil t'!L106</f>
        <v>0</v>
      </c>
      <c r="N105" s="213">
        <f>'2.Vol.PESO VIVO mil t'!$M$13*'2.Vol.PESO VIVO mil t'!M106</f>
        <v>1.1675645600000003E-2</v>
      </c>
      <c r="O105" s="37"/>
      <c r="P105" s="26"/>
      <c r="Q105" s="6"/>
      <c r="R105" s="12">
        <f t="shared" si="14"/>
        <v>9.1134262127747441</v>
      </c>
      <c r="S105" s="22"/>
    </row>
    <row r="106" spans="1:19" ht="14.1" customHeight="1" x14ac:dyDescent="0.2">
      <c r="A106" s="165">
        <f>A105+1</f>
        <v>200709</v>
      </c>
      <c r="B106" s="217">
        <f t="shared" si="13"/>
        <v>9.272768060917528</v>
      </c>
      <c r="C106" s="213">
        <f>'2.Vol.PESO VIVO mil t'!$B$13*'2.Vol.PESO VIVO mil t'!B107</f>
        <v>0.38016139773436503</v>
      </c>
      <c r="D106" s="213">
        <f>'2.Vol.PESO VIVO mil t'!$C$13*'2.Vol.PESO VIVO mil t'!C107</f>
        <v>3.9132876035121111E-2</v>
      </c>
      <c r="E106" s="213">
        <f>'2.Vol.PESO VIVO mil t'!$D$13*'2.Vol.PESO VIVO mil t'!D107</f>
        <v>0.43896566516289925</v>
      </c>
      <c r="F106" s="213">
        <f>'2.Vol.PESO VIVO mil t'!$E$13*'2.Vol.PESO VIVO mil t'!E107</f>
        <v>3.789730161924457</v>
      </c>
      <c r="G106" s="213">
        <f>'2.Vol.PESO VIVO mil t'!$F$13*'2.Vol.PESO VIVO mil t'!F107</f>
        <v>1.8010259897684407E-2</v>
      </c>
      <c r="H106" s="213">
        <f>'2.Vol.PESO VIVO mil t'!$G$13*'2.Vol.PESO VIVO mil t'!G107</f>
        <v>0</v>
      </c>
      <c r="I106" s="213">
        <f>'2.Vol.PESO VIVO mil t'!$H$13*'2.Vol.PESO VIVO mil t'!H107</f>
        <v>0</v>
      </c>
      <c r="J106" s="213">
        <f>'2.Vol.PESO VIVO mil t'!$I$13*'2.Vol.PESO VIVO mil t'!I107</f>
        <v>0.49065984900000004</v>
      </c>
      <c r="K106" s="213">
        <f>'2.Vol.PESO VIVO mil t'!$J$13*'2.Vol.PESO VIVO mil t'!J107</f>
        <v>4.1152595631630007</v>
      </c>
      <c r="L106" s="213">
        <f>'2.Vol.PESO VIVO mil t'!$K$13*'2.Vol.PESO VIVO mil t'!K107</f>
        <v>0</v>
      </c>
      <c r="M106" s="213">
        <f>'2.Vol.PESO VIVO mil t'!$L$13*'2.Vol.PESO VIVO mil t'!L107</f>
        <v>0</v>
      </c>
      <c r="N106" s="213">
        <f>'2.Vol.PESO VIVO mil t'!$M$13*'2.Vol.PESO VIVO mil t'!M107</f>
        <v>8.482880000000001E-4</v>
      </c>
      <c r="O106" s="37"/>
      <c r="P106" s="26"/>
      <c r="Q106" s="6"/>
      <c r="R106" s="12">
        <f t="shared" si="14"/>
        <v>9.272768060917528</v>
      </c>
      <c r="S106" s="22"/>
    </row>
    <row r="107" spans="1:19" ht="14.1" customHeight="1" x14ac:dyDescent="0.2">
      <c r="A107" s="165">
        <f>A106+1</f>
        <v>200710</v>
      </c>
      <c r="B107" s="217">
        <f t="shared" si="13"/>
        <v>9.364737461557036</v>
      </c>
      <c r="C107" s="213">
        <f>'2.Vol.PESO VIVO mil t'!$B$13*'2.Vol.PESO VIVO mil t'!B108</f>
        <v>0.3892134057686622</v>
      </c>
      <c r="D107" s="213">
        <f>'2.Vol.PESO VIVO mil t'!$C$13*'2.Vol.PESO VIVO mil t'!C108</f>
        <v>4.5048102508288952E-2</v>
      </c>
      <c r="E107" s="213">
        <f>'2.Vol.PESO VIVO mil t'!$D$13*'2.Vol.PESO VIVO mil t'!D108</f>
        <v>0.45207034669833052</v>
      </c>
      <c r="F107" s="213">
        <f>'2.Vol.PESO VIVO mil t'!$E$13*'2.Vol.PESO VIVO mil t'!E108</f>
        <v>3.8083960073078895</v>
      </c>
      <c r="G107" s="213">
        <f>'2.Vol.PESO VIVO mil t'!$F$13*'2.Vol.PESO VIVO mil t'!F108</f>
        <v>1.8232510840064595E-2</v>
      </c>
      <c r="H107" s="213">
        <f>'2.Vol.PESO VIVO mil t'!$G$13*'2.Vol.PESO VIVO mil t'!G108</f>
        <v>0</v>
      </c>
      <c r="I107" s="213">
        <f>'2.Vol.PESO VIVO mil t'!$H$13*'2.Vol.PESO VIVO mil t'!H108</f>
        <v>0</v>
      </c>
      <c r="J107" s="213">
        <f>'2.Vol.PESO VIVO mil t'!$I$13*'2.Vol.PESO VIVO mil t'!I108</f>
        <v>0.49426780099999995</v>
      </c>
      <c r="K107" s="213">
        <f>'2.Vol.PESO VIVO mil t'!$J$13*'2.Vol.PESO VIVO mil t'!J108</f>
        <v>4.1575092874337995</v>
      </c>
      <c r="L107" s="213">
        <f>'2.Vol.PESO VIVO mil t'!$K$13*'2.Vol.PESO VIVO mil t'!K108</f>
        <v>0</v>
      </c>
      <c r="M107" s="213">
        <f>'2.Vol.PESO VIVO mil t'!$L$13*'2.Vol.PESO VIVO mil t'!L108</f>
        <v>0</v>
      </c>
      <c r="N107" s="213">
        <f>'2.Vol.PESO VIVO mil t'!$M$13*'2.Vol.PESO VIVO mil t'!M108</f>
        <v>0</v>
      </c>
      <c r="O107" s="37"/>
      <c r="P107" s="26"/>
      <c r="Q107" s="6"/>
      <c r="R107" s="12">
        <f t="shared" si="14"/>
        <v>9.364737461557036</v>
      </c>
      <c r="S107" s="22"/>
    </row>
    <row r="108" spans="1:19" ht="14.1" customHeight="1" x14ac:dyDescent="0.2">
      <c r="A108" s="165">
        <f>A107+1</f>
        <v>200711</v>
      </c>
      <c r="B108" s="217">
        <f t="shared" si="13"/>
        <v>9.2531415638490948</v>
      </c>
      <c r="C108" s="213">
        <f>'2.Vol.PESO VIVO mil t'!$B$13*'2.Vol.PESO VIVO mil t'!B109</f>
        <v>0.38483880381189456</v>
      </c>
      <c r="D108" s="213">
        <f>'2.Vol.PESO VIVO mil t'!$C$13*'2.Vol.PESO VIVO mil t'!C109</f>
        <v>4.1821981977718629E-2</v>
      </c>
      <c r="E108" s="213">
        <f>'2.Vol.PESO VIVO mil t'!$D$13*'2.Vol.PESO VIVO mil t'!D109</f>
        <v>0.42977963745611197</v>
      </c>
      <c r="F108" s="213">
        <f>'2.Vol.PESO VIVO mil t'!$E$13*'2.Vol.PESO VIVO mil t'!E109</f>
        <v>3.7517936867710859</v>
      </c>
      <c r="G108" s="213">
        <f>'2.Vol.PESO VIVO mil t'!$F$13*'2.Vol.PESO VIVO mil t'!F109</f>
        <v>1.6326621696284307E-2</v>
      </c>
      <c r="H108" s="213">
        <f>'2.Vol.PESO VIVO mil t'!$G$13*'2.Vol.PESO VIVO mil t'!G109</f>
        <v>0</v>
      </c>
      <c r="I108" s="213">
        <f>'2.Vol.PESO VIVO mil t'!$H$13*'2.Vol.PESO VIVO mil t'!H109</f>
        <v>0</v>
      </c>
      <c r="J108" s="213">
        <f>'2.Vol.PESO VIVO mil t'!$I$13*'2.Vol.PESO VIVO mil t'!I109</f>
        <v>0.49471261699999997</v>
      </c>
      <c r="K108" s="213">
        <f>'2.Vol.PESO VIVO mil t'!$J$13*'2.Vol.PESO VIVO mil t'!J109</f>
        <v>4.1338682151360002</v>
      </c>
      <c r="L108" s="213">
        <f>'2.Vol.PESO VIVO mil t'!$K$13*'2.Vol.PESO VIVO mil t'!K109</f>
        <v>0</v>
      </c>
      <c r="M108" s="213">
        <f>'2.Vol.PESO VIVO mil t'!$L$13*'2.Vol.PESO VIVO mil t'!L109</f>
        <v>0</v>
      </c>
      <c r="N108" s="213">
        <f>'2.Vol.PESO VIVO mil t'!$M$13*'2.Vol.PESO VIVO mil t'!M109</f>
        <v>0</v>
      </c>
      <c r="O108" s="37"/>
      <c r="P108" s="26"/>
      <c r="Q108" s="6"/>
      <c r="R108" s="12">
        <f t="shared" si="14"/>
        <v>9.2531415638490948</v>
      </c>
      <c r="S108" s="22"/>
    </row>
    <row r="109" spans="1:19" ht="14.1" customHeight="1" x14ac:dyDescent="0.2">
      <c r="A109" s="166">
        <f>A108+1</f>
        <v>200712</v>
      </c>
      <c r="B109" s="218">
        <f t="shared" si="13"/>
        <v>10.139944476535955</v>
      </c>
      <c r="C109" s="214">
        <f>'2.Vol.PESO VIVO mil t'!$B$13*'2.Vol.PESO VIVO mil t'!B110</f>
        <v>0.3933402588993517</v>
      </c>
      <c r="D109" s="214">
        <f>'2.Vol.PESO VIVO mil t'!$C$13*'2.Vol.PESO VIVO mil t'!C110</f>
        <v>5.327949771128835E-2</v>
      </c>
      <c r="E109" s="214">
        <f>'2.Vol.PESO VIVO mil t'!$D$13*'2.Vol.PESO VIVO mil t'!D110</f>
        <v>0.46700676225352122</v>
      </c>
      <c r="F109" s="214">
        <f>'2.Vol.PESO VIVO mil t'!$E$13*'2.Vol.PESO VIVO mil t'!E110</f>
        <v>4.4476870817280085</v>
      </c>
      <c r="G109" s="214">
        <f>'2.Vol.PESO VIVO mil t'!$F$13*'2.Vol.PESO VIVO mil t'!F110</f>
        <v>1.9224706515885807E-2</v>
      </c>
      <c r="H109" s="214">
        <f>'2.Vol.PESO VIVO mil t'!$G$13*'2.Vol.PESO VIVO mil t'!G110</f>
        <v>0</v>
      </c>
      <c r="I109" s="214">
        <f>'2.Vol.PESO VIVO mil t'!$H$13*'2.Vol.PESO VIVO mil t'!H110</f>
        <v>0</v>
      </c>
      <c r="J109" s="214">
        <f>'2.Vol.PESO VIVO mil t'!$I$13*'2.Vol.PESO VIVO mil t'!I110</f>
        <v>0.49654130499999999</v>
      </c>
      <c r="K109" s="214">
        <f>'2.Vol.PESO VIVO mil t'!$J$13*'2.Vol.PESO VIVO mil t'!J110</f>
        <v>4.2628648644278995</v>
      </c>
      <c r="L109" s="214">
        <f>'2.Vol.PESO VIVO mil t'!$K$13*'2.Vol.PESO VIVO mil t'!K110</f>
        <v>0</v>
      </c>
      <c r="M109" s="214">
        <f>'2.Vol.PESO VIVO mil t'!$L$13*'2.Vol.PESO VIVO mil t'!L110</f>
        <v>0</v>
      </c>
      <c r="N109" s="214">
        <f>'2.Vol.PESO VIVO mil t'!$M$13*'2.Vol.PESO VIVO mil t'!M110</f>
        <v>0</v>
      </c>
      <c r="O109" s="44"/>
      <c r="P109" s="40"/>
      <c r="Q109" s="35"/>
      <c r="R109" s="39">
        <f t="shared" si="14"/>
        <v>10.139944476535955</v>
      </c>
      <c r="S109" s="22"/>
    </row>
    <row r="110" spans="1:19" ht="14.1" customHeight="1" x14ac:dyDescent="0.2">
      <c r="A110" s="165">
        <v>200801</v>
      </c>
      <c r="B110" s="217">
        <f t="shared" ref="B110:B115" si="15">SUM(C110:O110)</f>
        <v>10.102031460010688</v>
      </c>
      <c r="C110" s="213">
        <f>'2.Vol.PESO VIVO mil t'!$B$13*'2.Vol.PESO VIVO mil t'!B111</f>
        <v>0.32895567018936084</v>
      </c>
      <c r="D110" s="213">
        <f>'2.Vol.PESO VIVO mil t'!$C$13*'2.Vol.PESO VIVO mil t'!C111</f>
        <v>1.8116544758865229E-2</v>
      </c>
      <c r="E110" s="213">
        <f>'2.Vol.PESO VIVO mil t'!$D$13*'2.Vol.PESO VIVO mil t'!D111</f>
        <v>0.2962272418098385</v>
      </c>
      <c r="F110" s="213">
        <f>'2.Vol.PESO VIVO mil t'!$E$13*'2.Vol.PESO VIVO mil t'!E111</f>
        <v>3.7776023553326872</v>
      </c>
      <c r="G110" s="213">
        <f>'2.Vol.PESO VIVO mil t'!$F$13*'2.Vol.PESO VIVO mil t'!F111</f>
        <v>1.6005242864835737E-2</v>
      </c>
      <c r="H110" s="213">
        <f>'2.Vol.PESO VIVO mil t'!$G$13*'2.Vol.PESO VIVO mil t'!G111</f>
        <v>0</v>
      </c>
      <c r="I110" s="213">
        <f>'2.Vol.PESO VIVO mil t'!$H$13*'2.Vol.PESO VIVO mil t'!H111</f>
        <v>0</v>
      </c>
      <c r="J110" s="213">
        <f>'2.Vol.PESO VIVO mil t'!$I$13*'2.Vol.PESO VIVO mil t'!I111</f>
        <v>0.4924897726000001</v>
      </c>
      <c r="K110" s="213">
        <f>'2.Vol.PESO VIVO mil t'!$J$13*'2.Vol.PESO VIVO mil t'!J111</f>
        <v>5.1726346324551002</v>
      </c>
      <c r="L110" s="213">
        <f>'2.Vol.PESO VIVO mil t'!$K$13*'2.Vol.PESO VIVO mil t'!K111</f>
        <v>0</v>
      </c>
      <c r="M110" s="213">
        <f>'2.Vol.PESO VIVO mil t'!$L$13*'2.Vol.PESO VIVO mil t'!L111</f>
        <v>0</v>
      </c>
      <c r="N110" s="213">
        <f>'2.Vol.PESO VIVO mil t'!$M$13*'2.Vol.PESO VIVO mil t'!M111</f>
        <v>0</v>
      </c>
      <c r="O110" s="37"/>
      <c r="P110" s="26"/>
      <c r="Q110" s="6"/>
      <c r="R110" s="12">
        <f t="shared" ref="R110:R115" si="16">SUM(C110:N110)</f>
        <v>10.102031460010688</v>
      </c>
      <c r="S110" s="22"/>
    </row>
    <row r="111" spans="1:19" ht="14.1" customHeight="1" x14ac:dyDescent="0.2">
      <c r="A111" s="165">
        <f t="shared" ref="A111:A116" si="17">A110+1</f>
        <v>200802</v>
      </c>
      <c r="B111" s="217">
        <f t="shared" si="15"/>
        <v>10.025727322750871</v>
      </c>
      <c r="C111" s="213">
        <f>'2.Vol.PESO VIVO mil t'!$B$13*'2.Vol.PESO VIVO mil t'!B112</f>
        <v>0.36012551890295574</v>
      </c>
      <c r="D111" s="213">
        <f>'2.Vol.PESO VIVO mil t'!$C$13*'2.Vol.PESO VIVO mil t'!C112</f>
        <v>1.8283689832151284E-2</v>
      </c>
      <c r="E111" s="213">
        <f>'2.Vol.PESO VIVO mil t'!$D$13*'2.Vol.PESO VIVO mil t'!D112</f>
        <v>0.32073887711880339</v>
      </c>
      <c r="F111" s="213">
        <f>'2.Vol.PESO VIVO mil t'!$E$13*'2.Vol.PESO VIVO mil t'!E112</f>
        <v>3.8613196759569206</v>
      </c>
      <c r="G111" s="213">
        <f>'2.Vol.PESO VIVO mil t'!$F$13*'2.Vol.PESO VIVO mil t'!F112</f>
        <v>1.7019119913839507E-2</v>
      </c>
      <c r="H111" s="213">
        <f>'2.Vol.PESO VIVO mil t'!$G$13*'2.Vol.PESO VIVO mil t'!G112</f>
        <v>0</v>
      </c>
      <c r="I111" s="213">
        <f>'2.Vol.PESO VIVO mil t'!$H$13*'2.Vol.PESO VIVO mil t'!H112</f>
        <v>0</v>
      </c>
      <c r="J111" s="213">
        <f>'2.Vol.PESO VIVO mil t'!$I$13*'2.Vol.PESO VIVO mil t'!I112</f>
        <v>0.50280765039999997</v>
      </c>
      <c r="K111" s="213">
        <f>'2.Vol.PESO VIVO mil t'!$J$13*'2.Vol.PESO VIVO mil t'!J112</f>
        <v>4.9454327906262003</v>
      </c>
      <c r="L111" s="213">
        <f>'2.Vol.PESO VIVO mil t'!$K$13*'2.Vol.PESO VIVO mil t'!K112</f>
        <v>0</v>
      </c>
      <c r="M111" s="213">
        <f>'2.Vol.PESO VIVO mil t'!$L$13*'2.Vol.PESO VIVO mil t'!L112</f>
        <v>0</v>
      </c>
      <c r="N111" s="213">
        <f>'2.Vol.PESO VIVO mil t'!$M$13*'2.Vol.PESO VIVO mil t'!M112</f>
        <v>0</v>
      </c>
      <c r="O111" s="37"/>
      <c r="P111" s="26"/>
      <c r="Q111" s="6"/>
      <c r="R111" s="12">
        <f t="shared" si="16"/>
        <v>10.025727322750871</v>
      </c>
      <c r="S111" s="22"/>
    </row>
    <row r="112" spans="1:19" ht="14.1" customHeight="1" x14ac:dyDescent="0.2">
      <c r="A112" s="165">
        <f t="shared" si="17"/>
        <v>200803</v>
      </c>
      <c r="B112" s="217">
        <f t="shared" si="15"/>
        <v>10.690553526019965</v>
      </c>
      <c r="C112" s="213">
        <f>'2.Vol.PESO VIVO mil t'!$B$13*'2.Vol.PESO VIVO mil t'!B113</f>
        <v>0.364663001949046</v>
      </c>
      <c r="D112" s="213">
        <f>'2.Vol.PESO VIVO mil t'!$C$13*'2.Vol.PESO VIVO mil t'!C113</f>
        <v>1.8111340659338043E-2</v>
      </c>
      <c r="E112" s="213">
        <f>'2.Vol.PESO VIVO mil t'!$D$13*'2.Vol.PESO VIVO mil t'!D113</f>
        <v>0.32650654687388664</v>
      </c>
      <c r="F112" s="213">
        <f>'2.Vol.PESO VIVO mil t'!$E$13*'2.Vol.PESO VIVO mil t'!E113</f>
        <v>4.028994479834286</v>
      </c>
      <c r="G112" s="213">
        <f>'2.Vol.PESO VIVO mil t'!$F$13*'2.Vol.PESO VIVO mil t'!F113</f>
        <v>1.5324837479806118E-2</v>
      </c>
      <c r="H112" s="213">
        <f>'2.Vol.PESO VIVO mil t'!$G$13*'2.Vol.PESO VIVO mil t'!G113</f>
        <v>0</v>
      </c>
      <c r="I112" s="213">
        <f>'2.Vol.PESO VIVO mil t'!$H$13*'2.Vol.PESO VIVO mil t'!H113</f>
        <v>0</v>
      </c>
      <c r="J112" s="213">
        <f>'2.Vol.PESO VIVO mil t'!$I$13*'2.Vol.PESO VIVO mil t'!I113</f>
        <v>0.50804288760000005</v>
      </c>
      <c r="K112" s="213">
        <f>'2.Vol.PESO VIVO mil t'!$J$13*'2.Vol.PESO VIVO mil t'!J113</f>
        <v>5.428910431623601</v>
      </c>
      <c r="L112" s="213">
        <f>'2.Vol.PESO VIVO mil t'!$K$13*'2.Vol.PESO VIVO mil t'!K113</f>
        <v>0</v>
      </c>
      <c r="M112" s="213">
        <f>'2.Vol.PESO VIVO mil t'!$L$13*'2.Vol.PESO VIVO mil t'!L113</f>
        <v>0</v>
      </c>
      <c r="N112" s="213">
        <f>'2.Vol.PESO VIVO mil t'!$M$13*'2.Vol.PESO VIVO mil t'!M113</f>
        <v>0</v>
      </c>
      <c r="O112" s="37"/>
      <c r="P112" s="26"/>
      <c r="Q112" s="6"/>
      <c r="R112" s="12">
        <f t="shared" si="16"/>
        <v>10.690553526019965</v>
      </c>
      <c r="S112" s="22"/>
    </row>
    <row r="113" spans="1:19" ht="14.1" customHeight="1" x14ac:dyDescent="0.2">
      <c r="A113" s="165">
        <f t="shared" si="17"/>
        <v>200804</v>
      </c>
      <c r="B113" s="217">
        <f t="shared" si="15"/>
        <v>10.840558135872527</v>
      </c>
      <c r="C113" s="213">
        <f>'2.Vol.PESO VIVO mil t'!$B$13*'2.Vol.PESO VIVO mil t'!B114</f>
        <v>0.36732356741641597</v>
      </c>
      <c r="D113" s="213">
        <f>'2.Vol.PESO VIVO mil t'!$C$13*'2.Vol.PESO VIVO mil t'!C114</f>
        <v>1.7322954460992891E-2</v>
      </c>
      <c r="E113" s="213">
        <f>'2.Vol.PESO VIVO mil t'!$D$13*'2.Vol.PESO VIVO mil t'!D114</f>
        <v>0.32459193579667595</v>
      </c>
      <c r="F113" s="213">
        <f>'2.Vol.PESO VIVO mil t'!$E$13*'2.Vol.PESO VIVO mil t'!E114</f>
        <v>4.216830957437832</v>
      </c>
      <c r="G113" s="213">
        <f>'2.Vol.PESO VIVO mil t'!$F$13*'2.Vol.PESO VIVO mil t'!F114</f>
        <v>1.4887638126009671E-2</v>
      </c>
      <c r="H113" s="213">
        <f>'2.Vol.PESO VIVO mil t'!$G$13*'2.Vol.PESO VIVO mil t'!G114</f>
        <v>0</v>
      </c>
      <c r="I113" s="213">
        <f>'2.Vol.PESO VIVO mil t'!$H$13*'2.Vol.PESO VIVO mil t'!H114</f>
        <v>0</v>
      </c>
      <c r="J113" s="213">
        <f>'2.Vol.PESO VIVO mil t'!$I$13*'2.Vol.PESO VIVO mil t'!I114</f>
        <v>0.52518930880000003</v>
      </c>
      <c r="K113" s="213">
        <f>'2.Vol.PESO VIVO mil t'!$J$13*'2.Vol.PESO VIVO mil t'!J114</f>
        <v>5.3744117738346002</v>
      </c>
      <c r="L113" s="213">
        <f>'2.Vol.PESO VIVO mil t'!$K$13*'2.Vol.PESO VIVO mil t'!K114</f>
        <v>0</v>
      </c>
      <c r="M113" s="213">
        <f>'2.Vol.PESO VIVO mil t'!$L$13*'2.Vol.PESO VIVO mil t'!L114</f>
        <v>0</v>
      </c>
      <c r="N113" s="213">
        <f>'2.Vol.PESO VIVO mil t'!$M$13*'2.Vol.PESO VIVO mil t'!M114</f>
        <v>0</v>
      </c>
      <c r="O113" s="37"/>
      <c r="P113" s="26"/>
      <c r="Q113" s="6"/>
      <c r="R113" s="12">
        <f t="shared" si="16"/>
        <v>10.840558135872527</v>
      </c>
      <c r="S113" s="22"/>
    </row>
    <row r="114" spans="1:19" ht="14.1" customHeight="1" x14ac:dyDescent="0.2">
      <c r="A114" s="165">
        <f t="shared" si="17"/>
        <v>200805</v>
      </c>
      <c r="B114" s="217">
        <f t="shared" si="15"/>
        <v>11.021038578172822</v>
      </c>
      <c r="C114" s="213">
        <f>'2.Vol.PESO VIVO mil t'!$B$13*'2.Vol.PESO VIVO mil t'!B115</f>
        <v>0.36916700220008569</v>
      </c>
      <c r="D114" s="213">
        <f>'2.Vol.PESO VIVO mil t'!$C$13*'2.Vol.PESO VIVO mil t'!C115</f>
        <v>1.5524400921985799E-2</v>
      </c>
      <c r="E114" s="213">
        <f>'2.Vol.PESO VIVO mil t'!$D$13*'2.Vol.PESO VIVO mil t'!D115</f>
        <v>0.33481934219747095</v>
      </c>
      <c r="F114" s="213">
        <f>'2.Vol.PESO VIVO mil t'!$E$13*'2.Vol.PESO VIVO mil t'!E115</f>
        <v>4.158062440115847</v>
      </c>
      <c r="G114" s="213">
        <f>'2.Vol.PESO VIVO mil t'!$F$13*'2.Vol.PESO VIVO mil t'!F115</f>
        <v>1.5577663801830887E-2</v>
      </c>
      <c r="H114" s="213">
        <f>'2.Vol.PESO VIVO mil t'!$G$13*'2.Vol.PESO VIVO mil t'!G115</f>
        <v>0</v>
      </c>
      <c r="I114" s="213">
        <f>'2.Vol.PESO VIVO mil t'!$H$13*'2.Vol.PESO VIVO mil t'!H115</f>
        <v>0</v>
      </c>
      <c r="J114" s="213">
        <f>'2.Vol.PESO VIVO mil t'!$I$13*'2.Vol.PESO VIVO mil t'!I115</f>
        <v>0.53537744860000003</v>
      </c>
      <c r="K114" s="213">
        <f>'2.Vol.PESO VIVO mil t'!$J$13*'2.Vol.PESO VIVO mil t'!J115</f>
        <v>5.5795199129820006</v>
      </c>
      <c r="L114" s="213">
        <f>'2.Vol.PESO VIVO mil t'!$K$13*'2.Vol.PESO VIVO mil t'!K115</f>
        <v>0</v>
      </c>
      <c r="M114" s="213">
        <f>'2.Vol.PESO VIVO mil t'!$L$13*'2.Vol.PESO VIVO mil t'!L115</f>
        <v>0</v>
      </c>
      <c r="N114" s="213">
        <f>'2.Vol.PESO VIVO mil t'!$M$13*'2.Vol.PESO VIVO mil t'!M115</f>
        <v>1.2990367353600001E-2</v>
      </c>
      <c r="O114" s="37"/>
      <c r="P114" s="26"/>
      <c r="Q114" s="6"/>
      <c r="R114" s="12">
        <f t="shared" si="16"/>
        <v>11.021038578172822</v>
      </c>
      <c r="S114" s="22"/>
    </row>
    <row r="115" spans="1:19" ht="14.1" customHeight="1" x14ac:dyDescent="0.2">
      <c r="A115" s="165">
        <f t="shared" si="17"/>
        <v>200806</v>
      </c>
      <c r="B115" s="217">
        <f t="shared" si="15"/>
        <v>10.542133963731931</v>
      </c>
      <c r="C115" s="213">
        <f>'2.Vol.PESO VIVO mil t'!$B$13*'2.Vol.PESO VIVO mil t'!B116</f>
        <v>0.37467021934611089</v>
      </c>
      <c r="D115" s="213">
        <f>'2.Vol.PESO VIVO mil t'!$C$13*'2.Vol.PESO VIVO mil t'!C116</f>
        <v>1.6537498184633556E-2</v>
      </c>
      <c r="E115" s="213">
        <f>'2.Vol.PESO VIVO mil t'!$D$13*'2.Vol.PESO VIVO mil t'!D116</f>
        <v>0.31560069662819523</v>
      </c>
      <c r="F115" s="213">
        <f>'2.Vol.PESO VIVO mil t'!$E$13*'2.Vol.PESO VIVO mil t'!E116</f>
        <v>3.9023588145954187</v>
      </c>
      <c r="G115" s="213">
        <f>'2.Vol.PESO VIVO mil t'!$F$13*'2.Vol.PESO VIVO mil t'!F116</f>
        <v>1.5408340333871813E-2</v>
      </c>
      <c r="H115" s="213">
        <f>'2.Vol.PESO VIVO mil t'!$G$13*'2.Vol.PESO VIVO mil t'!G116</f>
        <v>0</v>
      </c>
      <c r="I115" s="213">
        <f>'2.Vol.PESO VIVO mil t'!$H$13*'2.Vol.PESO VIVO mil t'!H116</f>
        <v>0</v>
      </c>
      <c r="J115" s="213">
        <f>'2.Vol.PESO VIVO mil t'!$I$13*'2.Vol.PESO VIVO mil t'!I116</f>
        <v>0.52396606479999996</v>
      </c>
      <c r="K115" s="213">
        <f>'2.Vol.PESO VIVO mil t'!$J$13*'2.Vol.PESO VIVO mil t'!J116</f>
        <v>5.3582491859013004</v>
      </c>
      <c r="L115" s="213">
        <f>'2.Vol.PESO VIVO mil t'!$K$13*'2.Vol.PESO VIVO mil t'!K116</f>
        <v>0</v>
      </c>
      <c r="M115" s="213">
        <f>'2.Vol.PESO VIVO mil t'!$L$13*'2.Vol.PESO VIVO mil t'!L116</f>
        <v>0</v>
      </c>
      <c r="N115" s="213">
        <f>'2.Vol.PESO VIVO mil t'!$M$13*'2.Vol.PESO VIVO mil t'!M116</f>
        <v>3.5343143942400006E-2</v>
      </c>
      <c r="O115" s="37"/>
      <c r="P115" s="26"/>
      <c r="Q115" s="6"/>
      <c r="R115" s="12">
        <f t="shared" si="16"/>
        <v>10.542133963731931</v>
      </c>
      <c r="S115" s="22"/>
    </row>
    <row r="116" spans="1:19" ht="14.1" customHeight="1" x14ac:dyDescent="0.2">
      <c r="A116" s="165">
        <f t="shared" si="17"/>
        <v>200807</v>
      </c>
      <c r="B116" s="217">
        <f t="shared" ref="B116:B121" si="18">SUM(C116:O116)</f>
        <v>10.576021290875158</v>
      </c>
      <c r="C116" s="213">
        <f>'2.Vol.PESO VIVO mil t'!$B$13*'2.Vol.PESO VIVO mil t'!B117</f>
        <v>0.37595460431579414</v>
      </c>
      <c r="D116" s="213">
        <f>'2.Vol.PESO VIVO mil t'!$C$13*'2.Vol.PESO VIVO mil t'!C117</f>
        <v>1.5519936278959791E-2</v>
      </c>
      <c r="E116" s="213">
        <f>'2.Vol.PESO VIVO mil t'!$D$13*'2.Vol.PESO VIVO mil t'!D117</f>
        <v>0.32694483133734453</v>
      </c>
      <c r="F116" s="213">
        <f>'2.Vol.PESO VIVO mil t'!$E$13*'2.Vol.PESO VIVO mil t'!E117</f>
        <v>3.8996025173137356</v>
      </c>
      <c r="G116" s="213">
        <f>'2.Vol.PESO VIVO mil t'!$F$13*'2.Vol.PESO VIVO mil t'!F117</f>
        <v>1.7847798427571331E-2</v>
      </c>
      <c r="H116" s="213">
        <f>'2.Vol.PESO VIVO mil t'!$G$13*'2.Vol.PESO VIVO mil t'!G117</f>
        <v>0</v>
      </c>
      <c r="I116" s="213">
        <f>'2.Vol.PESO VIVO mil t'!$H$13*'2.Vol.PESO VIVO mil t'!H117</f>
        <v>0</v>
      </c>
      <c r="J116" s="213">
        <f>'2.Vol.PESO VIVO mil t'!$I$13*'2.Vol.PESO VIVO mil t'!I117</f>
        <v>0.5115699078</v>
      </c>
      <c r="K116" s="213">
        <f>'2.Vol.PESO VIVO mil t'!$J$13*'2.Vol.PESO VIVO mil t'!J117</f>
        <v>5.4060867059957998</v>
      </c>
      <c r="L116" s="213">
        <f>'2.Vol.PESO VIVO mil t'!$K$13*'2.Vol.PESO VIVO mil t'!K117</f>
        <v>0</v>
      </c>
      <c r="M116" s="213">
        <f>'2.Vol.PESO VIVO mil t'!$L$13*'2.Vol.PESO VIVO mil t'!L117</f>
        <v>0</v>
      </c>
      <c r="N116" s="213">
        <f>'2.Vol.PESO VIVO mil t'!$M$13*'2.Vol.PESO VIVO mil t'!M117</f>
        <v>2.2494989405952001E-2</v>
      </c>
      <c r="O116" s="37"/>
      <c r="P116" s="26"/>
      <c r="Q116" s="6"/>
      <c r="R116" s="12">
        <f t="shared" ref="R116:R121" si="19">SUM(C116:N116)</f>
        <v>10.576021290875158</v>
      </c>
      <c r="S116" s="22"/>
    </row>
    <row r="117" spans="1:19" ht="14.1" customHeight="1" x14ac:dyDescent="0.2">
      <c r="A117" s="165">
        <f>A116+1</f>
        <v>200808</v>
      </c>
      <c r="B117" s="217">
        <f t="shared" si="18"/>
        <v>10.416382353084327</v>
      </c>
      <c r="C117" s="213">
        <f>'2.Vol.PESO VIVO mil t'!$B$13*'2.Vol.PESO VIVO mil t'!B118</f>
        <v>0.37366573549460097</v>
      </c>
      <c r="D117" s="213">
        <f>'2.Vol.PESO VIVO mil t'!$C$13*'2.Vol.PESO VIVO mil t'!C118</f>
        <v>1.9314227106619362E-2</v>
      </c>
      <c r="E117" s="213">
        <f>'2.Vol.PESO VIVO mil t'!$D$13*'2.Vol.PESO VIVO mil t'!D118</f>
        <v>0.32018089742468187</v>
      </c>
      <c r="F117" s="213">
        <f>'2.Vol.PESO VIVO mil t'!$E$13*'2.Vol.PESO VIVO mil t'!E118</f>
        <v>3.86310151302134</v>
      </c>
      <c r="G117" s="213">
        <f>'2.Vol.PESO VIVO mil t'!$F$13*'2.Vol.PESO VIVO mil t'!F118</f>
        <v>1.6503719978459862E-2</v>
      </c>
      <c r="H117" s="213">
        <f>'2.Vol.PESO VIVO mil t'!$G$13*'2.Vol.PESO VIVO mil t'!G118</f>
        <v>0</v>
      </c>
      <c r="I117" s="213">
        <f>'2.Vol.PESO VIVO mil t'!$H$13*'2.Vol.PESO VIVO mil t'!H118</f>
        <v>0</v>
      </c>
      <c r="J117" s="213">
        <f>'2.Vol.PESO VIVO mil t'!$I$13*'2.Vol.PESO VIVO mil t'!I118</f>
        <v>0.50450907160000003</v>
      </c>
      <c r="K117" s="213">
        <f>'2.Vol.PESO VIVO mil t'!$J$13*'2.Vol.PESO VIVO mil t'!J118</f>
        <v>5.3131807775232005</v>
      </c>
      <c r="L117" s="213">
        <f>'2.Vol.PESO VIVO mil t'!$K$13*'2.Vol.PESO VIVO mil t'!K118</f>
        <v>0</v>
      </c>
      <c r="M117" s="213">
        <f>'2.Vol.PESO VIVO mil t'!$L$13*'2.Vol.PESO VIVO mil t'!L118</f>
        <v>0</v>
      </c>
      <c r="N117" s="213">
        <f>'2.Vol.PESO VIVO mil t'!$M$13*'2.Vol.PESO VIVO mil t'!M118</f>
        <v>5.9264109354240004E-3</v>
      </c>
      <c r="O117" s="37"/>
      <c r="P117" s="26"/>
      <c r="Q117" s="6"/>
      <c r="R117" s="12">
        <f t="shared" si="19"/>
        <v>10.416382353084327</v>
      </c>
      <c r="S117" s="22"/>
    </row>
    <row r="118" spans="1:19" ht="14.1" customHeight="1" x14ac:dyDescent="0.2">
      <c r="A118" s="165">
        <f>A117+1</f>
        <v>200809</v>
      </c>
      <c r="B118" s="217">
        <f t="shared" si="18"/>
        <v>10.214312816695619</v>
      </c>
      <c r="C118" s="213">
        <f>'2.Vol.PESO VIVO mil t'!$B$13*'2.Vol.PESO VIVO mil t'!B119</f>
        <v>0.3812727255610916</v>
      </c>
      <c r="D118" s="213">
        <f>'2.Vol.PESO VIVO mil t'!$C$13*'2.Vol.PESO VIVO mil t'!C119</f>
        <v>1.4240355635697387E-2</v>
      </c>
      <c r="E118" s="213">
        <f>'2.Vol.PESO VIVO mil t'!$D$13*'2.Vol.PESO VIVO mil t'!D119</f>
        <v>0.33678785457448585</v>
      </c>
      <c r="F118" s="213">
        <f>'2.Vol.PESO VIVO mil t'!$E$13*'2.Vol.PESO VIVO mil t'!E119</f>
        <v>3.8934047302179167</v>
      </c>
      <c r="G118" s="213">
        <f>'2.Vol.PESO VIVO mil t'!$F$13*'2.Vol.PESO VIVO mil t'!F119</f>
        <v>1.5917390242326312E-2</v>
      </c>
      <c r="H118" s="213">
        <f>'2.Vol.PESO VIVO mil t'!$G$13*'2.Vol.PESO VIVO mil t'!G119</f>
        <v>0</v>
      </c>
      <c r="I118" s="213">
        <f>'2.Vol.PESO VIVO mil t'!$H$13*'2.Vol.PESO VIVO mil t'!H119</f>
        <v>0</v>
      </c>
      <c r="J118" s="213">
        <f>'2.Vol.PESO VIVO mil t'!$I$13*'2.Vol.PESO VIVO mil t'!I119</f>
        <v>0.50906102200000003</v>
      </c>
      <c r="K118" s="213">
        <f>'2.Vol.PESO VIVO mil t'!$J$13*'2.Vol.PESO VIVO mil t'!J119</f>
        <v>5.063628738464101</v>
      </c>
      <c r="L118" s="213">
        <f>'2.Vol.PESO VIVO mil t'!$K$13*'2.Vol.PESO VIVO mil t'!K119</f>
        <v>0</v>
      </c>
      <c r="M118" s="213">
        <f>'2.Vol.PESO VIVO mil t'!$L$13*'2.Vol.PESO VIVO mil t'!L119</f>
        <v>0</v>
      </c>
      <c r="N118" s="213">
        <f>'2.Vol.PESO VIVO mil t'!$M$13*'2.Vol.PESO VIVO mil t'!M119</f>
        <v>0</v>
      </c>
      <c r="O118" s="37"/>
      <c r="P118" s="26"/>
      <c r="Q118" s="6"/>
      <c r="R118" s="12">
        <f t="shared" si="19"/>
        <v>10.214312816695619</v>
      </c>
      <c r="S118" s="22"/>
    </row>
    <row r="119" spans="1:19" ht="14.1" customHeight="1" x14ac:dyDescent="0.2">
      <c r="A119" s="165">
        <f>A118+1</f>
        <v>200810</v>
      </c>
      <c r="B119" s="217">
        <f t="shared" si="18"/>
        <v>10.344530445161459</v>
      </c>
      <c r="C119" s="213">
        <f>'2.Vol.PESO VIVO mil t'!$B$13*'2.Vol.PESO VIVO mil t'!B120</f>
        <v>0.38860094314294996</v>
      </c>
      <c r="D119" s="213">
        <f>'2.Vol.PESO VIVO mil t'!$C$13*'2.Vol.PESO VIVO mil t'!C120</f>
        <v>1.5983728977304948E-2</v>
      </c>
      <c r="E119" s="213">
        <f>'2.Vol.PESO VIVO mil t'!$D$13*'2.Vol.PESO VIVO mil t'!D120</f>
        <v>0.33835304272243799</v>
      </c>
      <c r="F119" s="213">
        <f>'2.Vol.PESO VIVO mil t'!$E$13*'2.Vol.PESO VIVO mil t'!E120</f>
        <v>3.9210777249979816</v>
      </c>
      <c r="G119" s="213">
        <f>'2.Vol.PESO VIVO mil t'!$F$13*'2.Vol.PESO VIVO mil t'!F120</f>
        <v>1.6683647991383933E-2</v>
      </c>
      <c r="H119" s="213">
        <f>'2.Vol.PESO VIVO mil t'!$G$13*'2.Vol.PESO VIVO mil t'!G120</f>
        <v>0</v>
      </c>
      <c r="I119" s="213">
        <f>'2.Vol.PESO VIVO mil t'!$H$13*'2.Vol.PESO VIVO mil t'!H120</f>
        <v>0</v>
      </c>
      <c r="J119" s="213">
        <f>'2.Vol.PESO VIVO mil t'!$I$13*'2.Vol.PESO VIVO mil t'!I120</f>
        <v>0.51486370849999996</v>
      </c>
      <c r="K119" s="213">
        <f>'2.Vol.PESO VIVO mil t'!$J$13*'2.Vol.PESO VIVO mil t'!J120</f>
        <v>5.1489676488294007</v>
      </c>
      <c r="L119" s="213">
        <f>'2.Vol.PESO VIVO mil t'!$K$13*'2.Vol.PESO VIVO mil t'!K120</f>
        <v>0</v>
      </c>
      <c r="M119" s="213">
        <f>'2.Vol.PESO VIVO mil t'!$L$13*'2.Vol.PESO VIVO mil t'!L120</f>
        <v>0</v>
      </c>
      <c r="N119" s="213">
        <f>'2.Vol.PESO VIVO mil t'!$M$13*'2.Vol.PESO VIVO mil t'!M120</f>
        <v>0</v>
      </c>
      <c r="O119" s="37"/>
      <c r="P119" s="26"/>
      <c r="Q119" s="6"/>
      <c r="R119" s="12">
        <f t="shared" si="19"/>
        <v>10.344530445161459</v>
      </c>
      <c r="S119" s="22"/>
    </row>
    <row r="120" spans="1:19" ht="14.1" customHeight="1" x14ac:dyDescent="0.2">
      <c r="A120" s="165">
        <f>A119+1</f>
        <v>200811</v>
      </c>
      <c r="B120" s="217">
        <f t="shared" si="18"/>
        <v>10.360408601825387</v>
      </c>
      <c r="C120" s="213">
        <f>'2.Vol.PESO VIVO mil t'!$B$13*'2.Vol.PESO VIVO mil t'!B121</f>
        <v>0.38493476519052877</v>
      </c>
      <c r="D120" s="213">
        <f>'2.Vol.PESO VIVO mil t'!$C$13*'2.Vol.PESO VIVO mil t'!C121</f>
        <v>1.9974003681796672E-2</v>
      </c>
      <c r="E120" s="213">
        <f>'2.Vol.PESO VIVO mil t'!$D$13*'2.Vol.PESO VIVO mil t'!D121</f>
        <v>0.34266924761403478</v>
      </c>
      <c r="F120" s="213">
        <f>'2.Vol.PESO VIVO mil t'!$E$13*'2.Vol.PESO VIVO mil t'!E121</f>
        <v>4.1090180908140317</v>
      </c>
      <c r="G120" s="213">
        <f>'2.Vol.PESO VIVO mil t'!$F$13*'2.Vol.PESO VIVO mil t'!F121</f>
        <v>1.6004195110393086E-2</v>
      </c>
      <c r="H120" s="213">
        <f>'2.Vol.PESO VIVO mil t'!$G$13*'2.Vol.PESO VIVO mil t'!G121</f>
        <v>0</v>
      </c>
      <c r="I120" s="213">
        <f>'2.Vol.PESO VIVO mil t'!$H$13*'2.Vol.PESO VIVO mil t'!H121</f>
        <v>0</v>
      </c>
      <c r="J120" s="213">
        <f>'2.Vol.PESO VIVO mil t'!$I$13*'2.Vol.PESO VIVO mil t'!I121</f>
        <v>0.52464564480000009</v>
      </c>
      <c r="K120" s="213">
        <f>'2.Vol.PESO VIVO mil t'!$J$13*'2.Vol.PESO VIVO mil t'!J121</f>
        <v>4.9631626546146004</v>
      </c>
      <c r="L120" s="213">
        <f>'2.Vol.PESO VIVO mil t'!$K$13*'2.Vol.PESO VIVO mil t'!K121</f>
        <v>0</v>
      </c>
      <c r="M120" s="213">
        <f>'2.Vol.PESO VIVO mil t'!$L$13*'2.Vol.PESO VIVO mil t'!L121</f>
        <v>0</v>
      </c>
      <c r="N120" s="213">
        <f>'2.Vol.PESO VIVO mil t'!$M$13*'2.Vol.PESO VIVO mil t'!M121</f>
        <v>0</v>
      </c>
      <c r="O120" s="37"/>
      <c r="P120" s="26"/>
      <c r="Q120" s="6"/>
      <c r="R120" s="12">
        <f t="shared" si="19"/>
        <v>10.360408601825387</v>
      </c>
      <c r="S120" s="22"/>
    </row>
    <row r="121" spans="1:19" ht="14.1" customHeight="1" x14ac:dyDescent="0.2">
      <c r="A121" s="166">
        <f>A120+1</f>
        <v>200812</v>
      </c>
      <c r="B121" s="218">
        <f t="shared" si="18"/>
        <v>10.921178835101706</v>
      </c>
      <c r="C121" s="214">
        <f>'2.Vol.PESO VIVO mil t'!$B$13*'2.Vol.PESO VIVO mil t'!B122</f>
        <v>0.39341757488485285</v>
      </c>
      <c r="D121" s="214">
        <f>'2.Vol.PESO VIVO mil t'!$C$13*'2.Vol.PESO VIVO mil t'!C122</f>
        <v>0.20563286333995251</v>
      </c>
      <c r="E121" s="214">
        <f>'2.Vol.PESO VIVO mil t'!$D$13*'2.Vol.PESO VIVO mil t'!D122</f>
        <v>0.36689451144287016</v>
      </c>
      <c r="F121" s="214">
        <f>'2.Vol.PESO VIVO mil t'!$E$13*'2.Vol.PESO VIVO mil t'!E122</f>
        <v>4.2710455679118189</v>
      </c>
      <c r="G121" s="214">
        <f>'2.Vol.PESO VIVO mil t'!$F$13*'2.Vol.PESO VIVO mil t'!F122</f>
        <v>1.7359925858912197E-2</v>
      </c>
      <c r="H121" s="214">
        <f>'2.Vol.PESO VIVO mil t'!$G$13*'2.Vol.PESO VIVO mil t'!G122</f>
        <v>0</v>
      </c>
      <c r="I121" s="214">
        <f>'2.Vol.PESO VIVO mil t'!$H$13*'2.Vol.PESO VIVO mil t'!H122</f>
        <v>0</v>
      </c>
      <c r="J121" s="214">
        <f>'2.Vol.PESO VIVO mil t'!$I$13*'2.Vol.PESO VIVO mil t'!I122</f>
        <v>0.52755177599999992</v>
      </c>
      <c r="K121" s="214">
        <f>'2.Vol.PESO VIVO mil t'!$J$13*'2.Vol.PESO VIVO mil t'!J122</f>
        <v>5.1392766156632996</v>
      </c>
      <c r="L121" s="214">
        <f>'2.Vol.PESO VIVO mil t'!$K$13*'2.Vol.PESO VIVO mil t'!K122</f>
        <v>0</v>
      </c>
      <c r="M121" s="214">
        <f>'2.Vol.PESO VIVO mil t'!$L$13*'2.Vol.PESO VIVO mil t'!L122</f>
        <v>0</v>
      </c>
      <c r="N121" s="214">
        <f>'2.Vol.PESO VIVO mil t'!$M$13*'2.Vol.PESO VIVO mil t'!M122</f>
        <v>0</v>
      </c>
      <c r="O121" s="44"/>
      <c r="P121" s="40"/>
      <c r="Q121" s="35"/>
      <c r="R121" s="39">
        <f t="shared" si="19"/>
        <v>10.921178835101706</v>
      </c>
      <c r="S121" s="22"/>
    </row>
    <row r="122" spans="1:19" ht="14.1" customHeight="1" x14ac:dyDescent="0.2">
      <c r="A122" s="165">
        <v>200901</v>
      </c>
      <c r="B122" s="217">
        <f t="shared" ref="B122:B127" si="20">SUM(C122:O122)</f>
        <v>10.541882296384919</v>
      </c>
      <c r="C122" s="213">
        <f>'2.Vol.PESO VIVO mil t'!$B$13*'2.Vol.PESO VIVO mil t'!B123</f>
        <v>0.4872217320009623</v>
      </c>
      <c r="D122" s="213">
        <f>'2.Vol.PESO VIVO mil t'!$C$13*'2.Vol.PESO VIVO mil t'!C123</f>
        <v>4.9507170834515314E-2</v>
      </c>
      <c r="E122" s="213">
        <f>'2.Vol.PESO VIVO mil t'!$D$13*'2.Vol.PESO VIVO mil t'!D123</f>
        <v>0.39968012869691077</v>
      </c>
      <c r="F122" s="213">
        <f>'2.Vol.PESO VIVO mil t'!$E$13*'2.Vol.PESO VIVO mil t'!E123</f>
        <v>3.7821285726773555</v>
      </c>
      <c r="G122" s="213">
        <f>'2.Vol.PESO VIVO mil t'!$F$13*'2.Vol.PESO VIVO mil t'!F123</f>
        <v>1.8426031879375311E-2</v>
      </c>
      <c r="H122" s="213">
        <f>'2.Vol.PESO VIVO mil t'!$G$13*'2.Vol.PESO VIVO mil t'!G123</f>
        <v>0</v>
      </c>
      <c r="I122" s="213">
        <f>'2.Vol.PESO VIVO mil t'!$H$13*'2.Vol.PESO VIVO mil t'!H123</f>
        <v>0</v>
      </c>
      <c r="J122" s="213">
        <f>'2.Vol.PESO VIVO mil t'!$I$13*'2.Vol.PESO VIVO mil t'!I123</f>
        <v>0.509493482</v>
      </c>
      <c r="K122" s="213">
        <f>'2.Vol.PESO VIVO mil t'!$J$13*'2.Vol.PESO VIVO mil t'!J123</f>
        <v>5.2954251782957993</v>
      </c>
      <c r="L122" s="213">
        <f>'2.Vol.PESO VIVO mil t'!$K$13*'2.Vol.PESO VIVO mil t'!K123</f>
        <v>0</v>
      </c>
      <c r="M122" s="213">
        <f>'2.Vol.PESO VIVO mil t'!$L$13*'2.Vol.PESO VIVO mil t'!L123</f>
        <v>0</v>
      </c>
      <c r="N122" s="213">
        <f>'2.Vol.PESO VIVO mil t'!$M$13*'2.Vol.PESO VIVO mil t'!M123</f>
        <v>0</v>
      </c>
      <c r="O122" s="37"/>
      <c r="P122" s="26"/>
      <c r="Q122" s="6"/>
      <c r="R122" s="12">
        <f t="shared" ref="R122:R127" si="21">SUM(C122:N122)</f>
        <v>10.541882296384919</v>
      </c>
      <c r="S122" s="22"/>
    </row>
    <row r="123" spans="1:19" ht="14.1" customHeight="1" x14ac:dyDescent="0.2">
      <c r="A123" s="165">
        <f t="shared" ref="A123:A128" si="22">A122+1</f>
        <v>200902</v>
      </c>
      <c r="B123" s="217">
        <f t="shared" si="20"/>
        <v>10.541035119871804</v>
      </c>
      <c r="C123" s="213">
        <f>'2.Vol.PESO VIVO mil t'!$B$13*'2.Vol.PESO VIVO mil t'!B124</f>
        <v>0.50024763028796371</v>
      </c>
      <c r="D123" s="213">
        <f>'2.Vol.PESO VIVO mil t'!$C$13*'2.Vol.PESO VIVO mil t'!C124</f>
        <v>5.0623819911347456E-2</v>
      </c>
      <c r="E123" s="213">
        <f>'2.Vol.PESO VIVO mil t'!$D$13*'2.Vol.PESO VIVO mil t'!D124</f>
        <v>0.43497639826779438</v>
      </c>
      <c r="F123" s="213">
        <f>'2.Vol.PESO VIVO mil t'!$E$13*'2.Vol.PESO VIVO mil t'!E124</f>
        <v>4.0467689678732013</v>
      </c>
      <c r="G123" s="213">
        <f>'2.Vol.PESO VIVO mil t'!$F$13*'2.Vol.PESO VIVO mil t'!F124</f>
        <v>1.89957562950996E-2</v>
      </c>
      <c r="H123" s="213">
        <f>'2.Vol.PESO VIVO mil t'!$G$13*'2.Vol.PESO VIVO mil t'!G124</f>
        <v>0</v>
      </c>
      <c r="I123" s="213">
        <f>'2.Vol.PESO VIVO mil t'!$H$13*'2.Vol.PESO VIVO mil t'!H124</f>
        <v>0</v>
      </c>
      <c r="J123" s="213">
        <f>'2.Vol.PESO VIVO mil t'!$I$13*'2.Vol.PESO VIVO mil t'!I124</f>
        <v>0.51940917199999992</v>
      </c>
      <c r="K123" s="213">
        <f>'2.Vol.PESO VIVO mil t'!$J$13*'2.Vol.PESO VIVO mil t'!J124</f>
        <v>4.9700133752363991</v>
      </c>
      <c r="L123" s="213">
        <f>'2.Vol.PESO VIVO mil t'!$K$13*'2.Vol.PESO VIVO mil t'!K124</f>
        <v>0</v>
      </c>
      <c r="M123" s="213">
        <f>'2.Vol.PESO VIVO mil t'!$L$13*'2.Vol.PESO VIVO mil t'!L124</f>
        <v>0</v>
      </c>
      <c r="N123" s="213">
        <f>'2.Vol.PESO VIVO mil t'!$M$13*'2.Vol.PESO VIVO mil t'!M124</f>
        <v>0</v>
      </c>
      <c r="O123" s="37"/>
      <c r="P123" s="26"/>
      <c r="Q123" s="6"/>
      <c r="R123" s="12">
        <f t="shared" si="21"/>
        <v>10.541035119871804</v>
      </c>
      <c r="S123" s="22"/>
    </row>
    <row r="124" spans="1:19" ht="14.1" customHeight="1" x14ac:dyDescent="0.2">
      <c r="A124" s="165">
        <f t="shared" si="22"/>
        <v>200903</v>
      </c>
      <c r="B124" s="217">
        <f t="shared" si="20"/>
        <v>11.235583514655969</v>
      </c>
      <c r="C124" s="213">
        <f>'2.Vol.PESO VIVO mil t'!$B$13*'2.Vol.PESO VIVO mil t'!B125</f>
        <v>0.56012540175100323</v>
      </c>
      <c r="D124" s="213">
        <f>'2.Vol.PESO VIVO mil t'!$C$13*'2.Vol.PESO VIVO mil t'!C125</f>
        <v>5.8274857736997573E-2</v>
      </c>
      <c r="E124" s="213">
        <f>'2.Vol.PESO VIVO mil t'!$D$13*'2.Vol.PESO VIVO mil t'!D125</f>
        <v>0.46385929314832719</v>
      </c>
      <c r="F124" s="213">
        <f>'2.Vol.PESO VIVO mil t'!$E$13*'2.Vol.PESO VIVO mil t'!E125</f>
        <v>4.201596998854634</v>
      </c>
      <c r="G124" s="213">
        <f>'2.Vol.PESO VIVO mil t'!$F$13*'2.Vol.PESO VIVO mil t'!F125</f>
        <v>1.8374850662358617E-2</v>
      </c>
      <c r="H124" s="213">
        <f>'2.Vol.PESO VIVO mil t'!$G$13*'2.Vol.PESO VIVO mil t'!G125</f>
        <v>0</v>
      </c>
      <c r="I124" s="213">
        <f>'2.Vol.PESO VIVO mil t'!$H$13*'2.Vol.PESO VIVO mil t'!H125</f>
        <v>0</v>
      </c>
      <c r="J124" s="213">
        <f>'2.Vol.PESO VIVO mil t'!$I$13*'2.Vol.PESO VIVO mil t'!I125</f>
        <v>0.52368434800000008</v>
      </c>
      <c r="K124" s="213">
        <f>'2.Vol.PESO VIVO mil t'!$J$13*'2.Vol.PESO VIVO mil t'!J125</f>
        <v>5.4096677645026494</v>
      </c>
      <c r="L124" s="213">
        <f>'2.Vol.PESO VIVO mil t'!$K$13*'2.Vol.PESO VIVO mil t'!K125</f>
        <v>0</v>
      </c>
      <c r="M124" s="213">
        <f>'2.Vol.PESO VIVO mil t'!$L$13*'2.Vol.PESO VIVO mil t'!L125</f>
        <v>0</v>
      </c>
      <c r="N124" s="213">
        <f>'2.Vol.PESO VIVO mil t'!$M$13*'2.Vol.PESO VIVO mil t'!M125</f>
        <v>0</v>
      </c>
      <c r="O124" s="37"/>
      <c r="P124" s="26"/>
      <c r="Q124" s="6"/>
      <c r="R124" s="12">
        <f t="shared" si="21"/>
        <v>11.235583514655969</v>
      </c>
      <c r="S124" s="22"/>
    </row>
    <row r="125" spans="1:19" ht="14.1" customHeight="1" x14ac:dyDescent="0.2">
      <c r="A125" s="165">
        <f t="shared" si="22"/>
        <v>200904</v>
      </c>
      <c r="B125" s="217">
        <f t="shared" si="20"/>
        <v>11.07404212835112</v>
      </c>
      <c r="C125" s="213">
        <f>'2.Vol.PESO VIVO mil t'!$B$13*'2.Vol.PESO VIVO mil t'!B126</f>
        <v>0.54633940639524148</v>
      </c>
      <c r="D125" s="213">
        <f>'2.Vol.PESO VIVO mil t'!$C$13*'2.Vol.PESO VIVO mil t'!C126</f>
        <v>5.4326404180850996E-2</v>
      </c>
      <c r="E125" s="213">
        <f>'2.Vol.PESO VIVO mil t'!$D$13*'2.Vol.PESO VIVO mil t'!D126</f>
        <v>0.44590418836732904</v>
      </c>
      <c r="F125" s="213">
        <f>'2.Vol.PESO VIVO mil t'!$E$13*'2.Vol.PESO VIVO mil t'!E126</f>
        <v>4.1353028600770427</v>
      </c>
      <c r="G125" s="213">
        <f>'2.Vol.PESO VIVO mil t'!$F$13*'2.Vol.PESO VIVO mil t'!F126</f>
        <v>1.8497628432956353E-2</v>
      </c>
      <c r="H125" s="213">
        <f>'2.Vol.PESO VIVO mil t'!$G$13*'2.Vol.PESO VIVO mil t'!G126</f>
        <v>0</v>
      </c>
      <c r="I125" s="213">
        <f>'2.Vol.PESO VIVO mil t'!$H$13*'2.Vol.PESO VIVO mil t'!H126</f>
        <v>0</v>
      </c>
      <c r="J125" s="213">
        <f>'2.Vol.PESO VIVO mil t'!$I$13*'2.Vol.PESO VIVO mil t'!I126</f>
        <v>0.53101114709999997</v>
      </c>
      <c r="K125" s="213">
        <f>'2.Vol.PESO VIVO mil t'!$J$13*'2.Vol.PESO VIVO mil t'!J126</f>
        <v>5.3426604937977</v>
      </c>
      <c r="L125" s="213">
        <f>'2.Vol.PESO VIVO mil t'!$K$13*'2.Vol.PESO VIVO mil t'!K126</f>
        <v>0</v>
      </c>
      <c r="M125" s="213">
        <f>'2.Vol.PESO VIVO mil t'!$L$13*'2.Vol.PESO VIVO mil t'!L126</f>
        <v>0</v>
      </c>
      <c r="N125" s="213">
        <f>'2.Vol.PESO VIVO mil t'!$M$13*'2.Vol.PESO VIVO mil t'!M126</f>
        <v>0</v>
      </c>
      <c r="O125" s="37"/>
      <c r="P125" s="26"/>
      <c r="Q125" s="6"/>
      <c r="R125" s="12">
        <f t="shared" si="21"/>
        <v>11.07404212835112</v>
      </c>
      <c r="S125" s="22"/>
    </row>
    <row r="126" spans="1:19" ht="14.1" customHeight="1" x14ac:dyDescent="0.2">
      <c r="A126" s="165">
        <f t="shared" si="22"/>
        <v>200905</v>
      </c>
      <c r="B126" s="217">
        <f t="shared" si="20"/>
        <v>11.516191568818499</v>
      </c>
      <c r="C126" s="213">
        <f>'2.Vol.PESO VIVO mil t'!$B$13*'2.Vol.PESO VIVO mil t'!B127</f>
        <v>0.56266053841084784</v>
      </c>
      <c r="D126" s="213">
        <f>'2.Vol.PESO VIVO mil t'!$C$13*'2.Vol.PESO VIVO mil t'!C127</f>
        <v>5.598749554669024E-2</v>
      </c>
      <c r="E126" s="213">
        <f>'2.Vol.PESO VIVO mil t'!$D$13*'2.Vol.PESO VIVO mil t'!D127</f>
        <v>0.41128002332220187</v>
      </c>
      <c r="F126" s="213">
        <f>'2.Vol.PESO VIVO mil t'!$E$13*'2.Vol.PESO VIVO mil t'!E127</f>
        <v>4.1973316236413556</v>
      </c>
      <c r="G126" s="213">
        <f>'2.Vol.PESO VIVO mil t'!$F$13*'2.Vol.PESO VIVO mil t'!F127</f>
        <v>1.6483971394722647E-2</v>
      </c>
      <c r="H126" s="213">
        <f>'2.Vol.PESO VIVO mil t'!$G$13*'2.Vol.PESO VIVO mil t'!G127</f>
        <v>0</v>
      </c>
      <c r="I126" s="213">
        <f>'2.Vol.PESO VIVO mil t'!$H$13*'2.Vol.PESO VIVO mil t'!H127</f>
        <v>0</v>
      </c>
      <c r="J126" s="213">
        <f>'2.Vol.PESO VIVO mil t'!$I$13*'2.Vol.PESO VIVO mil t'!I127</f>
        <v>0.54051630900000003</v>
      </c>
      <c r="K126" s="213">
        <f>'2.Vol.PESO VIVO mil t'!$J$13*'2.Vol.PESO VIVO mil t'!J127</f>
        <v>5.7180527045189997</v>
      </c>
      <c r="L126" s="213">
        <f>'2.Vol.PESO VIVO mil t'!$K$13*'2.Vol.PESO VIVO mil t'!K127</f>
        <v>0</v>
      </c>
      <c r="M126" s="213">
        <f>'2.Vol.PESO VIVO mil t'!$L$13*'2.Vol.PESO VIVO mil t'!L127</f>
        <v>0</v>
      </c>
      <c r="N126" s="213">
        <f>'2.Vol.PESO VIVO mil t'!$M$13*'2.Vol.PESO VIVO mil t'!M127</f>
        <v>1.3878902983680001E-2</v>
      </c>
      <c r="O126" s="37"/>
      <c r="P126" s="26"/>
      <c r="Q126" s="6"/>
      <c r="R126" s="12">
        <f t="shared" si="21"/>
        <v>11.516191568818499</v>
      </c>
      <c r="S126" s="22"/>
    </row>
    <row r="127" spans="1:19" ht="14.1" customHeight="1" x14ac:dyDescent="0.2">
      <c r="A127" s="165">
        <f t="shared" si="22"/>
        <v>200906</v>
      </c>
      <c r="B127" s="217">
        <f t="shared" si="20"/>
        <v>11.323434578857556</v>
      </c>
      <c r="C127" s="213">
        <f>'2.Vol.PESO VIVO mil t'!$B$13*'2.Vol.PESO VIVO mil t'!B128</f>
        <v>0.55159078777714643</v>
      </c>
      <c r="D127" s="213">
        <f>'2.Vol.PESO VIVO mil t'!$C$13*'2.Vol.PESO VIVO mil t'!C128</f>
        <v>5.6237445796099225E-2</v>
      </c>
      <c r="E127" s="213">
        <f>'2.Vol.PESO VIVO mil t'!$D$13*'2.Vol.PESO VIVO mil t'!D128</f>
        <v>0.40258152058366109</v>
      </c>
      <c r="F127" s="213">
        <f>'2.Vol.PESO VIVO mil t'!$E$13*'2.Vol.PESO VIVO mil t'!E128</f>
        <v>4.166900859479429</v>
      </c>
      <c r="G127" s="213">
        <f>'2.Vol.PESO VIVO mil t'!$F$13*'2.Vol.PESO VIVO mil t'!F128</f>
        <v>1.8895902121701641E-2</v>
      </c>
      <c r="H127" s="213">
        <f>'2.Vol.PESO VIVO mil t'!$G$13*'2.Vol.PESO VIVO mil t'!G128</f>
        <v>0</v>
      </c>
      <c r="I127" s="213">
        <f>'2.Vol.PESO VIVO mil t'!$H$13*'2.Vol.PESO VIVO mil t'!H128</f>
        <v>0</v>
      </c>
      <c r="J127" s="213">
        <f>'2.Vol.PESO VIVO mil t'!$I$13*'2.Vol.PESO VIVO mil t'!I128</f>
        <v>0.53575152650000002</v>
      </c>
      <c r="K127" s="213">
        <f>'2.Vol.PESO VIVO mil t'!$J$13*'2.Vol.PESO VIVO mil t'!J128</f>
        <v>5.5477969417079995</v>
      </c>
      <c r="L127" s="213">
        <f>'2.Vol.PESO VIVO mil t'!$K$13*'2.Vol.PESO VIVO mil t'!K128</f>
        <v>0</v>
      </c>
      <c r="M127" s="213">
        <f>'2.Vol.PESO VIVO mil t'!$L$13*'2.Vol.PESO VIVO mil t'!L128</f>
        <v>0</v>
      </c>
      <c r="N127" s="213">
        <f>'2.Vol.PESO VIVO mil t'!$M$13*'2.Vol.PESO VIVO mil t'!M128</f>
        <v>4.3679594891520006E-2</v>
      </c>
      <c r="O127" s="37"/>
      <c r="P127" s="26"/>
      <c r="Q127" s="6"/>
      <c r="R127" s="12">
        <f t="shared" si="21"/>
        <v>11.323434578857556</v>
      </c>
      <c r="S127" s="22"/>
    </row>
    <row r="128" spans="1:19" ht="14.1" customHeight="1" x14ac:dyDescent="0.2">
      <c r="A128" s="165">
        <f t="shared" si="22"/>
        <v>200907</v>
      </c>
      <c r="B128" s="217">
        <f t="shared" ref="B128:B133" si="23">SUM(C128:O128)</f>
        <v>11.614631849208747</v>
      </c>
      <c r="C128" s="213">
        <f>'2.Vol.PESO VIVO mil t'!$B$13*'2.Vol.PESO VIVO mil t'!B129</f>
        <v>0.5724801392922767</v>
      </c>
      <c r="D128" s="213">
        <f>'2.Vol.PESO VIVO mil t'!$C$13*'2.Vol.PESO VIVO mil t'!C129</f>
        <v>5.0675616746453843E-2</v>
      </c>
      <c r="E128" s="213">
        <f>'2.Vol.PESO VIVO mil t'!$D$13*'2.Vol.PESO VIVO mil t'!D129</f>
        <v>0.44260637544540427</v>
      </c>
      <c r="F128" s="213">
        <f>'2.Vol.PESO VIVO mil t'!$E$13*'2.Vol.PESO VIVO mil t'!E129</f>
        <v>4.2503629459729479</v>
      </c>
      <c r="G128" s="213">
        <f>'2.Vol.PESO VIVO mil t'!$F$13*'2.Vol.PESO VIVO mil t'!F129</f>
        <v>2.0349709036079668E-2</v>
      </c>
      <c r="H128" s="213">
        <f>'2.Vol.PESO VIVO mil t'!$G$13*'2.Vol.PESO VIVO mil t'!G129</f>
        <v>0</v>
      </c>
      <c r="I128" s="213">
        <f>'2.Vol.PESO VIVO mil t'!$H$13*'2.Vol.PESO VIVO mil t'!H129</f>
        <v>0</v>
      </c>
      <c r="J128" s="213">
        <f>'2.Vol.PESO VIVO mil t'!$I$13*'2.Vol.PESO VIVO mil t'!I129</f>
        <v>0.52386289219999993</v>
      </c>
      <c r="K128" s="213">
        <f>'2.Vol.PESO VIVO mil t'!$J$13*'2.Vol.PESO VIVO mil t'!J129</f>
        <v>5.7313132153343993</v>
      </c>
      <c r="L128" s="213">
        <f>'2.Vol.PESO VIVO mil t'!$K$13*'2.Vol.PESO VIVO mil t'!K129</f>
        <v>0</v>
      </c>
      <c r="M128" s="213">
        <f>'2.Vol.PESO VIVO mil t'!$L$13*'2.Vol.PESO VIVO mil t'!L129</f>
        <v>0</v>
      </c>
      <c r="N128" s="213">
        <f>'2.Vol.PESO VIVO mil t'!$M$13*'2.Vol.PESO VIVO mil t'!M129</f>
        <v>2.2980955181184003E-2</v>
      </c>
      <c r="O128" s="37"/>
      <c r="P128" s="26"/>
      <c r="Q128" s="6"/>
      <c r="R128" s="12">
        <f t="shared" ref="R128:R133" si="24">SUM(C128:N128)</f>
        <v>11.614631849208747</v>
      </c>
      <c r="S128" s="22"/>
    </row>
    <row r="129" spans="1:19" ht="14.1" customHeight="1" x14ac:dyDescent="0.2">
      <c r="A129" s="165">
        <f>A128+1</f>
        <v>200908</v>
      </c>
      <c r="B129" s="217">
        <f t="shared" si="23"/>
        <v>11.022678363322823</v>
      </c>
      <c r="C129" s="213">
        <f>'2.Vol.PESO VIVO mil t'!$B$13*'2.Vol.PESO VIVO mil t'!B130</f>
        <v>0.55197298071525458</v>
      </c>
      <c r="D129" s="213">
        <f>'2.Vol.PESO VIVO mil t'!$C$13*'2.Vol.PESO VIVO mil t'!C130</f>
        <v>4.8832033096926665E-2</v>
      </c>
      <c r="E129" s="213">
        <f>'2.Vol.PESO VIVO mil t'!$D$13*'2.Vol.PESO VIVO mil t'!D130</f>
        <v>0.4164630574859709</v>
      </c>
      <c r="F129" s="213">
        <f>'2.Vol.PESO VIVO mil t'!$E$13*'2.Vol.PESO VIVO mil t'!E130</f>
        <v>3.8643947530269642</v>
      </c>
      <c r="G129" s="213">
        <f>'2.Vol.PESO VIVO mil t'!$F$13*'2.Vol.PESO VIVO mil t'!F130</f>
        <v>1.8829226838987589E-2</v>
      </c>
      <c r="H129" s="213">
        <f>'2.Vol.PESO VIVO mil t'!$G$13*'2.Vol.PESO VIVO mil t'!G130</f>
        <v>0</v>
      </c>
      <c r="I129" s="213">
        <f>'2.Vol.PESO VIVO mil t'!$H$13*'2.Vol.PESO VIVO mil t'!H130</f>
        <v>0</v>
      </c>
      <c r="J129" s="213">
        <f>'2.Vol.PESO VIVO mil t'!$I$13*'2.Vol.PESO VIVO mil t'!I130</f>
        <v>0.51714184599999991</v>
      </c>
      <c r="K129" s="213">
        <f>'2.Vol.PESO VIVO mil t'!$J$13*'2.Vol.PESO VIVO mil t'!J130</f>
        <v>5.60504446615872</v>
      </c>
      <c r="L129" s="213">
        <f>'2.Vol.PESO VIVO mil t'!$K$13*'2.Vol.PESO VIVO mil t'!K130</f>
        <v>0</v>
      </c>
      <c r="M129" s="213">
        <f>'2.Vol.PESO VIVO mil t'!$L$13*'2.Vol.PESO VIVO mil t'!L130</f>
        <v>0</v>
      </c>
      <c r="N129" s="213">
        <f>'2.Vol.PESO VIVO mil t'!$M$13*'2.Vol.PESO VIVO mil t'!M130</f>
        <v>0</v>
      </c>
      <c r="O129" s="37"/>
      <c r="P129" s="26"/>
      <c r="Q129" s="6"/>
      <c r="R129" s="12">
        <f t="shared" si="24"/>
        <v>11.022678363322823</v>
      </c>
      <c r="S129" s="22"/>
    </row>
    <row r="130" spans="1:19" ht="14.1" customHeight="1" x14ac:dyDescent="0.2">
      <c r="A130" s="165">
        <f>A129+1</f>
        <v>200909</v>
      </c>
      <c r="B130" s="217">
        <f t="shared" si="23"/>
        <v>10.862162024694008</v>
      </c>
      <c r="C130" s="213">
        <f>'2.Vol.PESO VIVO mil t'!$B$13*'2.Vol.PESO VIVO mil t'!B131</f>
        <v>0.55932681827849395</v>
      </c>
      <c r="D130" s="213">
        <f>'2.Vol.PESO VIVO mil t'!$C$13*'2.Vol.PESO VIVO mil t'!C131</f>
        <v>4.404767977423163E-2</v>
      </c>
      <c r="E130" s="213">
        <f>'2.Vol.PESO VIVO mil t'!$D$13*'2.Vol.PESO VIVO mil t'!D131</f>
        <v>0.3761557526366659</v>
      </c>
      <c r="F130" s="213">
        <f>'2.Vol.PESO VIVO mil t'!$E$13*'2.Vol.PESO VIVO mil t'!E131</f>
        <v>3.8883159603055537</v>
      </c>
      <c r="G130" s="213">
        <f>'2.Vol.PESO VIVO mil t'!$F$13*'2.Vol.PESO VIVO mil t'!F131</f>
        <v>1.9812084006462012E-2</v>
      </c>
      <c r="H130" s="213">
        <f>'2.Vol.PESO VIVO mil t'!$G$13*'2.Vol.PESO VIVO mil t'!G131</f>
        <v>0</v>
      </c>
      <c r="I130" s="213">
        <f>'2.Vol.PESO VIVO mil t'!$H$13*'2.Vol.PESO VIVO mil t'!H131</f>
        <v>0</v>
      </c>
      <c r="J130" s="213">
        <f>'2.Vol.PESO VIVO mil t'!$I$13*'2.Vol.PESO VIVO mil t'!I131</f>
        <v>0.52832495270000002</v>
      </c>
      <c r="K130" s="213">
        <f>'2.Vol.PESO VIVO mil t'!$J$13*'2.Vol.PESO VIVO mil t'!J131</f>
        <v>5.4461787769925998</v>
      </c>
      <c r="L130" s="213">
        <f>'2.Vol.PESO VIVO mil t'!$K$13*'2.Vol.PESO VIVO mil t'!K131</f>
        <v>0</v>
      </c>
      <c r="M130" s="213">
        <f>'2.Vol.PESO VIVO mil t'!$L$13*'2.Vol.PESO VIVO mil t'!L131</f>
        <v>0</v>
      </c>
      <c r="N130" s="213">
        <f>'2.Vol.PESO VIVO mil t'!$M$13*'2.Vol.PESO VIVO mil t'!M131</f>
        <v>0</v>
      </c>
      <c r="O130" s="37"/>
      <c r="P130" s="26"/>
      <c r="Q130" s="6"/>
      <c r="R130" s="12">
        <f t="shared" si="24"/>
        <v>10.862162024694008</v>
      </c>
      <c r="S130" s="22"/>
    </row>
    <row r="131" spans="1:19" ht="14.1" customHeight="1" x14ac:dyDescent="0.2">
      <c r="A131" s="165">
        <f>A130+1</f>
        <v>200910</v>
      </c>
      <c r="B131" s="217">
        <f t="shared" si="23"/>
        <v>11.124642444043413</v>
      </c>
      <c r="C131" s="213">
        <f>'2.Vol.PESO VIVO mil t'!$B$13*'2.Vol.PESO VIVO mil t'!B132</f>
        <v>0.54957437109275564</v>
      </c>
      <c r="D131" s="213">
        <f>'2.Vol.PESO VIVO mil t'!$C$13*'2.Vol.PESO VIVO mil t'!C132</f>
        <v>4.6270653440898292E-2</v>
      </c>
      <c r="E131" s="213">
        <f>'2.Vol.PESO VIVO mil t'!$D$13*'2.Vol.PESO VIVO mil t'!D132</f>
        <v>0.41210813319499018</v>
      </c>
      <c r="F131" s="213">
        <f>'2.Vol.PESO VIVO mil t'!$E$13*'2.Vol.PESO VIVO mil t'!E132</f>
        <v>4.0698562304014381</v>
      </c>
      <c r="G131" s="213">
        <f>'2.Vol.PESO VIVO mil t'!$F$13*'2.Vol.PESO VIVO mil t'!F132</f>
        <v>1.8542078621432392E-2</v>
      </c>
      <c r="H131" s="213">
        <f>'2.Vol.PESO VIVO mil t'!$G$13*'2.Vol.PESO VIVO mil t'!G132</f>
        <v>0</v>
      </c>
      <c r="I131" s="213">
        <f>'2.Vol.PESO VIVO mil t'!$H$13*'2.Vol.PESO VIVO mil t'!H132</f>
        <v>0</v>
      </c>
      <c r="J131" s="213">
        <f>'2.Vol.PESO VIVO mil t'!$I$13*'2.Vol.PESO VIVO mil t'!I132</f>
        <v>0.53607957829999997</v>
      </c>
      <c r="K131" s="213">
        <f>'2.Vol.PESO VIVO mil t'!$J$13*'2.Vol.PESO VIVO mil t'!J132</f>
        <v>5.4922113989918993</v>
      </c>
      <c r="L131" s="213">
        <f>'2.Vol.PESO VIVO mil t'!$K$13*'2.Vol.PESO VIVO mil t'!K132</f>
        <v>0</v>
      </c>
      <c r="M131" s="213">
        <f>'2.Vol.PESO VIVO mil t'!$L$13*'2.Vol.PESO VIVO mil t'!L132</f>
        <v>0</v>
      </c>
      <c r="N131" s="213">
        <f>'2.Vol.PESO VIVO mil t'!$M$13*'2.Vol.PESO VIVO mil t'!M132</f>
        <v>0</v>
      </c>
      <c r="O131" s="37"/>
      <c r="P131" s="26"/>
      <c r="Q131" s="6"/>
      <c r="R131" s="12">
        <f t="shared" si="24"/>
        <v>11.124642444043413</v>
      </c>
      <c r="S131" s="22"/>
    </row>
    <row r="132" spans="1:19" ht="14.1" customHeight="1" x14ac:dyDescent="0.2">
      <c r="A132" s="165">
        <f>A131+1</f>
        <v>200911</v>
      </c>
      <c r="B132" s="217">
        <f t="shared" si="23"/>
        <v>10.978785470145446</v>
      </c>
      <c r="C132" s="213">
        <f>'2.Vol.PESO VIVO mil t'!$B$13*'2.Vol.PESO VIVO mil t'!B133</f>
        <v>0.57156293643460587</v>
      </c>
      <c r="D132" s="213">
        <f>'2.Vol.PESO VIVO mil t'!$C$13*'2.Vol.PESO VIVO mil t'!C133</f>
        <v>4.8652993935579147E-2</v>
      </c>
      <c r="E132" s="213">
        <f>'2.Vol.PESO VIVO mil t'!$D$13*'2.Vol.PESO VIVO mil t'!D133</f>
        <v>0.43710887004321508</v>
      </c>
      <c r="F132" s="213">
        <f>'2.Vol.PESO VIVO mil t'!$E$13*'2.Vol.PESO VIVO mil t'!E133</f>
        <v>4.1847323388252029</v>
      </c>
      <c r="G132" s="213">
        <f>'2.Vol.PESO VIVO mil t'!$F$13*'2.Vol.PESO VIVO mil t'!F133</f>
        <v>2.0727186386645099E-2</v>
      </c>
      <c r="H132" s="213">
        <f>'2.Vol.PESO VIVO mil t'!$G$13*'2.Vol.PESO VIVO mil t'!G133</f>
        <v>0</v>
      </c>
      <c r="I132" s="213">
        <f>'2.Vol.PESO VIVO mil t'!$H$13*'2.Vol.PESO VIVO mil t'!H133</f>
        <v>0</v>
      </c>
      <c r="J132" s="213">
        <f>'2.Vol.PESO VIVO mil t'!$I$13*'2.Vol.PESO VIVO mil t'!I133</f>
        <v>0.53862522319999995</v>
      </c>
      <c r="K132" s="213">
        <f>'2.Vol.PESO VIVO mil t'!$J$13*'2.Vol.PESO VIVO mil t'!J133</f>
        <v>5.1773759213201993</v>
      </c>
      <c r="L132" s="213">
        <f>'2.Vol.PESO VIVO mil t'!$K$13*'2.Vol.PESO VIVO mil t'!K133</f>
        <v>0</v>
      </c>
      <c r="M132" s="213">
        <f>'2.Vol.PESO VIVO mil t'!$L$13*'2.Vol.PESO VIVO mil t'!L133</f>
        <v>0</v>
      </c>
      <c r="N132" s="213">
        <f>'2.Vol.PESO VIVO mil t'!$M$13*'2.Vol.PESO VIVO mil t'!M133</f>
        <v>0</v>
      </c>
      <c r="O132" s="37"/>
      <c r="P132" s="26"/>
      <c r="Q132" s="6"/>
      <c r="R132" s="12">
        <f t="shared" si="24"/>
        <v>10.978785470145446</v>
      </c>
      <c r="S132" s="22"/>
    </row>
    <row r="133" spans="1:19" ht="14.1" customHeight="1" x14ac:dyDescent="0.2">
      <c r="A133" s="166">
        <f>A132+1</f>
        <v>200912</v>
      </c>
      <c r="B133" s="218">
        <f t="shared" si="23"/>
        <v>11.881944686934073</v>
      </c>
      <c r="C133" s="214">
        <f>'2.Vol.PESO VIVO mil t'!$B$13*'2.Vol.PESO VIVO mil t'!B134</f>
        <v>0.6412121537479909</v>
      </c>
      <c r="D133" s="214">
        <f>'2.Vol.PESO VIVO mil t'!$C$13*'2.Vol.PESO VIVO mil t'!C134</f>
        <v>6.3063117622340362E-2</v>
      </c>
      <c r="E133" s="214">
        <f>'2.Vol.PESO VIVO mil t'!$D$13*'2.Vol.PESO VIVO mil t'!D134</f>
        <v>0.50182344211170715</v>
      </c>
      <c r="F133" s="214">
        <f>'2.Vol.PESO VIVO mil t'!$E$13*'2.Vol.PESO VIVO mil t'!E134</f>
        <v>4.7625403507564803</v>
      </c>
      <c r="G133" s="214">
        <f>'2.Vol.PESO VIVO mil t'!$F$13*'2.Vol.PESO VIVO mil t'!F134</f>
        <v>2.404224969305328E-2</v>
      </c>
      <c r="H133" s="214">
        <f>'2.Vol.PESO VIVO mil t'!$G$13*'2.Vol.PESO VIVO mil t'!G134</f>
        <v>0</v>
      </c>
      <c r="I133" s="214">
        <f>'2.Vol.PESO VIVO mil t'!$H$13*'2.Vol.PESO VIVO mil t'!H134</f>
        <v>0</v>
      </c>
      <c r="J133" s="214">
        <f>'2.Vol.PESO VIVO mil t'!$I$13*'2.Vol.PESO VIVO mil t'!I134</f>
        <v>0.54840777730000001</v>
      </c>
      <c r="K133" s="214">
        <f>'2.Vol.PESO VIVO mil t'!$J$13*'2.Vol.PESO VIVO mil t'!J134</f>
        <v>5.3408555957025001</v>
      </c>
      <c r="L133" s="214">
        <f>'2.Vol.PESO VIVO mil t'!$K$13*'2.Vol.PESO VIVO mil t'!K134</f>
        <v>0</v>
      </c>
      <c r="M133" s="214">
        <f>'2.Vol.PESO VIVO mil t'!$L$13*'2.Vol.PESO VIVO mil t'!L134</f>
        <v>0</v>
      </c>
      <c r="N133" s="214">
        <f>'2.Vol.PESO VIVO mil t'!$M$13*'2.Vol.PESO VIVO mil t'!M134</f>
        <v>0</v>
      </c>
      <c r="O133" s="44"/>
      <c r="P133" s="40"/>
      <c r="Q133" s="35"/>
      <c r="R133" s="39">
        <f t="shared" si="24"/>
        <v>11.881944686934073</v>
      </c>
      <c r="S133" s="22"/>
    </row>
    <row r="134" spans="1:19" ht="14.1" customHeight="1" x14ac:dyDescent="0.2">
      <c r="A134" s="165">
        <v>201001</v>
      </c>
      <c r="B134" s="217">
        <f t="shared" ref="B134:B139" si="25">SUM(C134:O134)</f>
        <v>11.450260337414576</v>
      </c>
      <c r="C134" s="213">
        <f>'2.Vol.PESO VIVO mil t'!$B$13*'2.Vol.PESO VIVO mil t'!B135</f>
        <v>0.56039059301202554</v>
      </c>
      <c r="D134" s="213">
        <f>'2.Vol.PESO VIVO mil t'!$C$13*'2.Vol.PESO VIVO mil t'!C135</f>
        <v>5.2083653540780088E-2</v>
      </c>
      <c r="E134" s="213">
        <f>'2.Vol.PESO VIVO mil t'!$D$13*'2.Vol.PESO VIVO mil t'!D135</f>
        <v>0.4404716139967631</v>
      </c>
      <c r="F134" s="213">
        <f>'2.Vol.PESO VIVO mil t'!$E$13*'2.Vol.PESO VIVO mil t'!E135</f>
        <v>4.359741040635102</v>
      </c>
      <c r="G134" s="213">
        <f>'2.Vol.PESO VIVO mil t'!$F$13*'2.Vol.PESO VIVO mil t'!F135</f>
        <v>1.8951655358104447E-2</v>
      </c>
      <c r="H134" s="213">
        <f>'2.Vol.PESO VIVO mil t'!$G$13*'2.Vol.PESO VIVO mil t'!G135</f>
        <v>0</v>
      </c>
      <c r="I134" s="213">
        <f>'2.Vol.PESO VIVO mil t'!$H$13*'2.Vol.PESO VIVO mil t'!H135</f>
        <v>0</v>
      </c>
      <c r="J134" s="213">
        <f>'2.Vol.PESO VIVO mil t'!$I$13*'2.Vol.PESO VIVO mil t'!I135</f>
        <v>0.5528979477</v>
      </c>
      <c r="K134" s="213">
        <f>'2.Vol.PESO VIVO mil t'!$J$13*'2.Vol.PESO VIVO mil t'!J135</f>
        <v>5.4657238331718005</v>
      </c>
      <c r="L134" s="213">
        <f>'2.Vol.PESO VIVO mil t'!$K$13*'2.Vol.PESO VIVO mil t'!K135</f>
        <v>0</v>
      </c>
      <c r="M134" s="213">
        <f>'2.Vol.PESO VIVO mil t'!$L$13*'2.Vol.PESO VIVO mil t'!L135</f>
        <v>0</v>
      </c>
      <c r="N134" s="213">
        <f>'2.Vol.PESO VIVO mil t'!$M$13*'2.Vol.PESO VIVO mil t'!M135</f>
        <v>0</v>
      </c>
      <c r="O134" s="37"/>
      <c r="P134" s="26"/>
      <c r="Q134" s="6"/>
      <c r="R134" s="12">
        <f t="shared" ref="R134:R139" si="26">SUM(C134:N134)</f>
        <v>11.450260337414576</v>
      </c>
      <c r="S134" s="22"/>
    </row>
    <row r="135" spans="1:19" ht="14.1" customHeight="1" x14ac:dyDescent="0.2">
      <c r="A135" s="165">
        <f t="shared" ref="A135:A140" si="27">A134+1</f>
        <v>201002</v>
      </c>
      <c r="B135" s="217">
        <f t="shared" si="25"/>
        <v>11.299557900045549</v>
      </c>
      <c r="C135" s="213">
        <f>'2.Vol.PESO VIVO mil t'!$B$13*'2.Vol.PESO VIVO mil t'!B136</f>
        <v>0.56691439584807912</v>
      </c>
      <c r="D135" s="213">
        <f>'2.Vol.PESO VIVO mil t'!$C$13*'2.Vol.PESO VIVO mil t'!C136</f>
        <v>5.8564710733451465E-2</v>
      </c>
      <c r="E135" s="213">
        <f>'2.Vol.PESO VIVO mil t'!$D$13*'2.Vol.PESO VIVO mil t'!D136</f>
        <v>0.45242801415989387</v>
      </c>
      <c r="F135" s="213">
        <f>'2.Vol.PESO VIVO mil t'!$E$13*'2.Vol.PESO VIVO mil t'!E136</f>
        <v>4.4671521641105594</v>
      </c>
      <c r="G135" s="213">
        <f>'2.Vol.PESO VIVO mil t'!$F$13*'2.Vol.PESO VIVO mil t'!F136</f>
        <v>2.3196648357565932E-2</v>
      </c>
      <c r="H135" s="213">
        <f>'2.Vol.PESO VIVO mil t'!$G$13*'2.Vol.PESO VIVO mil t'!G136</f>
        <v>0</v>
      </c>
      <c r="I135" s="213">
        <f>'2.Vol.PESO VIVO mil t'!$H$13*'2.Vol.PESO VIVO mil t'!H136</f>
        <v>0</v>
      </c>
      <c r="J135" s="213">
        <f>'2.Vol.PESO VIVO mil t'!$I$13*'2.Vol.PESO VIVO mil t'!I136</f>
        <v>0.54503366259999997</v>
      </c>
      <c r="K135" s="213">
        <f>'2.Vol.PESO VIVO mil t'!$J$13*'2.Vol.PESO VIVO mil t'!J136</f>
        <v>5.1862683042359992</v>
      </c>
      <c r="L135" s="213">
        <f>'2.Vol.PESO VIVO mil t'!$K$13*'2.Vol.PESO VIVO mil t'!K136</f>
        <v>0</v>
      </c>
      <c r="M135" s="213">
        <f>'2.Vol.PESO VIVO mil t'!$L$13*'2.Vol.PESO VIVO mil t'!L136</f>
        <v>0</v>
      </c>
      <c r="N135" s="213">
        <f>'2.Vol.PESO VIVO mil t'!$M$13*'2.Vol.PESO VIVO mil t'!M136</f>
        <v>0</v>
      </c>
      <c r="O135" s="37"/>
      <c r="P135" s="26"/>
      <c r="Q135" s="6"/>
      <c r="R135" s="12">
        <f t="shared" si="26"/>
        <v>11.299557900045549</v>
      </c>
      <c r="S135" s="22"/>
    </row>
    <row r="136" spans="1:19" ht="14.1" customHeight="1" x14ac:dyDescent="0.2">
      <c r="A136" s="165">
        <f t="shared" si="27"/>
        <v>201003</v>
      </c>
      <c r="B136" s="217">
        <f t="shared" si="25"/>
        <v>11.853273652556226</v>
      </c>
      <c r="C136" s="213">
        <f>'2.Vol.PESO VIVO mil t'!$B$13*'2.Vol.PESO VIVO mil t'!B137</f>
        <v>0.59791942644356666</v>
      </c>
      <c r="D136" s="213">
        <f>'2.Vol.PESO VIVO mil t'!$C$13*'2.Vol.PESO VIVO mil t'!C137</f>
        <v>6.2895658628841528E-2</v>
      </c>
      <c r="E136" s="213">
        <f>'2.Vol.PESO VIVO mil t'!$D$13*'2.Vol.PESO VIVO mil t'!D137</f>
        <v>0.45894620120497565</v>
      </c>
      <c r="F136" s="213">
        <f>'2.Vol.PESO VIVO mil t'!$E$13*'2.Vol.PESO VIVO mil t'!E137</f>
        <v>4.6107824898445013</v>
      </c>
      <c r="G136" s="213">
        <f>'2.Vol.PESO VIVO mil t'!$F$13*'2.Vol.PESO VIVO mil t'!F137</f>
        <v>2.7432116316639703E-2</v>
      </c>
      <c r="H136" s="213">
        <f>'2.Vol.PESO VIVO mil t'!$G$13*'2.Vol.PESO VIVO mil t'!G137</f>
        <v>0</v>
      </c>
      <c r="I136" s="213">
        <f>'2.Vol.PESO VIVO mil t'!$H$13*'2.Vol.PESO VIVO mil t'!H137</f>
        <v>0</v>
      </c>
      <c r="J136" s="213">
        <f>'2.Vol.PESO VIVO mil t'!$I$13*'2.Vol.PESO VIVO mil t'!I137</f>
        <v>0.55876513251999993</v>
      </c>
      <c r="K136" s="213">
        <f>'2.Vol.PESO VIVO mil t'!$J$13*'2.Vol.PESO VIVO mil t'!J137</f>
        <v>5.5365326275977003</v>
      </c>
      <c r="L136" s="213">
        <f>'2.Vol.PESO VIVO mil t'!$K$13*'2.Vol.PESO VIVO mil t'!K137</f>
        <v>0</v>
      </c>
      <c r="M136" s="213">
        <f>'2.Vol.PESO VIVO mil t'!$L$13*'2.Vol.PESO VIVO mil t'!L137</f>
        <v>0</v>
      </c>
      <c r="N136" s="213">
        <f>'2.Vol.PESO VIVO mil t'!$M$13*'2.Vol.PESO VIVO mil t'!M137</f>
        <v>0</v>
      </c>
      <c r="O136" s="37"/>
      <c r="P136" s="26"/>
      <c r="Q136" s="6"/>
      <c r="R136" s="12">
        <f t="shared" si="26"/>
        <v>11.853273652556226</v>
      </c>
      <c r="S136" s="22"/>
    </row>
    <row r="137" spans="1:19" ht="14.1" customHeight="1" x14ac:dyDescent="0.2">
      <c r="A137" s="165">
        <f t="shared" si="27"/>
        <v>201004</v>
      </c>
      <c r="B137" s="217">
        <f t="shared" si="25"/>
        <v>11.850343861634055</v>
      </c>
      <c r="C137" s="213">
        <f>'2.Vol.PESO VIVO mil t'!$B$13*'2.Vol.PESO VIVO mil t'!B138</f>
        <v>0.58985451212836504</v>
      </c>
      <c r="D137" s="213">
        <f>'2.Vol.PESO VIVO mil t'!$C$13*'2.Vol.PESO VIVO mil t'!C138</f>
        <v>6.2938665697990476E-2</v>
      </c>
      <c r="E137" s="213">
        <f>'2.Vol.PESO VIVO mil t'!$D$13*'2.Vol.PESO VIVO mil t'!D138</f>
        <v>0.4567203312666987</v>
      </c>
      <c r="F137" s="213">
        <f>'2.Vol.PESO VIVO mil t'!$E$13*'2.Vol.PESO VIVO mil t'!E138</f>
        <v>4.6625899010788139</v>
      </c>
      <c r="G137" s="213">
        <f>'2.Vol.PESO VIVO mil t'!$F$13*'2.Vol.PESO VIVO mil t'!F138</f>
        <v>2.8971997845988116E-2</v>
      </c>
      <c r="H137" s="213">
        <f>'2.Vol.PESO VIVO mil t'!$G$13*'2.Vol.PESO VIVO mil t'!G138</f>
        <v>0</v>
      </c>
      <c r="I137" s="213">
        <f>'2.Vol.PESO VIVO mil t'!$H$13*'2.Vol.PESO VIVO mil t'!H138</f>
        <v>0</v>
      </c>
      <c r="J137" s="213">
        <f>'2.Vol.PESO VIVO mil t'!$I$13*'2.Vol.PESO VIVO mil t'!I138</f>
        <v>0.56313829159999995</v>
      </c>
      <c r="K137" s="213">
        <f>'2.Vol.PESO VIVO mil t'!$J$13*'2.Vol.PESO VIVO mil t'!J138</f>
        <v>5.4861301620161997</v>
      </c>
      <c r="L137" s="213">
        <f>'2.Vol.PESO VIVO mil t'!$K$13*'2.Vol.PESO VIVO mil t'!K138</f>
        <v>0</v>
      </c>
      <c r="M137" s="213">
        <f>'2.Vol.PESO VIVO mil t'!$L$13*'2.Vol.PESO VIVO mil t'!L138</f>
        <v>0</v>
      </c>
      <c r="N137" s="213">
        <f>'2.Vol.PESO VIVO mil t'!$M$13*'2.Vol.PESO VIVO mil t'!M138</f>
        <v>0</v>
      </c>
      <c r="O137" s="37"/>
      <c r="P137" s="26"/>
      <c r="Q137" s="6"/>
      <c r="R137" s="12">
        <f t="shared" si="26"/>
        <v>11.850343861634055</v>
      </c>
      <c r="S137" s="22"/>
    </row>
    <row r="138" spans="1:19" ht="14.1" customHeight="1" x14ac:dyDescent="0.2">
      <c r="A138" s="165">
        <f t="shared" si="27"/>
        <v>201005</v>
      </c>
      <c r="B138" s="217">
        <f t="shared" si="25"/>
        <v>11.863251151511951</v>
      </c>
      <c r="C138" s="213">
        <f>'2.Vol.PESO VIVO mil t'!$B$13*'2.Vol.PESO VIVO mil t'!B139</f>
        <v>0.59162970220392119</v>
      </c>
      <c r="D138" s="213">
        <f>'2.Vol.PESO VIVO mil t'!$C$13*'2.Vol.PESO VIVO mil t'!C139</f>
        <v>5.559178167848694E-2</v>
      </c>
      <c r="E138" s="213">
        <f>'2.Vol.PESO VIVO mil t'!$D$13*'2.Vol.PESO VIVO mil t'!D139</f>
        <v>0.44522524899613863</v>
      </c>
      <c r="F138" s="213">
        <f>'2.Vol.PESO VIVO mil t'!$E$13*'2.Vol.PESO VIVO mil t'!E139</f>
        <v>4.4758539936077053</v>
      </c>
      <c r="G138" s="213">
        <f>'2.Vol.PESO VIVO mil t'!$F$13*'2.Vol.PESO VIVO mil t'!F139</f>
        <v>2.3558599892299376E-2</v>
      </c>
      <c r="H138" s="213">
        <f>'2.Vol.PESO VIVO mil t'!$G$13*'2.Vol.PESO VIVO mil t'!G139</f>
        <v>0</v>
      </c>
      <c r="I138" s="213">
        <f>'2.Vol.PESO VIVO mil t'!$H$13*'2.Vol.PESO VIVO mil t'!H139</f>
        <v>0</v>
      </c>
      <c r="J138" s="213">
        <f>'2.Vol.PESO VIVO mil t'!$I$13*'2.Vol.PESO VIVO mil t'!I139</f>
        <v>0.56498736699999996</v>
      </c>
      <c r="K138" s="213">
        <f>'2.Vol.PESO VIVO mil t'!$J$13*'2.Vol.PESO VIVO mil t'!J139</f>
        <v>5.6945684410901993</v>
      </c>
      <c r="L138" s="213">
        <f>'2.Vol.PESO VIVO mil t'!$K$13*'2.Vol.PESO VIVO mil t'!K139</f>
        <v>0</v>
      </c>
      <c r="M138" s="213">
        <f>'2.Vol.PESO VIVO mil t'!$L$13*'2.Vol.PESO VIVO mil t'!L139</f>
        <v>0</v>
      </c>
      <c r="N138" s="213">
        <f>'2.Vol.PESO VIVO mil t'!$M$13*'2.Vol.PESO VIVO mil t'!M139</f>
        <v>1.18360170432E-2</v>
      </c>
      <c r="O138" s="37"/>
      <c r="P138" s="26"/>
      <c r="Q138" s="6"/>
      <c r="R138" s="12">
        <f t="shared" si="26"/>
        <v>11.863251151511951</v>
      </c>
      <c r="S138" s="22"/>
    </row>
    <row r="139" spans="1:19" ht="14.1" customHeight="1" x14ac:dyDescent="0.2">
      <c r="A139" s="165">
        <f t="shared" si="27"/>
        <v>201006</v>
      </c>
      <c r="B139" s="217">
        <f t="shared" si="25"/>
        <v>11.547028680935231</v>
      </c>
      <c r="C139" s="213">
        <f>'2.Vol.PESO VIVO mil t'!$B$13*'2.Vol.PESO VIVO mil t'!B140</f>
        <v>0.57818391461854146</v>
      </c>
      <c r="D139" s="213">
        <f>'2.Vol.PESO VIVO mil t'!$C$13*'2.Vol.PESO VIVO mil t'!C140</f>
        <v>5.3185060047281262E-2</v>
      </c>
      <c r="E139" s="213">
        <f>'2.Vol.PESO VIVO mil t'!$D$13*'2.Vol.PESO VIVO mil t'!D140</f>
        <v>0.43251585391153957</v>
      </c>
      <c r="F139" s="213">
        <f>'2.Vol.PESO VIVO mil t'!$E$13*'2.Vol.PESO VIVO mil t'!E140</f>
        <v>4.5489052123984193</v>
      </c>
      <c r="G139" s="213">
        <f>'2.Vol.PESO VIVO mil t'!$F$13*'2.Vol.PESO VIVO mil t'!F140</f>
        <v>2.5743009154550318E-2</v>
      </c>
      <c r="H139" s="213">
        <f>'2.Vol.PESO VIVO mil t'!$G$13*'2.Vol.PESO VIVO mil t'!G140</f>
        <v>0</v>
      </c>
      <c r="I139" s="213">
        <f>'2.Vol.PESO VIVO mil t'!$H$13*'2.Vol.PESO VIVO mil t'!H140</f>
        <v>0</v>
      </c>
      <c r="J139" s="213">
        <f>'2.Vol.PESO VIVO mil t'!$I$13*'2.Vol.PESO VIVO mil t'!I140</f>
        <v>0.56546925100000001</v>
      </c>
      <c r="K139" s="213">
        <f>'2.Vol.PESO VIVO mil t'!$J$13*'2.Vol.PESO VIVO mil t'!J140</f>
        <v>5.2995694096160992</v>
      </c>
      <c r="L139" s="213">
        <f>'2.Vol.PESO VIVO mil t'!$K$13*'2.Vol.PESO VIVO mil t'!K140</f>
        <v>0</v>
      </c>
      <c r="M139" s="213">
        <f>'2.Vol.PESO VIVO mil t'!$L$13*'2.Vol.PESO VIVO mil t'!L140</f>
        <v>0</v>
      </c>
      <c r="N139" s="213">
        <f>'2.Vol.PESO VIVO mil t'!$M$13*'2.Vol.PESO VIVO mil t'!M140</f>
        <v>4.3456970188800001E-2</v>
      </c>
      <c r="O139" s="37"/>
      <c r="P139" s="26"/>
      <c r="Q139" s="6"/>
      <c r="R139" s="12">
        <f t="shared" si="26"/>
        <v>11.547028680935231</v>
      </c>
      <c r="S139" s="22"/>
    </row>
    <row r="140" spans="1:19" ht="14.1" customHeight="1" x14ac:dyDescent="0.2">
      <c r="A140" s="165">
        <f t="shared" si="27"/>
        <v>201007</v>
      </c>
      <c r="B140" s="217">
        <f t="shared" ref="B140:B145" si="28">SUM(C140:O140)</f>
        <v>11.55637302342608</v>
      </c>
      <c r="C140" s="213">
        <f>'2.Vol.PESO VIVO mil t'!$B$13*'2.Vol.PESO VIVO mil t'!B141</f>
        <v>0.63509337986869219</v>
      </c>
      <c r="D140" s="213">
        <f>'2.Vol.PESO VIVO mil t'!$C$13*'2.Vol.PESO VIVO mil t'!C141</f>
        <v>6.1591145744680796E-2</v>
      </c>
      <c r="E140" s="213">
        <f>'2.Vol.PESO VIVO mil t'!$D$13*'2.Vol.PESO VIVO mil t'!D141</f>
        <v>0.4798300714286875</v>
      </c>
      <c r="F140" s="213">
        <f>'2.Vol.PESO VIVO mil t'!$E$13*'2.Vol.PESO VIVO mil t'!E141</f>
        <v>4.3972508541488953</v>
      </c>
      <c r="G140" s="213">
        <f>'2.Vol.PESO VIVO mil t'!$F$13*'2.Vol.PESO VIVO mil t'!F141</f>
        <v>2.7857568120624621E-2</v>
      </c>
      <c r="H140" s="213">
        <f>'2.Vol.PESO VIVO mil t'!$G$13*'2.Vol.PESO VIVO mil t'!G141</f>
        <v>0</v>
      </c>
      <c r="I140" s="213">
        <f>'2.Vol.PESO VIVO mil t'!$H$13*'2.Vol.PESO VIVO mil t'!H141</f>
        <v>0</v>
      </c>
      <c r="J140" s="213">
        <f>'2.Vol.PESO VIVO mil t'!$I$13*'2.Vol.PESO VIVO mil t'!I141</f>
        <v>0.56471553500000005</v>
      </c>
      <c r="K140" s="213">
        <f>'2.Vol.PESO VIVO mil t'!$J$13*'2.Vol.PESO VIVO mil t'!J141</f>
        <v>5.3663369136776993</v>
      </c>
      <c r="L140" s="213">
        <f>'2.Vol.PESO VIVO mil t'!$K$13*'2.Vol.PESO VIVO mil t'!K141</f>
        <v>0</v>
      </c>
      <c r="M140" s="213">
        <f>'2.Vol.PESO VIVO mil t'!$L$13*'2.Vol.PESO VIVO mil t'!L141</f>
        <v>0</v>
      </c>
      <c r="N140" s="213">
        <f>'2.Vol.PESO VIVO mil t'!$M$13*'2.Vol.PESO VIVO mil t'!M141</f>
        <v>2.3697555436800001E-2</v>
      </c>
      <c r="O140" s="37"/>
      <c r="P140" s="26"/>
      <c r="Q140" s="6"/>
      <c r="R140" s="12">
        <f t="shared" ref="R140:R145" si="29">SUM(C140:N140)</f>
        <v>11.55637302342608</v>
      </c>
      <c r="S140" s="22"/>
    </row>
    <row r="141" spans="1:19" ht="14.1" customHeight="1" x14ac:dyDescent="0.2">
      <c r="A141" s="165">
        <f>A140+1</f>
        <v>201008</v>
      </c>
      <c r="B141" s="217">
        <f t="shared" si="28"/>
        <v>11.221967147026914</v>
      </c>
      <c r="C141" s="213">
        <f>'2.Vol.PESO VIVO mil t'!$B$13*'2.Vol.PESO VIVO mil t'!B142</f>
        <v>0.58673519474768754</v>
      </c>
      <c r="D141" s="213">
        <f>'2.Vol.PESO VIVO mil t'!$C$13*'2.Vol.PESO VIVO mil t'!C142</f>
        <v>5.4346564834515304E-2</v>
      </c>
      <c r="E141" s="213">
        <f>'2.Vol.PESO VIVO mil t'!$D$13*'2.Vol.PESO VIVO mil t'!D142</f>
        <v>0.44620604931592356</v>
      </c>
      <c r="F141" s="213">
        <f>'2.Vol.PESO VIVO mil t'!$E$13*'2.Vol.PESO VIVO mil t'!E142</f>
        <v>4.3375642019664236</v>
      </c>
      <c r="G141" s="213">
        <f>'2.Vol.PESO VIVO mil t'!$F$13*'2.Vol.PESO VIVO mil t'!F142</f>
        <v>2.5317557350565394E-2</v>
      </c>
      <c r="H141" s="213">
        <f>'2.Vol.PESO VIVO mil t'!$G$13*'2.Vol.PESO VIVO mil t'!G142</f>
        <v>0</v>
      </c>
      <c r="I141" s="213">
        <f>'2.Vol.PESO VIVO mil t'!$H$13*'2.Vol.PESO VIVO mil t'!H142</f>
        <v>0</v>
      </c>
      <c r="J141" s="213">
        <f>'2.Vol.PESO VIVO mil t'!$I$13*'2.Vol.PESO VIVO mil t'!I142</f>
        <v>0.56102417999999998</v>
      </c>
      <c r="K141" s="213">
        <f>'2.Vol.PESO VIVO mil t'!$J$13*'2.Vol.PESO VIVO mil t'!J142</f>
        <v>5.2107733988117992</v>
      </c>
      <c r="L141" s="213">
        <f>'2.Vol.PESO VIVO mil t'!$K$13*'2.Vol.PESO VIVO mil t'!K142</f>
        <v>0</v>
      </c>
      <c r="M141" s="213">
        <f>'2.Vol.PESO VIVO mil t'!$L$13*'2.Vol.PESO VIVO mil t'!L142</f>
        <v>0</v>
      </c>
      <c r="N141" s="213">
        <f>'2.Vol.PESO VIVO mil t'!$M$13*'2.Vol.PESO VIVO mil t'!M142</f>
        <v>0</v>
      </c>
      <c r="O141" s="37"/>
      <c r="P141" s="26"/>
      <c r="Q141" s="6"/>
      <c r="R141" s="12">
        <f t="shared" si="29"/>
        <v>11.221967147026914</v>
      </c>
      <c r="S141" s="22"/>
    </row>
    <row r="142" spans="1:19" ht="14.1" customHeight="1" x14ac:dyDescent="0.2">
      <c r="A142" s="165">
        <f>A141+1</f>
        <v>201009</v>
      </c>
      <c r="B142" s="217">
        <f t="shared" si="28"/>
        <v>11.130652969257779</v>
      </c>
      <c r="C142" s="213">
        <f>'2.Vol.PESO VIVO mil t'!$B$13*'2.Vol.PESO VIVO mil t'!B143</f>
        <v>0.59674241214475232</v>
      </c>
      <c r="D142" s="213">
        <f>'2.Vol.PESO VIVO mil t'!$C$13*'2.Vol.PESO VIVO mil t'!C143</f>
        <v>5.7729927127659508E-2</v>
      </c>
      <c r="E142" s="213">
        <f>'2.Vol.PESO VIVO mil t'!$D$13*'2.Vol.PESO VIVO mil t'!D143</f>
        <v>0.47092426782813218</v>
      </c>
      <c r="F142" s="213">
        <f>'2.Vol.PESO VIVO mil t'!$E$13*'2.Vol.PESO VIVO mil t'!E143</f>
        <v>4.5770713957878328</v>
      </c>
      <c r="G142" s="213">
        <f>'2.Vol.PESO VIVO mil t'!$F$13*'2.Vol.PESO VIVO mil t'!F143</f>
        <v>2.6349436725901954E-2</v>
      </c>
      <c r="H142" s="213">
        <f>'2.Vol.PESO VIVO mil t'!$G$13*'2.Vol.PESO VIVO mil t'!G143</f>
        <v>0</v>
      </c>
      <c r="I142" s="213">
        <f>'2.Vol.PESO VIVO mil t'!$H$13*'2.Vol.PESO VIVO mil t'!H143</f>
        <v>0</v>
      </c>
      <c r="J142" s="213">
        <f>'2.Vol.PESO VIVO mil t'!$I$13*'2.Vol.PESO VIVO mil t'!I143</f>
        <v>0.55975460100000007</v>
      </c>
      <c r="K142" s="213">
        <f>'2.Vol.PESO VIVO mil t'!$J$13*'2.Vol.PESO VIVO mil t'!J143</f>
        <v>4.8420809286435</v>
      </c>
      <c r="L142" s="213">
        <f>'2.Vol.PESO VIVO mil t'!$K$13*'2.Vol.PESO VIVO mil t'!K143</f>
        <v>0</v>
      </c>
      <c r="M142" s="213">
        <f>'2.Vol.PESO VIVO mil t'!$L$13*'2.Vol.PESO VIVO mil t'!L143</f>
        <v>0</v>
      </c>
      <c r="N142" s="213">
        <f>'2.Vol.PESO VIVO mil t'!$M$13*'2.Vol.PESO VIVO mil t'!M143</f>
        <v>0</v>
      </c>
      <c r="O142" s="37"/>
      <c r="P142" s="26"/>
      <c r="Q142" s="6"/>
      <c r="R142" s="12">
        <f t="shared" si="29"/>
        <v>11.130652969257779</v>
      </c>
      <c r="S142" s="22"/>
    </row>
    <row r="143" spans="1:19" ht="14.1" customHeight="1" x14ac:dyDescent="0.2">
      <c r="A143" s="165">
        <f>A142+1</f>
        <v>201010</v>
      </c>
      <c r="B143" s="217">
        <f t="shared" si="28"/>
        <v>11.229081573305443</v>
      </c>
      <c r="C143" s="213">
        <f>'2.Vol.PESO VIVO mil t'!$B$13*'2.Vol.PESO VIVO mil t'!B144</f>
        <v>0.59262289972002091</v>
      </c>
      <c r="D143" s="213">
        <f>'2.Vol.PESO VIVO mil t'!$C$13*'2.Vol.PESO VIVO mil t'!C144</f>
        <v>5.7834567198581488E-2</v>
      </c>
      <c r="E143" s="213">
        <f>'2.Vol.PESO VIVO mil t'!$D$13*'2.Vol.PESO VIVO mil t'!D144</f>
        <v>0.46383311569031482</v>
      </c>
      <c r="F143" s="213">
        <f>'2.Vol.PESO VIVO mil t'!$E$13*'2.Vol.PESO VIVO mil t'!E144</f>
        <v>4.6378866581061171</v>
      </c>
      <c r="G143" s="213">
        <f>'2.Vol.PESO VIVO mil t'!$F$13*'2.Vol.PESO VIVO mil t'!F144</f>
        <v>2.6628837910608473E-2</v>
      </c>
      <c r="H143" s="213">
        <f>'2.Vol.PESO VIVO mil t'!$G$13*'2.Vol.PESO VIVO mil t'!G144</f>
        <v>0</v>
      </c>
      <c r="I143" s="213">
        <f>'2.Vol.PESO VIVO mil t'!$H$13*'2.Vol.PESO VIVO mil t'!H144</f>
        <v>0</v>
      </c>
      <c r="J143" s="213">
        <f>'2.Vol.PESO VIVO mil t'!$I$13*'2.Vol.PESO VIVO mil t'!I144</f>
        <v>0.55659455400000002</v>
      </c>
      <c r="K143" s="213">
        <f>'2.Vol.PESO VIVO mil t'!$J$13*'2.Vol.PESO VIVO mil t'!J144</f>
        <v>4.8936809406797996</v>
      </c>
      <c r="L143" s="213">
        <f>'2.Vol.PESO VIVO mil t'!$K$13*'2.Vol.PESO VIVO mil t'!K144</f>
        <v>0</v>
      </c>
      <c r="M143" s="213">
        <f>'2.Vol.PESO VIVO mil t'!$L$13*'2.Vol.PESO VIVO mil t'!L144</f>
        <v>0</v>
      </c>
      <c r="N143" s="213">
        <f>'2.Vol.PESO VIVO mil t'!$M$13*'2.Vol.PESO VIVO mil t'!M144</f>
        <v>0</v>
      </c>
      <c r="O143" s="37"/>
      <c r="P143" s="26"/>
      <c r="Q143" s="6"/>
      <c r="R143" s="12">
        <f t="shared" si="29"/>
        <v>11.229081573305443</v>
      </c>
      <c r="S143" s="22"/>
    </row>
    <row r="144" spans="1:19" ht="14.1" customHeight="1" x14ac:dyDescent="0.2">
      <c r="A144" s="165">
        <f>A143+1</f>
        <v>201011</v>
      </c>
      <c r="B144" s="217">
        <f t="shared" si="28"/>
        <v>11.132290793921767</v>
      </c>
      <c r="C144" s="213">
        <f>'2.Vol.PESO VIVO mil t'!$B$13*'2.Vol.PESO VIVO mil t'!B145</f>
        <v>0.60822061525694981</v>
      </c>
      <c r="D144" s="213">
        <f>'2.Vol.PESO VIVO mil t'!$C$13*'2.Vol.PESO VIVO mil t'!C145</f>
        <v>5.55848056737588E-2</v>
      </c>
      <c r="E144" s="213">
        <f>'2.Vol.PESO VIVO mil t'!$D$13*'2.Vol.PESO VIVO mil t'!D145</f>
        <v>0.46015938626951786</v>
      </c>
      <c r="F144" s="213">
        <f>'2.Vol.PESO VIVO mil t'!$E$13*'2.Vol.PESO VIVO mil t'!E145</f>
        <v>4.7843536157314084</v>
      </c>
      <c r="G144" s="213">
        <f>'2.Vol.PESO VIVO mil t'!$F$13*'2.Vol.PESO VIVO mil t'!F145</f>
        <v>2.5498533117932119E-2</v>
      </c>
      <c r="H144" s="213">
        <f>'2.Vol.PESO VIVO mil t'!$G$13*'2.Vol.PESO VIVO mil t'!G145</f>
        <v>0</v>
      </c>
      <c r="I144" s="213">
        <f>'2.Vol.PESO VIVO mil t'!$H$13*'2.Vol.PESO VIVO mil t'!H145</f>
        <v>0</v>
      </c>
      <c r="J144" s="213">
        <f>'2.Vol.PESO VIVO mil t'!$I$13*'2.Vol.PESO VIVO mil t'!I145</f>
        <v>0.55035168499999998</v>
      </c>
      <c r="K144" s="213">
        <f>'2.Vol.PESO VIVO mil t'!$J$13*'2.Vol.PESO VIVO mil t'!J145</f>
        <v>4.6481221528722001</v>
      </c>
      <c r="L144" s="213">
        <f>'2.Vol.PESO VIVO mil t'!$K$13*'2.Vol.PESO VIVO mil t'!K145</f>
        <v>0</v>
      </c>
      <c r="M144" s="213">
        <f>'2.Vol.PESO VIVO mil t'!$L$13*'2.Vol.PESO VIVO mil t'!L145</f>
        <v>0</v>
      </c>
      <c r="N144" s="213">
        <f>'2.Vol.PESO VIVO mil t'!$M$13*'2.Vol.PESO VIVO mil t'!M145</f>
        <v>0</v>
      </c>
      <c r="O144" s="37"/>
      <c r="P144" s="26"/>
      <c r="Q144" s="6"/>
      <c r="R144" s="12">
        <f t="shared" si="29"/>
        <v>11.132290793921767</v>
      </c>
      <c r="S144" s="22"/>
    </row>
    <row r="145" spans="1:19" ht="14.1" customHeight="1" x14ac:dyDescent="0.2">
      <c r="A145" s="163">
        <f>A144+1</f>
        <v>201012</v>
      </c>
      <c r="B145" s="218">
        <f t="shared" si="28"/>
        <v>11.733952599872996</v>
      </c>
      <c r="C145" s="214">
        <f>'2.Vol.PESO VIVO mil t'!$B$13*'2.Vol.PESO VIVO mil t'!B146</f>
        <v>0.7276300438971155</v>
      </c>
      <c r="D145" s="214">
        <f>'2.Vol.PESO VIVO mil t'!$C$13*'2.Vol.PESO VIVO mil t'!C146</f>
        <v>6.7524237765957368E-2</v>
      </c>
      <c r="E145" s="214">
        <f>'2.Vol.PESO VIVO mil t'!$D$13*'2.Vol.PESO VIVO mil t'!D146</f>
        <v>0.50663291779827868</v>
      </c>
      <c r="F145" s="214">
        <f>'2.Vol.PESO VIVO mil t'!$E$13*'2.Vol.PESO VIVO mil t'!E146</f>
        <v>5.0934280579242834</v>
      </c>
      <c r="G145" s="214">
        <f>'2.Vol.PESO VIVO mil t'!$F$13*'2.Vol.PESO VIVO mil t'!F146</f>
        <v>2.7828992999461458E-2</v>
      </c>
      <c r="H145" s="214">
        <f>'2.Vol.PESO VIVO mil t'!$G$13*'2.Vol.PESO VIVO mil t'!G146</f>
        <v>0</v>
      </c>
      <c r="I145" s="214">
        <f>'2.Vol.PESO VIVO mil t'!$H$13*'2.Vol.PESO VIVO mil t'!H146</f>
        <v>0</v>
      </c>
      <c r="J145" s="214">
        <f>'2.Vol.PESO VIVO mil t'!$I$13*'2.Vol.PESO VIVO mil t'!I146</f>
        <v>0.54278363500000004</v>
      </c>
      <c r="K145" s="214">
        <f>'2.Vol.PESO VIVO mil t'!$J$13*'2.Vol.PESO VIVO mil t'!J146</f>
        <v>4.7681247144878993</v>
      </c>
      <c r="L145" s="214">
        <f>'2.Vol.PESO VIVO mil t'!$K$13*'2.Vol.PESO VIVO mil t'!K146</f>
        <v>0</v>
      </c>
      <c r="M145" s="214">
        <f>'2.Vol.PESO VIVO mil t'!$L$13*'2.Vol.PESO VIVO mil t'!L146</f>
        <v>0</v>
      </c>
      <c r="N145" s="214">
        <f>'2.Vol.PESO VIVO mil t'!$M$13*'2.Vol.PESO VIVO mil t'!M146</f>
        <v>0</v>
      </c>
      <c r="O145" s="44"/>
      <c r="P145" s="40"/>
      <c r="Q145" s="35"/>
      <c r="R145" s="39">
        <f t="shared" si="29"/>
        <v>11.733952599872996</v>
      </c>
      <c r="S145" s="22"/>
    </row>
    <row r="146" spans="1:19" ht="14.1" customHeight="1" x14ac:dyDescent="0.2">
      <c r="A146" s="165">
        <v>201101</v>
      </c>
      <c r="B146" s="154">
        <f>SUM(C146:O146)</f>
        <v>14.68384228973918</v>
      </c>
      <c r="C146" s="155">
        <f>'2.Vol.PESO VIVO mil t'!$B$13*'2.Vol.PESO VIVO mil t'!B147</f>
        <v>4.5387623522089777</v>
      </c>
      <c r="D146" s="155">
        <f>'2.Vol.PESO VIVO mil t'!$C$13*'2.Vol.PESO VIVO mil t'!C147</f>
        <v>1.5781885256501162</v>
      </c>
      <c r="E146" s="155">
        <f>'2.Vol.PESO VIVO mil t'!$D$13*'2.Vol.PESO VIVO mil t'!D147</f>
        <v>1.0703504646616666</v>
      </c>
      <c r="F146" s="155">
        <f>'2.Vol.PESO VIVO mil t'!$E$13*'2.Vol.PESO VIVO mil t'!E147</f>
        <v>3.9568089961477515</v>
      </c>
      <c r="G146" s="155">
        <f>'2.Vol.PESO VIVO mil t'!$F$13*'2.Vol.PESO VIVO mil t'!F147</f>
        <v>1.5567091007000518E-2</v>
      </c>
      <c r="H146" s="155">
        <f>'2.Vol.PESO VIVO mil t'!$G$13*'2.Vol.PESO VIVO mil t'!G147</f>
        <v>7.9826485828209073E-2</v>
      </c>
      <c r="I146" s="155">
        <f>'2.Vol.PESO VIVO mil t'!$H$13*'2.Vol.PESO VIVO mil t'!H147</f>
        <v>5.9934169541347587E-2</v>
      </c>
      <c r="J146" s="155">
        <f>'2.Vol.PESO VIVO mil t'!$I$13*'2.Vol.PESO VIVO mil t'!I147</f>
        <v>0.23991861430000005</v>
      </c>
      <c r="K146" s="155">
        <f>'2.Vol.PESO VIVO mil t'!$J$13*'2.Vol.PESO VIVO mil t'!J147</f>
        <v>2.7192471173136004</v>
      </c>
      <c r="L146" s="155">
        <f>'2.Vol.PESO VIVO mil t'!$K$13*'2.Vol.PESO VIVO mil t'!K147</f>
        <v>6.1361728566767998E-2</v>
      </c>
      <c r="M146" s="155">
        <f>'2.Vol.PESO VIVO mil t'!$L$13*'2.Vol.PESO VIVO mil t'!L147</f>
        <v>6.8448315025440003E-3</v>
      </c>
      <c r="N146" s="155">
        <f>'2.Vol.PESO VIVO mil t'!$M$13*'2.Vol.PESO VIVO mil t'!M147</f>
        <v>0.35703191301120007</v>
      </c>
      <c r="O146" s="156"/>
      <c r="P146" s="119"/>
      <c r="Q146" s="6"/>
      <c r="R146" s="12">
        <f t="shared" ref="R146:R151" si="30">SUM(C146:N146)</f>
        <v>14.68384228973918</v>
      </c>
      <c r="S146" s="22"/>
    </row>
    <row r="147" spans="1:19" ht="14.1" customHeight="1" x14ac:dyDescent="0.2">
      <c r="A147" s="165">
        <f t="shared" ref="A147:A152" si="31">A146+1</f>
        <v>201102</v>
      </c>
      <c r="B147" s="154">
        <f t="shared" ref="B147:B152" si="32">SUM(C147:O147)</f>
        <v>16.452654744739853</v>
      </c>
      <c r="C147" s="155">
        <f>'2.Vol.PESO VIVO mil t'!$B$13*'2.Vol.PESO VIVO mil t'!B148</f>
        <v>5.0323787603578412</v>
      </c>
      <c r="D147" s="155">
        <f>'2.Vol.PESO VIVO mil t'!$C$13*'2.Vol.PESO VIVO mil t'!C148</f>
        <v>1.5664165176713931</v>
      </c>
      <c r="E147" s="155">
        <f>'2.Vol.PESO VIVO mil t'!$D$13*'2.Vol.PESO VIVO mil t'!D148</f>
        <v>1.0509565907425757</v>
      </c>
      <c r="F147" s="155">
        <f>'2.Vol.PESO VIVO mil t'!$E$13*'2.Vol.PESO VIVO mil t'!E148</f>
        <v>3.9990863112352479</v>
      </c>
      <c r="G147" s="155">
        <f>'2.Vol.PESO VIVO mil t'!$F$13*'2.Vol.PESO VIVO mil t'!F148</f>
        <v>1.504956381260095E-2</v>
      </c>
      <c r="H147" s="155">
        <f>'2.Vol.PESO VIVO mil t'!$G$13*'2.Vol.PESO VIVO mil t'!G148</f>
        <v>8.4152908003458884E-2</v>
      </c>
      <c r="I147" s="155">
        <f>'2.Vol.PESO VIVO mil t'!$H$13*'2.Vol.PESO VIVO mil t'!H148</f>
        <v>6.5078961086047327E-2</v>
      </c>
      <c r="J147" s="155">
        <f>'2.Vol.PESO VIVO mil t'!$I$13*'2.Vol.PESO VIVO mil t'!I148</f>
        <v>0.23223719800000001</v>
      </c>
      <c r="K147" s="155">
        <f>'2.Vol.PESO VIVO mil t'!$J$13*'2.Vol.PESO VIVO mil t'!J148</f>
        <v>2.6578068077250001</v>
      </c>
      <c r="L147" s="155">
        <f>'2.Vol.PESO VIVO mil t'!$K$13*'2.Vol.PESO VIVO mil t'!K148</f>
        <v>2.4842434701672002E-2</v>
      </c>
      <c r="M147" s="155">
        <f>'2.Vol.PESO VIVO mil t'!$L$13*'2.Vol.PESO VIVO mil t'!L148</f>
        <v>3.7304609708016002E-2</v>
      </c>
      <c r="N147" s="155">
        <f>'2.Vol.PESO VIVO mil t'!$M$13*'2.Vol.PESO VIVO mil t'!M148</f>
        <v>1.6873440816960001</v>
      </c>
      <c r="O147" s="156"/>
      <c r="P147" s="119"/>
      <c r="Q147" s="6"/>
      <c r="R147" s="12">
        <f t="shared" si="30"/>
        <v>16.452654744739853</v>
      </c>
      <c r="S147" s="22"/>
    </row>
    <row r="148" spans="1:19" ht="14.1" customHeight="1" x14ac:dyDescent="0.2">
      <c r="A148" s="165">
        <f t="shared" si="31"/>
        <v>201103</v>
      </c>
      <c r="B148" s="154">
        <f t="shared" si="32"/>
        <v>16.655614663207611</v>
      </c>
      <c r="C148" s="155">
        <f>'2.Vol.PESO VIVO mil t'!$B$13*'2.Vol.PESO VIVO mil t'!B149</f>
        <v>4.7053971069352594</v>
      </c>
      <c r="D148" s="155">
        <f>'2.Vol.PESO VIVO mil t'!$C$13*'2.Vol.PESO VIVO mil t'!C149</f>
        <v>1.5481114812647738</v>
      </c>
      <c r="E148" s="155">
        <f>'2.Vol.PESO VIVO mil t'!$D$13*'2.Vol.PESO VIVO mil t'!D149</f>
        <v>1.0550369934666983</v>
      </c>
      <c r="F148" s="155">
        <f>'2.Vol.PESO VIVO mil t'!$E$13*'2.Vol.PESO VIVO mil t'!E149</f>
        <v>4.1042573538911409</v>
      </c>
      <c r="G148" s="155">
        <f>'2.Vol.PESO VIVO mil t'!$F$13*'2.Vol.PESO VIVO mil t'!F149</f>
        <v>1.5084488960689263E-2</v>
      </c>
      <c r="H148" s="155">
        <f>'2.Vol.PESO VIVO mil t'!$G$13*'2.Vol.PESO VIVO mil t'!G149</f>
        <v>7.9027146858186015E-2</v>
      </c>
      <c r="I148" s="155">
        <f>'2.Vol.PESO VIVO mil t'!$H$13*'2.Vol.PESO VIVO mil t'!H149</f>
        <v>6.045072413839498E-2</v>
      </c>
      <c r="J148" s="155">
        <f>'2.Vol.PESO VIVO mil t'!$I$13*'2.Vol.PESO VIVO mil t'!I149</f>
        <v>0.23445510000000003</v>
      </c>
      <c r="K148" s="155">
        <f>'2.Vol.PESO VIVO mil t'!$J$13*'2.Vol.PESO VIVO mil t'!J149</f>
        <v>2.8832775258105001</v>
      </c>
      <c r="L148" s="155">
        <f>'2.Vol.PESO VIVO mil t'!$K$13*'2.Vol.PESO VIVO mil t'!K149</f>
        <v>0.172765951140888</v>
      </c>
      <c r="M148" s="155">
        <f>'2.Vol.PESO VIVO mil t'!$L$13*'2.Vol.PESO VIVO mil t'!L149</f>
        <v>3.7435278709080005E-2</v>
      </c>
      <c r="N148" s="155">
        <f>'2.Vol.PESO VIVO mil t'!$M$13*'2.Vol.PESO VIVO mil t'!M149</f>
        <v>1.7603155120320002</v>
      </c>
      <c r="O148" s="156"/>
      <c r="P148" s="119"/>
      <c r="Q148" s="6"/>
      <c r="R148" s="12">
        <f t="shared" si="30"/>
        <v>16.655614663207611</v>
      </c>
      <c r="S148" s="22"/>
    </row>
    <row r="149" spans="1:19" ht="14.1" customHeight="1" x14ac:dyDescent="0.2">
      <c r="A149" s="165">
        <f t="shared" si="31"/>
        <v>201104</v>
      </c>
      <c r="B149" s="154">
        <f t="shared" si="32"/>
        <v>15.495982609169769</v>
      </c>
      <c r="C149" s="155">
        <f>'2.Vol.PESO VIVO mil t'!$B$13*'2.Vol.PESO VIVO mil t'!B150</f>
        <v>4.890080092952795</v>
      </c>
      <c r="D149" s="155">
        <f>'2.Vol.PESO VIVO mil t'!$C$13*'2.Vol.PESO VIVO mil t'!C150</f>
        <v>1.5973237066193837</v>
      </c>
      <c r="E149" s="155">
        <f>'2.Vol.PESO VIVO mil t'!$D$13*'2.Vol.PESO VIVO mil t'!D150</f>
        <v>1.0208559314510599</v>
      </c>
      <c r="F149" s="155">
        <f>'2.Vol.PESO VIVO mil t'!$E$13*'2.Vol.PESO VIVO mil t'!E150</f>
        <v>3.9521964155926907</v>
      </c>
      <c r="G149" s="155">
        <f>'2.Vol.PESO VIVO mil t'!$F$13*'2.Vol.PESO VIVO mil t'!F150</f>
        <v>1.4624112008616026E-2</v>
      </c>
      <c r="H149" s="155">
        <f>'2.Vol.PESO VIVO mil t'!$G$13*'2.Vol.PESO VIVO mil t'!G150</f>
        <v>7.977652714258264E-2</v>
      </c>
      <c r="I149" s="155">
        <f>'2.Vol.PESO VIVO mil t'!$H$13*'2.Vol.PESO VIVO mil t'!H150</f>
        <v>5.930000653157956E-2</v>
      </c>
      <c r="J149" s="155">
        <f>'2.Vol.PESO VIVO mil t'!$I$13*'2.Vol.PESO VIVO mil t'!I150</f>
        <v>0.232839553</v>
      </c>
      <c r="K149" s="155">
        <f>'2.Vol.PESO VIVO mil t'!$J$13*'2.Vol.PESO VIVO mil t'!J150</f>
        <v>2.8089824643413999</v>
      </c>
      <c r="L149" s="155">
        <f>'2.Vol.PESO VIVO mil t'!$K$13*'2.Vol.PESO VIVO mil t'!K150</f>
        <v>9.0894867376824007E-2</v>
      </c>
      <c r="M149" s="155">
        <f>'2.Vol.PESO VIVO mil t'!$L$13*'2.Vol.PESO VIVO mil t'!L150</f>
        <v>7.7706352760400013E-3</v>
      </c>
      <c r="N149" s="155">
        <f>'2.Vol.PESO VIVO mil t'!$M$13*'2.Vol.PESO VIVO mil t'!M150</f>
        <v>0.7413382968768002</v>
      </c>
      <c r="O149" s="156"/>
      <c r="P149" s="119"/>
      <c r="Q149" s="6"/>
      <c r="R149" s="12">
        <f t="shared" si="30"/>
        <v>15.495982609169769</v>
      </c>
      <c r="S149" s="22"/>
    </row>
    <row r="150" spans="1:19" ht="14.1" customHeight="1" x14ac:dyDescent="0.2">
      <c r="A150" s="165">
        <f t="shared" si="31"/>
        <v>201105</v>
      </c>
      <c r="B150" s="154">
        <f t="shared" si="32"/>
        <v>14.597127484267906</v>
      </c>
      <c r="C150" s="155">
        <f>'2.Vol.PESO VIVO mil t'!$B$13*'2.Vol.PESO VIVO mil t'!B151</f>
        <v>4.8997239454049462</v>
      </c>
      <c r="D150" s="155">
        <f>'2.Vol.PESO VIVO mil t'!$C$13*'2.Vol.PESO VIVO mil t'!C151</f>
        <v>1.5906372060874689</v>
      </c>
      <c r="E150" s="155">
        <f>'2.Vol.PESO VIVO mil t'!$D$13*'2.Vol.PESO VIVO mil t'!D151</f>
        <v>1.0245228260264228</v>
      </c>
      <c r="F150" s="155">
        <f>'2.Vol.PESO VIVO mil t'!$E$13*'2.Vol.PESO VIVO mil t'!E151</f>
        <v>3.7800588348782922</v>
      </c>
      <c r="G150" s="155">
        <f>'2.Vol.PESO VIVO mil t'!$F$13*'2.Vol.PESO VIVO mil t'!F151</f>
        <v>1.4468536348949901E-2</v>
      </c>
      <c r="H150" s="155">
        <f>'2.Vol.PESO VIVO mil t'!$G$13*'2.Vol.PESO VIVO mil t'!G151</f>
        <v>8.8254516093389718E-2</v>
      </c>
      <c r="I150" s="155">
        <f>'2.Vol.PESO VIVO mil t'!$H$13*'2.Vol.PESO VIVO mil t'!H151</f>
        <v>6.7002204541125585E-2</v>
      </c>
      <c r="J150" s="155">
        <f>'2.Vol.PESO VIVO mil t'!$I$13*'2.Vol.PESO VIVO mil t'!I151</f>
        <v>0.23397321600000001</v>
      </c>
      <c r="K150" s="155">
        <f>'2.Vol.PESO VIVO mil t'!$J$13*'2.Vol.PESO VIVO mil t'!J151</f>
        <v>2.7894507047023498</v>
      </c>
      <c r="L150" s="155">
        <f>'2.Vol.PESO VIVO mil t'!$K$13*'2.Vol.PESO VIVO mil t'!K151</f>
        <v>8.1089299746000005E-3</v>
      </c>
      <c r="M150" s="155">
        <f>'2.Vol.PESO VIVO mil t'!$L$13*'2.Vol.PESO VIVO mil t'!L151</f>
        <v>3.9061690743599996E-3</v>
      </c>
      <c r="N150" s="155">
        <f>'2.Vol.PESO VIVO mil t'!$M$13*'2.Vol.PESO VIVO mil t'!M151</f>
        <v>9.7020395136000012E-2</v>
      </c>
      <c r="O150" s="156"/>
      <c r="P150" s="119"/>
      <c r="Q150" s="6"/>
      <c r="R150" s="12">
        <f t="shared" si="30"/>
        <v>14.597127484267906</v>
      </c>
      <c r="S150" s="22"/>
    </row>
    <row r="151" spans="1:19" ht="14.1" customHeight="1" x14ac:dyDescent="0.2">
      <c r="A151" s="165">
        <f t="shared" si="31"/>
        <v>201106</v>
      </c>
      <c r="B151" s="154">
        <f t="shared" si="32"/>
        <v>14.364120936008442</v>
      </c>
      <c r="C151" s="155">
        <f>'2.Vol.PESO VIVO mil t'!$B$13*'2.Vol.PESO VIVO mil t'!B152</f>
        <v>4.8928603853343393</v>
      </c>
      <c r="D151" s="155">
        <f>'2.Vol.PESO VIVO mil t'!$C$13*'2.Vol.PESO VIVO mil t'!C152</f>
        <v>1.6911370182033079</v>
      </c>
      <c r="E151" s="155">
        <f>'2.Vol.PESO VIVO mil t'!$D$13*'2.Vol.PESO VIVO mil t'!D152</f>
        <v>0.97202096082483791</v>
      </c>
      <c r="F151" s="155">
        <f>'2.Vol.PESO VIVO mil t'!$E$13*'2.Vol.PESO VIVO mil t'!E152</f>
        <v>3.7298497038363108</v>
      </c>
      <c r="G151" s="155">
        <f>'2.Vol.PESO VIVO mil t'!$F$13*'2.Vol.PESO VIVO mil t'!F152</f>
        <v>1.3446182014001058E-2</v>
      </c>
      <c r="H151" s="155">
        <f>'2.Vol.PESO VIVO mil t'!$G$13*'2.Vol.PESO VIVO mil t'!G152</f>
        <v>9.450934353382015E-2</v>
      </c>
      <c r="I151" s="155">
        <f>'2.Vol.PESO VIVO mil t'!$H$13*'2.Vol.PESO VIVO mil t'!H152</f>
        <v>7.1605074968387222E-2</v>
      </c>
      <c r="J151" s="155">
        <f>'2.Vol.PESO VIVO mil t'!$I$13*'2.Vol.PESO VIVO mil t'!I152</f>
        <v>0.22985866800000002</v>
      </c>
      <c r="K151" s="155">
        <f>'2.Vol.PESO VIVO mil t'!$J$13*'2.Vol.PESO VIVO mil t'!J152</f>
        <v>2.6678744332218001</v>
      </c>
      <c r="L151" s="155">
        <f>'2.Vol.PESO VIVO mil t'!$K$13*'2.Vol.PESO VIVO mil t'!K152</f>
        <v>0</v>
      </c>
      <c r="M151" s="155">
        <f>'2.Vol.PESO VIVO mil t'!$L$13*'2.Vol.PESO VIVO mil t'!L152</f>
        <v>9.5916607164000015E-4</v>
      </c>
      <c r="N151" s="155">
        <f>'2.Vol.PESO VIVO mil t'!$M$13*'2.Vol.PESO VIVO mil t'!M152</f>
        <v>0</v>
      </c>
      <c r="O151" s="156"/>
      <c r="P151" s="119"/>
      <c r="Q151" s="6"/>
      <c r="R151" s="12">
        <f t="shared" si="30"/>
        <v>14.364120936008442</v>
      </c>
      <c r="S151" s="22"/>
    </row>
    <row r="152" spans="1:19" ht="14.1" customHeight="1" x14ac:dyDescent="0.2">
      <c r="A152" s="165">
        <f t="shared" si="31"/>
        <v>201107</v>
      </c>
      <c r="B152" s="154">
        <f t="shared" si="32"/>
        <v>14.537778414884549</v>
      </c>
      <c r="C152" s="155">
        <f>'2.Vol.PESO VIVO mil t'!$B$13*'2.Vol.PESO VIVO mil t'!B153</f>
        <v>4.9509941885794371</v>
      </c>
      <c r="D152" s="155">
        <f>'2.Vol.PESO VIVO mil t'!$C$13*'2.Vol.PESO VIVO mil t'!C153</f>
        <v>1.6527027201536624</v>
      </c>
      <c r="E152" s="155">
        <f>'2.Vol.PESO VIVO mil t'!$D$13*'2.Vol.PESO VIVO mil t'!D153</f>
        <v>0.9734050170252313</v>
      </c>
      <c r="F152" s="155">
        <f>'2.Vol.PESO VIVO mil t'!$E$13*'2.Vol.PESO VIVO mil t'!E153</f>
        <v>3.806549628066096</v>
      </c>
      <c r="G152" s="155">
        <f>'2.Vol.PESO VIVO mil t'!$F$13*'2.Vol.PESO VIVO mil t'!F153</f>
        <v>1.3020730210016136E-2</v>
      </c>
      <c r="H152" s="155">
        <f>'2.Vol.PESO VIVO mil t'!$G$13*'2.Vol.PESO VIVO mil t'!G153</f>
        <v>9.4379450951191407E-2</v>
      </c>
      <c r="I152" s="155">
        <f>'2.Vol.PESO VIVO mil t'!$H$13*'2.Vol.PESO VIVO mil t'!H153</f>
        <v>6.730660278581424E-2</v>
      </c>
      <c r="J152" s="155">
        <f>'2.Vol.PESO VIVO mil t'!$I$13*'2.Vol.PESO VIVO mil t'!I153</f>
        <v>0.23562583100000001</v>
      </c>
      <c r="K152" s="155">
        <f>'2.Vol.PESO VIVO mil t'!$J$13*'2.Vol.PESO VIVO mil t'!J153</f>
        <v>2.7437942461131</v>
      </c>
      <c r="L152" s="155">
        <f>'2.Vol.PESO VIVO mil t'!$K$13*'2.Vol.PESO VIVO mil t'!K153</f>
        <v>0</v>
      </c>
      <c r="M152" s="155">
        <f>'2.Vol.PESO VIVO mil t'!$L$13*'2.Vol.PESO VIVO mil t'!L153</f>
        <v>0</v>
      </c>
      <c r="N152" s="155">
        <f>'2.Vol.PESO VIVO mil t'!$M$13*'2.Vol.PESO VIVO mil t'!M153</f>
        <v>0</v>
      </c>
      <c r="O152" s="156"/>
      <c r="P152" s="119"/>
      <c r="Q152" s="6"/>
      <c r="R152" s="12">
        <f t="shared" ref="R152:R157" si="33">SUM(C152:N152)</f>
        <v>14.537778414884549</v>
      </c>
      <c r="S152" s="22"/>
    </row>
    <row r="153" spans="1:19" ht="14.1" customHeight="1" x14ac:dyDescent="0.2">
      <c r="A153" s="165">
        <f>A152+1</f>
        <v>201108</v>
      </c>
      <c r="B153" s="154">
        <f t="shared" ref="B153:B158" si="34">SUM(C153:O153)</f>
        <v>14.02933245455803</v>
      </c>
      <c r="C153" s="155">
        <f>'2.Vol.PESO VIVO mil t'!$B$13*'2.Vol.PESO VIVO mil t'!B154</f>
        <v>4.6695836377433055</v>
      </c>
      <c r="D153" s="155">
        <f>'2.Vol.PESO VIVO mil t'!$C$13*'2.Vol.PESO VIVO mil t'!C154</f>
        <v>1.6226535797872323</v>
      </c>
      <c r="E153" s="155">
        <f>'2.Vol.PESO VIVO mil t'!$D$13*'2.Vol.PESO VIVO mil t'!D154</f>
        <v>0.94969835563726046</v>
      </c>
      <c r="F153" s="155">
        <f>'2.Vol.PESO VIVO mil t'!$E$13*'2.Vol.PESO VIVO mil t'!E154</f>
        <v>3.6826163181524194</v>
      </c>
      <c r="G153" s="155">
        <f>'2.Vol.PESO VIVO mil t'!$F$13*'2.Vol.PESO VIVO mil t'!F154</f>
        <v>1.0668045234248772E-2</v>
      </c>
      <c r="H153" s="155">
        <f>'2.Vol.PESO VIVO mil t'!$G$13*'2.Vol.PESO VIVO mil t'!G154</f>
        <v>8.8729123606840904E-2</v>
      </c>
      <c r="I153" s="155">
        <f>'2.Vol.PESO VIVO mil t'!$H$13*'2.Vol.PESO VIVO mil t'!H154</f>
        <v>6.5295729533022581E-2</v>
      </c>
      <c r="J153" s="155">
        <f>'2.Vol.PESO VIVO mil t'!$I$13*'2.Vol.PESO VIVO mil t'!I154</f>
        <v>0.23544357999999999</v>
      </c>
      <c r="K153" s="155">
        <f>'2.Vol.PESO VIVO mil t'!$J$13*'2.Vol.PESO VIVO mil t'!J154</f>
        <v>2.7046440848637001</v>
      </c>
      <c r="L153" s="155">
        <f>'2.Vol.PESO VIVO mil t'!$K$13*'2.Vol.PESO VIVO mil t'!K154</f>
        <v>0</v>
      </c>
      <c r="M153" s="155">
        <f>'2.Vol.PESO VIVO mil t'!$L$13*'2.Vol.PESO VIVO mil t'!L154</f>
        <v>0</v>
      </c>
      <c r="N153" s="155">
        <f>'2.Vol.PESO VIVO mil t'!$M$13*'2.Vol.PESO VIVO mil t'!M154</f>
        <v>0</v>
      </c>
      <c r="O153" s="156"/>
      <c r="P153" s="119"/>
      <c r="Q153" s="6"/>
      <c r="R153" s="12">
        <f t="shared" si="33"/>
        <v>14.02933245455803</v>
      </c>
      <c r="S153" s="22"/>
    </row>
    <row r="154" spans="1:19" ht="14.1" customHeight="1" x14ac:dyDescent="0.2">
      <c r="A154" s="165">
        <f>A153+1</f>
        <v>201109</v>
      </c>
      <c r="B154" s="154">
        <f t="shared" si="34"/>
        <v>14.513907393594922</v>
      </c>
      <c r="C154" s="155">
        <f>'2.Vol.PESO VIVO mil t'!$B$13*'2.Vol.PESO VIVO mil t'!B155</f>
        <v>4.6410558192145359</v>
      </c>
      <c r="D154" s="155">
        <f>'2.Vol.PESO VIVO mil t'!$C$13*'2.Vol.PESO VIVO mil t'!C155</f>
        <v>1.6124232688534261</v>
      </c>
      <c r="E154" s="155">
        <f>'2.Vol.PESO VIVO mil t'!$D$13*'2.Vol.PESO VIVO mil t'!D155</f>
        <v>0.97164846174868269</v>
      </c>
      <c r="F154" s="155">
        <f>'2.Vol.PESO VIVO mil t'!$E$13*'2.Vol.PESO VIVO mil t'!E155</f>
        <v>3.8025118675802068</v>
      </c>
      <c r="G154" s="155">
        <f>'2.Vol.PESO VIVO mil t'!$F$13*'2.Vol.PESO VIVO mil t'!F155</f>
        <v>1.2423827679052221E-2</v>
      </c>
      <c r="H154" s="155">
        <f>'2.Vol.PESO VIVO mil t'!$G$13*'2.Vol.PESO VIVO mil t'!G155</f>
        <v>9.3542642966948517E-2</v>
      </c>
      <c r="I154" s="155">
        <f>'2.Vol.PESO VIVO mil t'!$H$13*'2.Vol.PESO VIVO mil t'!H155</f>
        <v>6.6916880790720445E-2</v>
      </c>
      <c r="J154" s="155">
        <f>'2.Vol.PESO VIVO mil t'!$I$13*'2.Vol.PESO VIVO mil t'!I155</f>
        <v>0.24750303600000001</v>
      </c>
      <c r="K154" s="155">
        <f>'2.Vol.PESO VIVO mil t'!$J$13*'2.Vol.PESO VIVO mil t'!J155</f>
        <v>2.7092438299143002</v>
      </c>
      <c r="L154" s="155">
        <f>'2.Vol.PESO VIVO mil t'!$K$13*'2.Vol.PESO VIVO mil t'!K155</f>
        <v>0.33935248179856797</v>
      </c>
      <c r="M154" s="155">
        <f>'2.Vol.PESO VIVO mil t'!$L$13*'2.Vol.PESO VIVO mil t'!L155</f>
        <v>1.5013034164800003E-3</v>
      </c>
      <c r="N154" s="155">
        <f>'2.Vol.PESO VIVO mil t'!$M$13*'2.Vol.PESO VIVO mil t'!M155</f>
        <v>1.5783973632000001E-2</v>
      </c>
      <c r="O154" s="156"/>
      <c r="P154" s="119"/>
      <c r="Q154" s="6"/>
      <c r="R154" s="12">
        <f t="shared" si="33"/>
        <v>14.513907393594922</v>
      </c>
      <c r="S154" s="22"/>
    </row>
    <row r="155" spans="1:19" ht="14.1" customHeight="1" x14ac:dyDescent="0.2">
      <c r="A155" s="165">
        <f>A154+1</f>
        <v>201110</v>
      </c>
      <c r="B155" s="154">
        <f t="shared" si="34"/>
        <v>15.217700986261663</v>
      </c>
      <c r="C155" s="155">
        <f>'2.Vol.PESO VIVO mil t'!$B$13*'2.Vol.PESO VIVO mil t'!B156</f>
        <v>4.659866378231575</v>
      </c>
      <c r="D155" s="155">
        <f>'2.Vol.PESO VIVO mil t'!$C$13*'2.Vol.PESO VIVO mil t'!C156</f>
        <v>1.627648399172575</v>
      </c>
      <c r="E155" s="155">
        <f>'2.Vol.PESO VIVO mil t'!$D$13*'2.Vol.PESO VIVO mil t'!D156</f>
        <v>0.98634337943187045</v>
      </c>
      <c r="F155" s="155">
        <f>'2.Vol.PESO VIVO mil t'!$E$13*'2.Vol.PESO VIVO mil t'!E156</f>
        <v>3.8128621338257194</v>
      </c>
      <c r="G155" s="155">
        <f>'2.Vol.PESO VIVO mil t'!$F$13*'2.Vol.PESO VIVO mil t'!F156</f>
        <v>1.1518948842218617E-2</v>
      </c>
      <c r="H155" s="155">
        <f>'2.Vol.PESO VIVO mil t'!$G$13*'2.Vol.PESO VIVO mil t'!G156</f>
        <v>9.5051395272867045E-2</v>
      </c>
      <c r="I155" s="155">
        <f>'2.Vol.PESO VIVO mil t'!$H$13*'2.Vol.PESO VIVO mil t'!H156</f>
        <v>7.0018514420313066E-2</v>
      </c>
      <c r="J155" s="155">
        <f>'2.Vol.PESO VIVO mil t'!$I$13*'2.Vol.PESO VIVO mil t'!I156</f>
        <v>0.24241236400000002</v>
      </c>
      <c r="K155" s="155">
        <f>'2.Vol.PESO VIVO mil t'!$J$13*'2.Vol.PESO VIVO mil t'!J156</f>
        <v>2.6525611081755001</v>
      </c>
      <c r="L155" s="155">
        <f>'2.Vol.PESO VIVO mil t'!$K$13*'2.Vol.PESO VIVO mil t'!K156</f>
        <v>0.88133672759832005</v>
      </c>
      <c r="M155" s="155">
        <f>'2.Vol.PESO VIVO mil t'!$L$13*'2.Vol.PESO VIVO mil t'!L156</f>
        <v>9.4921298602704013E-2</v>
      </c>
      <c r="N155" s="155">
        <f>'2.Vol.PESO VIVO mil t'!$M$13*'2.Vol.PESO VIVO mil t'!M156</f>
        <v>8.3160338688000005E-2</v>
      </c>
      <c r="O155" s="156"/>
      <c r="P155" s="119"/>
      <c r="Q155" s="6"/>
      <c r="R155" s="12">
        <f t="shared" si="33"/>
        <v>15.217700986261663</v>
      </c>
      <c r="S155" s="22"/>
    </row>
    <row r="156" spans="1:19" ht="14.1" customHeight="1" x14ac:dyDescent="0.2">
      <c r="A156" s="165">
        <f>A155+1</f>
        <v>201111</v>
      </c>
      <c r="B156" s="154">
        <f t="shared" si="34"/>
        <v>14.840925712782854</v>
      </c>
      <c r="C156" s="155">
        <f>'2.Vol.PESO VIVO mil t'!$B$13*'2.Vol.PESO VIVO mil t'!B157</f>
        <v>4.6974324409709709</v>
      </c>
      <c r="D156" s="155">
        <f>'2.Vol.PESO VIVO mil t'!$C$13*'2.Vol.PESO VIVO mil t'!C157</f>
        <v>1.6300062887706839</v>
      </c>
      <c r="E156" s="155">
        <f>'2.Vol.PESO VIVO mil t'!$D$13*'2.Vol.PESO VIVO mil t'!D157</f>
        <v>0.98413230693395837</v>
      </c>
      <c r="F156" s="155">
        <f>'2.Vol.PESO VIVO mil t'!$E$13*'2.Vol.PESO VIVO mil t'!E157</f>
        <v>3.8355289715533627</v>
      </c>
      <c r="G156" s="155">
        <f>'2.Vol.PESO VIVO mil t'!$F$13*'2.Vol.PESO VIVO mil t'!F157</f>
        <v>1.1595149165320394E-2</v>
      </c>
      <c r="H156" s="155">
        <f>'2.Vol.PESO VIVO mil t'!$G$13*'2.Vol.PESO VIVO mil t'!G157</f>
        <v>9.8211282138739434E-2</v>
      </c>
      <c r="I156" s="155">
        <f>'2.Vol.PESO VIVO mil t'!$H$13*'2.Vol.PESO VIVO mil t'!H157</f>
        <v>7.3240062509934575E-2</v>
      </c>
      <c r="J156" s="155">
        <f>'2.Vol.PESO VIVO mil t'!$I$13*'2.Vol.PESO VIVO mil t'!I157</f>
        <v>0.25360381100000001</v>
      </c>
      <c r="K156" s="155">
        <f>'2.Vol.PESO VIVO mil t'!$J$13*'2.Vol.PESO VIVO mil t'!J157</f>
        <v>2.6654922079316998</v>
      </c>
      <c r="L156" s="155">
        <f>'2.Vol.PESO VIVO mil t'!$K$13*'2.Vol.PESO VIVO mil t'!K157</f>
        <v>0.512659028271096</v>
      </c>
      <c r="M156" s="155">
        <f>'2.Vol.PESO VIVO mil t'!$L$13*'2.Vol.PESO VIVO mil t'!L157</f>
        <v>7.9024163537088007E-2</v>
      </c>
      <c r="N156" s="155">
        <f>'2.Vol.PESO VIVO mil t'!$M$13*'2.Vol.PESO VIVO mil t'!M157</f>
        <v>0</v>
      </c>
      <c r="O156" s="156"/>
      <c r="P156" s="119"/>
      <c r="Q156" s="6"/>
      <c r="R156" s="12">
        <f t="shared" si="33"/>
        <v>14.840925712782854</v>
      </c>
      <c r="S156" s="22"/>
    </row>
    <row r="157" spans="1:19" ht="14.1" customHeight="1" x14ac:dyDescent="0.2">
      <c r="A157" s="163">
        <f>A156+1</f>
        <v>201112</v>
      </c>
      <c r="B157" s="202">
        <f t="shared" si="34"/>
        <v>15.354656274279169</v>
      </c>
      <c r="C157" s="179">
        <f>'2.Vol.PESO VIVO mil t'!$B$13*'2.Vol.PESO VIVO mil t'!B158</f>
        <v>4.9907211716351796</v>
      </c>
      <c r="D157" s="179">
        <f>'2.Vol.PESO VIVO mil t'!$C$13*'2.Vol.PESO VIVO mil t'!C158</f>
        <v>1.6783534895390053</v>
      </c>
      <c r="E157" s="179">
        <f>'2.Vol.PESO VIVO mil t'!$D$13*'2.Vol.PESO VIVO mil t'!D158</f>
        <v>1.1510460672786704</v>
      </c>
      <c r="F157" s="179">
        <f>'2.Vol.PESO VIVO mil t'!$E$13*'2.Vol.PESO VIVO mil t'!E158</f>
        <v>4.2409874203447311</v>
      </c>
      <c r="G157" s="179">
        <f>'2.Vol.PESO VIVO mil t'!$F$13*'2.Vol.PESO VIVO mil t'!F158</f>
        <v>1.5316264943457168E-2</v>
      </c>
      <c r="H157" s="179">
        <f>'2.Vol.PESO VIVO mil t'!$G$13*'2.Vol.PESO VIVO mil t'!G158</f>
        <v>0.11498491083781709</v>
      </c>
      <c r="I157" s="179">
        <f>'2.Vol.PESO VIVO mil t'!$H$13*'2.Vol.PESO VIVO mil t'!H158</f>
        <v>7.9791542912665173E-2</v>
      </c>
      <c r="J157" s="179">
        <f>'2.Vol.PESO VIVO mil t'!$I$13*'2.Vol.PESO VIVO mil t'!I158</f>
        <v>0.26074866800000002</v>
      </c>
      <c r="K157" s="179">
        <f>'2.Vol.PESO VIVO mil t'!$J$13*'2.Vol.PESO VIVO mil t'!J158</f>
        <v>2.7838022486625005</v>
      </c>
      <c r="L157" s="179">
        <f>'2.Vol.PESO VIVO mil t'!$K$13*'2.Vol.PESO VIVO mil t'!K158</f>
        <v>3.2693542287336001E-2</v>
      </c>
      <c r="M157" s="179">
        <f>'2.Vol.PESO VIVO mil t'!$L$13*'2.Vol.PESO VIVO mil t'!L158</f>
        <v>6.2109478378079997E-3</v>
      </c>
      <c r="N157" s="179">
        <f>'2.Vol.PESO VIVO mil t'!$M$13*'2.Vol.PESO VIVO mil t'!M158</f>
        <v>0</v>
      </c>
      <c r="O157" s="157"/>
      <c r="P157" s="158"/>
      <c r="Q157" s="35"/>
      <c r="R157" s="39">
        <f t="shared" si="33"/>
        <v>15.354656274279169</v>
      </c>
      <c r="S157" s="22"/>
    </row>
    <row r="158" spans="1:19" ht="14.1" customHeight="1" x14ac:dyDescent="0.2">
      <c r="A158" s="165">
        <v>201201</v>
      </c>
      <c r="B158" s="154">
        <f t="shared" si="34"/>
        <v>21.05497334149744</v>
      </c>
      <c r="C158" s="155">
        <f>'2.Vol.PESO VIVO mil t'!$B$13*'2.Vol.PESO VIVO mil t'!B159</f>
        <v>6.4900943142949803</v>
      </c>
      <c r="D158" s="155">
        <f>'2.Vol.PESO VIVO mil t'!$C$13*'2.Vol.PESO VIVO mil t'!C159</f>
        <v>1.5613972822695019</v>
      </c>
      <c r="E158" s="155">
        <f>'2.Vol.PESO VIVO mil t'!$D$13*'2.Vol.PESO VIVO mil t'!D159</f>
        <v>1.1280468123931224</v>
      </c>
      <c r="F158" s="155">
        <f>'2.Vol.PESO VIVO mil t'!$E$13*'2.Vol.PESO VIVO mil t'!E159</f>
        <v>8.1087360051870476</v>
      </c>
      <c r="G158" s="155">
        <f>'2.Vol.PESO VIVO mil t'!$F$13*'2.Vol.PESO VIVO mil t'!F159</f>
        <v>1.9405682283252536E-2</v>
      </c>
      <c r="H158" s="155">
        <f>'2.Vol.PESO VIVO mil t'!$G$13*'2.Vol.PESO VIVO mil t'!G159</f>
        <v>0.10106392308800924</v>
      </c>
      <c r="I158" s="155">
        <f>'2.Vol.PESO VIVO mil t'!$H$13*'2.Vol.PESO VIVO mil t'!H159</f>
        <v>7.1240719493684143E-2</v>
      </c>
      <c r="J158" s="155">
        <f>'2.Vol.PESO VIVO mil t'!$I$13*'2.Vol.PESO VIVO mil t'!I159</f>
        <v>0.26864415200000002</v>
      </c>
      <c r="K158" s="155">
        <f>'2.Vol.PESO VIVO mil t'!$J$13*'2.Vol.PESO VIVO mil t'!J159</f>
        <v>2.8306017807840003</v>
      </c>
      <c r="L158" s="155">
        <f>'2.Vol.PESO VIVO mil t'!$K$13*'2.Vol.PESO VIVO mil t'!K159</f>
        <v>6.0164101985904002E-2</v>
      </c>
      <c r="M158" s="155">
        <f>'2.Vol.PESO VIVO mil t'!$L$13*'2.Vol.PESO VIVO mil t'!L159</f>
        <v>8.2794103227360021E-3</v>
      </c>
      <c r="N158" s="155">
        <f>'2.Vol.PESO VIVO mil t'!$M$13*'2.Vol.PESO VIVO mil t'!M159</f>
        <v>0.40729915739520006</v>
      </c>
      <c r="O158" s="156"/>
      <c r="P158" s="119"/>
      <c r="Q158" s="6"/>
      <c r="R158" s="12">
        <f t="shared" ref="R158:R163" si="35">SUM(C158:N158)</f>
        <v>21.05497334149744</v>
      </c>
      <c r="S158" s="22"/>
    </row>
    <row r="159" spans="1:19" ht="14.1" customHeight="1" x14ac:dyDescent="0.2">
      <c r="A159" s="165">
        <f t="shared" ref="A159:A164" si="36">A158+1</f>
        <v>201202</v>
      </c>
      <c r="B159" s="154">
        <f t="shared" ref="B159:B164" si="37">SUM(C159:O159)</f>
        <v>18.288287281878858</v>
      </c>
      <c r="C159" s="155">
        <f>'2.Vol.PESO VIVO mil t'!$B$13*'2.Vol.PESO VIVO mil t'!B160</f>
        <v>6.4142839993445069</v>
      </c>
      <c r="D159" s="155">
        <f>'2.Vol.PESO VIVO mil t'!$C$13*'2.Vol.PESO VIVO mil t'!C160</f>
        <v>1.5948751289598093</v>
      </c>
      <c r="E159" s="155">
        <f>'2.Vol.PESO VIVO mil t'!$D$13*'2.Vol.PESO VIVO mil t'!D160</f>
        <v>1.1269839939281294</v>
      </c>
      <c r="F159" s="155">
        <f>'2.Vol.PESO VIVO mil t'!$E$13*'2.Vol.PESO VIVO mil t'!E160</f>
        <v>4.2037888508683929</v>
      </c>
      <c r="G159" s="155">
        <f>'2.Vol.PESO VIVO mil t'!$F$13*'2.Vol.PESO VIVO mil t'!F160</f>
        <v>1.8907205169628412E-2</v>
      </c>
      <c r="H159" s="155">
        <f>'2.Vol.PESO VIVO mil t'!$G$13*'2.Vol.PESO VIVO mil t'!G160</f>
        <v>9.6617600067255976E-2</v>
      </c>
      <c r="I159" s="155">
        <f>'2.Vol.PESO VIVO mil t'!$H$13*'2.Vol.PESO VIVO mil t'!H160</f>
        <v>7.5661412183594234E-2</v>
      </c>
      <c r="J159" s="155">
        <f>'2.Vol.PESO VIVO mil t'!$I$13*'2.Vol.PESO VIVO mil t'!I160</f>
        <v>0.25397757999999998</v>
      </c>
      <c r="K159" s="155">
        <f>'2.Vol.PESO VIVO mil t'!$J$13*'2.Vol.PESO VIVO mil t'!J160</f>
        <v>2.7660569435307001</v>
      </c>
      <c r="L159" s="155">
        <f>'2.Vol.PESO VIVO mil t'!$K$13*'2.Vol.PESO VIVO mil t'!K160</f>
        <v>0.12758049826704002</v>
      </c>
      <c r="M159" s="155">
        <f>'2.Vol.PESO VIVO mil t'!$L$13*'2.Vol.PESO VIVO mil t'!L160</f>
        <v>4.2050396619000008E-2</v>
      </c>
      <c r="N159" s="155">
        <f>'2.Vol.PESO VIVO mil t'!$M$13*'2.Vol.PESO VIVO mil t'!M160</f>
        <v>1.5675036729408003</v>
      </c>
      <c r="O159" s="156"/>
      <c r="P159" s="119"/>
      <c r="Q159" s="6"/>
      <c r="R159" s="12">
        <f t="shared" si="35"/>
        <v>18.288287281878858</v>
      </c>
      <c r="S159" s="22"/>
    </row>
    <row r="160" spans="1:19" ht="14.1" customHeight="1" x14ac:dyDescent="0.2">
      <c r="A160" s="165">
        <f t="shared" si="36"/>
        <v>201203</v>
      </c>
      <c r="B160" s="154">
        <f t="shared" si="37"/>
        <v>19.194988392772235</v>
      </c>
      <c r="C160" s="155">
        <f>'2.Vol.PESO VIVO mil t'!$B$13*'2.Vol.PESO VIVO mil t'!B161</f>
        <v>6.71486920821319</v>
      </c>
      <c r="D160" s="155">
        <f>'2.Vol.PESO VIVO mil t'!$C$13*'2.Vol.PESO VIVO mil t'!C161</f>
        <v>1.613040645271866</v>
      </c>
      <c r="E160" s="155">
        <f>'2.Vol.PESO VIVO mil t'!$D$13*'2.Vol.PESO VIVO mil t'!D161</f>
        <v>1.2108304602902258</v>
      </c>
      <c r="F160" s="155">
        <f>'2.Vol.PESO VIVO mil t'!$E$13*'2.Vol.PESO VIVO mil t'!E161</f>
        <v>4.3274838207533888</v>
      </c>
      <c r="G160" s="155">
        <f>'2.Vol.PESO VIVO mil t'!$F$13*'2.Vol.PESO VIVO mil t'!F161</f>
        <v>1.8926255250403853E-2</v>
      </c>
      <c r="H160" s="155">
        <f>'2.Vol.PESO VIVO mil t'!$G$13*'2.Vol.PESO VIVO mil t'!G161</f>
        <v>0.1039365475115296</v>
      </c>
      <c r="I160" s="155">
        <f>'2.Vol.PESO VIVO mil t'!$H$13*'2.Vol.PESO VIVO mil t'!H161</f>
        <v>7.7985907870307528E-2</v>
      </c>
      <c r="J160" s="155">
        <f>'2.Vol.PESO VIVO mil t'!$I$13*'2.Vol.PESO VIVO mil t'!I161</f>
        <v>0.25868212699999998</v>
      </c>
      <c r="K160" s="155">
        <f>'2.Vol.PESO VIVO mil t'!$J$13*'2.Vol.PESO VIVO mil t'!J161</f>
        <v>2.9213287923546001</v>
      </c>
      <c r="L160" s="155">
        <f>'2.Vol.PESO VIVO mil t'!$K$13*'2.Vol.PESO VIVO mil t'!K161</f>
        <v>0.16991327116008004</v>
      </c>
      <c r="M160" s="155">
        <f>'2.Vol.PESO VIVO mil t'!$L$13*'2.Vol.PESO VIVO mil t'!L161</f>
        <v>5.9273683035839998E-2</v>
      </c>
      <c r="N160" s="155">
        <f>'2.Vol.PESO VIVO mil t'!$M$13*'2.Vol.PESO VIVO mil t'!M161</f>
        <v>1.7187176740608001</v>
      </c>
      <c r="O160" s="156"/>
      <c r="P160" s="119"/>
      <c r="Q160" s="6"/>
      <c r="R160" s="12">
        <f t="shared" si="35"/>
        <v>19.194988392772235</v>
      </c>
      <c r="S160" s="22"/>
    </row>
    <row r="161" spans="1:21" ht="14.1" customHeight="1" x14ac:dyDescent="0.2">
      <c r="A161" s="165">
        <f t="shared" si="36"/>
        <v>201204</v>
      </c>
      <c r="B161" s="154">
        <f t="shared" si="37"/>
        <v>18.175282616774673</v>
      </c>
      <c r="C161" s="155">
        <f>'2.Vol.PESO VIVO mil t'!$B$13*'2.Vol.PESO VIVO mil t'!B162</f>
        <v>6.7933581467676873</v>
      </c>
      <c r="D161" s="155">
        <f>'2.Vol.PESO VIVO mil t'!$C$13*'2.Vol.PESO VIVO mil t'!C162</f>
        <v>1.6153008708037808</v>
      </c>
      <c r="E161" s="155">
        <f>'2.Vol.PESO VIVO mil t'!$D$13*'2.Vol.PESO VIVO mil t'!D162</f>
        <v>1.176276899198432</v>
      </c>
      <c r="F161" s="155">
        <f>'2.Vol.PESO VIVO mil t'!$E$13*'2.Vol.PESO VIVO mil t'!E162</f>
        <v>4.331195616200052</v>
      </c>
      <c r="G161" s="155">
        <f>'2.Vol.PESO VIVO mil t'!$F$13*'2.Vol.PESO VIVO mil t'!F162</f>
        <v>1.900245557350563E-2</v>
      </c>
      <c r="H161" s="155">
        <f>'2.Vol.PESO VIVO mil t'!$G$13*'2.Vol.PESO VIVO mil t'!G162</f>
        <v>0.10346693586664107</v>
      </c>
      <c r="I161" s="155">
        <f>'2.Vol.PESO VIVO mil t'!$H$13*'2.Vol.PESO VIVO mil t'!H162</f>
        <v>7.535240184428911E-2</v>
      </c>
      <c r="J161" s="155">
        <f>'2.Vol.PESO VIVO mil t'!$I$13*'2.Vol.PESO VIVO mil t'!I162</f>
        <v>0.26351641200000003</v>
      </c>
      <c r="K161" s="155">
        <f>'2.Vol.PESO VIVO mil t'!$J$13*'2.Vol.PESO VIVO mil t'!J162</f>
        <v>2.8808464035663004</v>
      </c>
      <c r="L161" s="155">
        <f>'2.Vol.PESO VIVO mil t'!$K$13*'2.Vol.PESO VIVO mil t'!K162</f>
        <v>5.189715183744001E-3</v>
      </c>
      <c r="M161" s="155">
        <f>'2.Vol.PESO VIVO mil t'!$L$13*'2.Vol.PESO VIVO mil t'!L162</f>
        <v>6.4500443078399994E-3</v>
      </c>
      <c r="N161" s="155">
        <f>'2.Vol.PESO VIVO mil t'!$M$13*'2.Vol.PESO VIVO mil t'!M162</f>
        <v>0.90532671546240018</v>
      </c>
      <c r="O161" s="156"/>
      <c r="P161" s="119"/>
      <c r="Q161" s="6"/>
      <c r="R161" s="12">
        <f t="shared" si="35"/>
        <v>18.175282616774673</v>
      </c>
      <c r="S161" s="22"/>
    </row>
    <row r="162" spans="1:21" ht="14.1" customHeight="1" x14ac:dyDescent="0.2">
      <c r="A162" s="165">
        <f t="shared" si="36"/>
        <v>201205</v>
      </c>
      <c r="B162" s="154">
        <f t="shared" si="37"/>
        <v>17.318598406982399</v>
      </c>
      <c r="C162" s="155">
        <f>'2.Vol.PESO VIVO mil t'!$B$13*'2.Vol.PESO VIVO mil t'!B163</f>
        <v>6.922127709574732</v>
      </c>
      <c r="D162" s="155">
        <f>'2.Vol.PESO VIVO mil t'!$C$13*'2.Vol.PESO VIVO mil t'!C163</f>
        <v>1.6298353766548443</v>
      </c>
      <c r="E162" s="155">
        <f>'2.Vol.PESO VIVO mil t'!$D$13*'2.Vol.PESO VIVO mil t'!D163</f>
        <v>1.1605191630502507</v>
      </c>
      <c r="F162" s="155">
        <f>'2.Vol.PESO VIVO mil t'!$E$13*'2.Vol.PESO VIVO mil t'!E163</f>
        <v>4.1356481376685927</v>
      </c>
      <c r="G162" s="155">
        <f>'2.Vol.PESO VIVO mil t'!$F$13*'2.Vol.PESO VIVO mil t'!F163</f>
        <v>1.6595795368874507E-2</v>
      </c>
      <c r="H162" s="155">
        <f>'2.Vol.PESO VIVO mil t'!$G$13*'2.Vol.PESO VIVO mil t'!G163</f>
        <v>0.10603731024212146</v>
      </c>
      <c r="I162" s="155">
        <f>'2.Vol.PESO VIVO mil t'!$H$13*'2.Vol.PESO VIVO mil t'!H163</f>
        <v>7.4651363462581916E-2</v>
      </c>
      <c r="J162" s="155">
        <f>'2.Vol.PESO VIVO mil t'!$I$13*'2.Vol.PESO VIVO mil t'!I163</f>
        <v>0.26336196200000001</v>
      </c>
      <c r="K162" s="155">
        <f>'2.Vol.PESO VIVO mil t'!$J$13*'2.Vol.PESO VIVO mil t'!J163</f>
        <v>2.9656500209604002</v>
      </c>
      <c r="L162" s="155">
        <f>'2.Vol.PESO VIVO mil t'!$K$13*'2.Vol.PESO VIVO mil t'!K163</f>
        <v>0</v>
      </c>
      <c r="M162" s="155">
        <f>'2.Vol.PESO VIVO mil t'!$L$13*'2.Vol.PESO VIVO mil t'!L163</f>
        <v>0</v>
      </c>
      <c r="N162" s="155">
        <f>'2.Vol.PESO VIVO mil t'!$M$13*'2.Vol.PESO VIVO mil t'!M163</f>
        <v>4.4171568000000008E-2</v>
      </c>
      <c r="O162" s="156"/>
      <c r="P162" s="119"/>
      <c r="Q162" s="6"/>
      <c r="R162" s="12">
        <f t="shared" si="35"/>
        <v>17.318598406982399</v>
      </c>
      <c r="S162" s="22"/>
    </row>
    <row r="163" spans="1:21" ht="14.1" customHeight="1" x14ac:dyDescent="0.2">
      <c r="A163" s="165">
        <f t="shared" si="36"/>
        <v>201206</v>
      </c>
      <c r="B163" s="154">
        <f t="shared" si="37"/>
        <v>17.309920897990313</v>
      </c>
      <c r="C163" s="155">
        <f>'2.Vol.PESO VIVO mil t'!$B$13*'2.Vol.PESO VIVO mil t'!B164</f>
        <v>6.9216574455993065</v>
      </c>
      <c r="D163" s="155">
        <f>'2.Vol.PESO VIVO mil t'!$C$13*'2.Vol.PESO VIVO mil t'!C164</f>
        <v>1.6614262140661922</v>
      </c>
      <c r="E163" s="155">
        <f>'2.Vol.PESO VIVO mil t'!$D$13*'2.Vol.PESO VIVO mil t'!D164</f>
        <v>1.1263483533027636</v>
      </c>
      <c r="F163" s="155">
        <f>'2.Vol.PESO VIVO mil t'!$E$13*'2.Vol.PESO VIVO mil t'!E164</f>
        <v>4.1798216579842702</v>
      </c>
      <c r="G163" s="155">
        <f>'2.Vol.PESO VIVO mil t'!$F$13*'2.Vol.PESO VIVO mil t'!F164</f>
        <v>1.5979842757135144E-2</v>
      </c>
      <c r="H163" s="155">
        <f>'2.Vol.PESO VIVO mil t'!$G$13*'2.Vol.PESO VIVO mil t'!G164</f>
        <v>0.11053608988278248</v>
      </c>
      <c r="I163" s="155">
        <f>'2.Vol.PESO VIVO mil t'!$H$13*'2.Vol.PESO VIVO mil t'!H164</f>
        <v>7.8281081925763177E-2</v>
      </c>
      <c r="J163" s="155">
        <f>'2.Vol.PESO VIVO mil t'!$I$13*'2.Vol.PESO VIVO mil t'!I164</f>
        <v>0.2641095</v>
      </c>
      <c r="K163" s="155">
        <f>'2.Vol.PESO VIVO mil t'!$J$13*'2.Vol.PESO VIVO mil t'!J164</f>
        <v>2.9517607124721001</v>
      </c>
      <c r="L163" s="155">
        <f>'2.Vol.PESO VIVO mil t'!$K$13*'2.Vol.PESO VIVO mil t'!K164</f>
        <v>0</v>
      </c>
      <c r="M163" s="155">
        <f>'2.Vol.PESO VIVO mil t'!$L$13*'2.Vol.PESO VIVO mil t'!L164</f>
        <v>0</v>
      </c>
      <c r="N163" s="155">
        <f>'2.Vol.PESO VIVO mil t'!$M$13*'2.Vol.PESO VIVO mil t'!M164</f>
        <v>0</v>
      </c>
      <c r="O163" s="156"/>
      <c r="P163" s="119"/>
      <c r="Q163" s="6"/>
      <c r="R163" s="12">
        <f t="shared" si="35"/>
        <v>17.309920897990313</v>
      </c>
      <c r="S163" s="22"/>
    </row>
    <row r="164" spans="1:21" ht="14.1" customHeight="1" x14ac:dyDescent="0.2">
      <c r="A164" s="165">
        <f t="shared" si="36"/>
        <v>201207</v>
      </c>
      <c r="B164" s="154">
        <f t="shared" si="37"/>
        <v>17.649515495030926</v>
      </c>
      <c r="C164" s="155">
        <f>'2.Vol.PESO VIVO mil t'!$B$13*'2.Vol.PESO VIVO mil t'!B165</f>
        <v>6.956133438165736</v>
      </c>
      <c r="D164" s="155">
        <f>'2.Vol.PESO VIVO mil t'!$C$13*'2.Vol.PESO VIVO mil t'!C165</f>
        <v>1.809495402423166</v>
      </c>
      <c r="E164" s="155">
        <f>'2.Vol.PESO VIVO mil t'!$D$13*'2.Vol.PESO VIVO mil t'!D165</f>
        <v>1.1681126763274703</v>
      </c>
      <c r="F164" s="155">
        <f>'2.Vol.PESO VIVO mil t'!$E$13*'2.Vol.PESO VIVO mil t'!E165</f>
        <v>4.2523366117104509</v>
      </c>
      <c r="G164" s="155">
        <f>'2.Vol.PESO VIVO mil t'!$F$13*'2.Vol.PESO VIVO mil t'!F165</f>
        <v>1.5719491653204073E-2</v>
      </c>
      <c r="H164" s="155">
        <f>'2.Vol.PESO VIVO mil t'!$G$13*'2.Vol.PESO VIVO mil t'!G165</f>
        <v>0.10779335804189086</v>
      </c>
      <c r="I164" s="155">
        <f>'2.Vol.PESO VIVO mil t'!$H$13*'2.Vol.PESO VIVO mil t'!H165</f>
        <v>7.6922820061205516E-2</v>
      </c>
      <c r="J164" s="155">
        <f>'2.Vol.PESO VIVO mil t'!$I$13*'2.Vol.PESO VIVO mil t'!I165</f>
        <v>0.26741473000000004</v>
      </c>
      <c r="K164" s="155">
        <f>'2.Vol.PESO VIVO mil t'!$J$13*'2.Vol.PESO VIVO mil t'!J165</f>
        <v>2.9955869666478003</v>
      </c>
      <c r="L164" s="155">
        <f>'2.Vol.PESO VIVO mil t'!$K$13*'2.Vol.PESO VIVO mil t'!K165</f>
        <v>0</v>
      </c>
      <c r="M164" s="155">
        <f>'2.Vol.PESO VIVO mil t'!$L$13*'2.Vol.PESO VIVO mil t'!L165</f>
        <v>0</v>
      </c>
      <c r="N164" s="155">
        <f>'2.Vol.PESO VIVO mil t'!$M$13*'2.Vol.PESO VIVO mil t'!M165</f>
        <v>0</v>
      </c>
      <c r="O164" s="156"/>
      <c r="P164" s="119"/>
      <c r="Q164" s="6"/>
      <c r="R164" s="12">
        <f t="shared" ref="R164:R169" si="38">SUM(C164:N164)</f>
        <v>17.649515495030926</v>
      </c>
      <c r="S164" s="22"/>
    </row>
    <row r="165" spans="1:21" ht="14.1" customHeight="1" x14ac:dyDescent="0.2">
      <c r="A165" s="165">
        <f>A164+1</f>
        <v>201208</v>
      </c>
      <c r="B165" s="154">
        <f t="shared" ref="B165:B182" si="39">SUM(C165:O165)</f>
        <v>16.941549913542637</v>
      </c>
      <c r="C165" s="155">
        <f>'2.Vol.PESO VIVO mil t'!$B$13*'2.Vol.PESO VIVO mil t'!B166</f>
        <v>6.5058726111984724</v>
      </c>
      <c r="D165" s="155">
        <f>'2.Vol.PESO VIVO mil t'!$C$13*'2.Vol.PESO VIVO mil t'!C166</f>
        <v>1.7423722849290764</v>
      </c>
      <c r="E165" s="155">
        <f>'2.Vol.PESO VIVO mil t'!$D$13*'2.Vol.PESO VIVO mil t'!D166</f>
        <v>1.136487846504163</v>
      </c>
      <c r="F165" s="155">
        <f>'2.Vol.PESO VIVO mil t'!$E$13*'2.Vol.PESO VIVO mil t'!E166</f>
        <v>4.1549046099858442</v>
      </c>
      <c r="G165" s="155">
        <f>'2.Vol.PESO VIVO mil t'!$F$13*'2.Vol.PESO VIVO mil t'!F166</f>
        <v>1.536389014539578E-2</v>
      </c>
      <c r="H165" s="155">
        <f>'2.Vol.PESO VIVO mil t'!$G$13*'2.Vol.PESO VIVO mil t'!G166</f>
        <v>0.10548276883166796</v>
      </c>
      <c r="I165" s="155">
        <f>'2.Vol.PESO VIVO mil t'!$H$13*'2.Vol.PESO VIVO mil t'!H166</f>
        <v>7.1752661996115047E-2</v>
      </c>
      <c r="J165" s="155">
        <f>'2.Vol.PESO VIVO mil t'!$I$13*'2.Vol.PESO VIVO mil t'!I166</f>
        <v>0.26557677500000004</v>
      </c>
      <c r="K165" s="155">
        <f>'2.Vol.PESO VIVO mil t'!$J$13*'2.Vol.PESO VIVO mil t'!J166</f>
        <v>2.9437364649519</v>
      </c>
      <c r="L165" s="155">
        <f>'2.Vol.PESO VIVO mil t'!$K$13*'2.Vol.PESO VIVO mil t'!K166</f>
        <v>0</v>
      </c>
      <c r="M165" s="155">
        <f>'2.Vol.PESO VIVO mil t'!$L$13*'2.Vol.PESO VIVO mil t'!L166</f>
        <v>0</v>
      </c>
      <c r="N165" s="155">
        <f>'2.Vol.PESO VIVO mil t'!$M$13*'2.Vol.PESO VIVO mil t'!M166</f>
        <v>0</v>
      </c>
      <c r="O165" s="156"/>
      <c r="P165" s="119"/>
      <c r="Q165" s="6"/>
      <c r="R165" s="12">
        <f t="shared" si="38"/>
        <v>16.941549913542637</v>
      </c>
      <c r="S165" s="22"/>
    </row>
    <row r="166" spans="1:21" ht="14.1" customHeight="1" x14ac:dyDescent="0.2">
      <c r="A166" s="165">
        <f>A165+1</f>
        <v>201209</v>
      </c>
      <c r="B166" s="154">
        <f t="shared" si="39"/>
        <v>17.321719961011969</v>
      </c>
      <c r="C166" s="155">
        <f>'2.Vol.PESO VIVO mil t'!$B$13*'2.Vol.PESO VIVO mil t'!B167</f>
        <v>6.4425713179943314</v>
      </c>
      <c r="D166" s="155">
        <f>'2.Vol.PESO VIVO mil t'!$C$13*'2.Vol.PESO VIVO mil t'!C167</f>
        <v>1.8292549358156007</v>
      </c>
      <c r="E166" s="155">
        <f>'2.Vol.PESO VIVO mil t'!$D$13*'2.Vol.PESO VIVO mil t'!D167</f>
        <v>1.0985134452726319</v>
      </c>
      <c r="F166" s="155">
        <f>'2.Vol.PESO VIVO mil t'!$E$13*'2.Vol.PESO VIVO mil t'!E167</f>
        <v>4.376084156601773</v>
      </c>
      <c r="G166" s="155">
        <f>'2.Vol.PESO VIVO mil t'!$F$13*'2.Vol.PESO VIVO mil t'!F167</f>
        <v>1.6306869143780267E-2</v>
      </c>
      <c r="H166" s="155">
        <f>'2.Vol.PESO VIVO mil t'!$G$13*'2.Vol.PESO VIVO mil t'!G167</f>
        <v>0.10414887192544198</v>
      </c>
      <c r="I166" s="155">
        <f>'2.Vol.PESO VIVO mil t'!$H$13*'2.Vol.PESO VIVO mil t'!H167</f>
        <v>7.0957075674769721E-2</v>
      </c>
      <c r="J166" s="155">
        <f>'2.Vol.PESO VIVO mil t'!$I$13*'2.Vol.PESO VIVO mil t'!I167</f>
        <v>0.26714598700000003</v>
      </c>
      <c r="K166" s="155">
        <f>'2.Vol.PESO VIVO mil t'!$J$13*'2.Vol.PESO VIVO mil t'!J167</f>
        <v>2.7808907352903001</v>
      </c>
      <c r="L166" s="155">
        <f>'2.Vol.PESO VIVO mil t'!$K$13*'2.Vol.PESO VIVO mil t'!K167</f>
        <v>0.33451207436757602</v>
      </c>
      <c r="M166" s="155">
        <f>'2.Vol.PESO VIVO mil t'!$L$13*'2.Vol.PESO VIVO mil t'!L167</f>
        <v>1.3344919257600001E-3</v>
      </c>
      <c r="N166" s="155">
        <f>'2.Vol.PESO VIVO mil t'!$M$13*'2.Vol.PESO VIVO mil t'!M167</f>
        <v>0</v>
      </c>
      <c r="O166" s="156"/>
      <c r="P166" s="119"/>
      <c r="Q166" s="6"/>
      <c r="R166" s="12">
        <f t="shared" si="38"/>
        <v>17.321719961011969</v>
      </c>
      <c r="S166" s="22"/>
    </row>
    <row r="167" spans="1:21" ht="14.1" customHeight="1" x14ac:dyDescent="0.2">
      <c r="A167" s="165">
        <f>A166+1</f>
        <v>201210</v>
      </c>
      <c r="B167" s="154">
        <f t="shared" si="39"/>
        <v>17.867230511813311</v>
      </c>
      <c r="C167" s="155">
        <f>'2.Vol.PESO VIVO mil t'!$B$13*'2.Vol.PESO VIVO mil t'!B168</f>
        <v>6.4509721136513409</v>
      </c>
      <c r="D167" s="155">
        <f>'2.Vol.PESO VIVO mil t'!$C$13*'2.Vol.PESO VIVO mil t'!C168</f>
        <v>1.5721996255910149</v>
      </c>
      <c r="E167" s="155">
        <f>'2.Vol.PESO VIVO mil t'!$D$13*'2.Vol.PESO VIVO mil t'!D168</f>
        <v>1.0987014035220681</v>
      </c>
      <c r="F167" s="155">
        <f>'2.Vol.PESO VIVO mil t'!$E$13*'2.Vol.PESO VIVO mil t'!E168</f>
        <v>4.2207916079144425</v>
      </c>
      <c r="G167" s="155">
        <f>'2.Vol.PESO VIVO mil t'!$F$13*'2.Vol.PESO VIVO mil t'!F168</f>
        <v>1.6697395799676874E-2</v>
      </c>
      <c r="H167" s="155">
        <f>'2.Vol.PESO VIVO mil t'!$G$13*'2.Vol.PESO VIVO mil t'!G168</f>
        <v>0.10323712591275942</v>
      </c>
      <c r="I167" s="155">
        <f>'2.Vol.PESO VIVO mil t'!$H$13*'2.Vol.PESO VIVO mil t'!H168</f>
        <v>7.6606891579975633E-2</v>
      </c>
      <c r="J167" s="155">
        <f>'2.Vol.PESO VIVO mil t'!$I$13*'2.Vol.PESO VIVO mil t'!I168</f>
        <v>0.271062839</v>
      </c>
      <c r="K167" s="155">
        <f>'2.Vol.PESO VIVO mil t'!$J$13*'2.Vol.PESO VIVO mil t'!J168</f>
        <v>2.9479802058629998</v>
      </c>
      <c r="L167" s="155">
        <f>'2.Vol.PESO VIVO mil t'!$K$13*'2.Vol.PESO VIVO mil t'!K168</f>
        <v>0.88141989611088001</v>
      </c>
      <c r="M167" s="155">
        <f>'2.Vol.PESO VIVO mil t'!$L$13*'2.Vol.PESO VIVO mil t'!L168</f>
        <v>0.11182208280415201</v>
      </c>
      <c r="N167" s="155">
        <f>'2.Vol.PESO VIVO mil t'!$M$13*'2.Vol.PESO VIVO mil t'!M168</f>
        <v>0.11573932406400002</v>
      </c>
      <c r="O167" s="156"/>
      <c r="P167" s="119"/>
      <c r="Q167" s="6"/>
      <c r="R167" s="12">
        <f>SUM(C167:N167)</f>
        <v>17.867230511813311</v>
      </c>
      <c r="S167" s="22"/>
    </row>
    <row r="168" spans="1:21" ht="14.1" customHeight="1" x14ac:dyDescent="0.2">
      <c r="A168" s="165">
        <f>A167+1</f>
        <v>201211</v>
      </c>
      <c r="B168" s="154">
        <f t="shared" si="39"/>
        <v>17.795535803952436</v>
      </c>
      <c r="C168" s="155">
        <f>'2.Vol.PESO VIVO mil t'!$B$13*'2.Vol.PESO VIVO mil t'!B169</f>
        <v>6.440998755260507</v>
      </c>
      <c r="D168" s="155">
        <f>'2.Vol.PESO VIVO mil t'!$C$13*'2.Vol.PESO VIVO mil t'!C169</f>
        <v>1.7661151170212745</v>
      </c>
      <c r="E168" s="155">
        <f>'2.Vol.PESO VIVO mil t'!$D$13*'2.Vol.PESO VIVO mil t'!D169</f>
        <v>1.0917366960247805</v>
      </c>
      <c r="F168" s="155">
        <f>'2.Vol.PESO VIVO mil t'!$E$13*'2.Vol.PESO VIVO mil t'!E169</f>
        <v>4.2233747932252932</v>
      </c>
      <c r="G168" s="155">
        <f>'2.Vol.PESO VIVO mil t'!$F$13*'2.Vol.PESO VIVO mil t'!F169</f>
        <v>1.7656249865374236E-2</v>
      </c>
      <c r="H168" s="155">
        <f>'2.Vol.PESO VIVO mil t'!$G$13*'2.Vol.PESO VIVO mil t'!G169</f>
        <v>0.10537785559185245</v>
      </c>
      <c r="I168" s="155">
        <f>'2.Vol.PESO VIVO mil t'!$H$13*'2.Vol.PESO VIVO mil t'!H169</f>
        <v>7.5024943126517973E-2</v>
      </c>
      <c r="J168" s="155">
        <f>'2.Vol.PESO VIVO mil t'!$I$13*'2.Vol.PESO VIVO mil t'!I169</f>
        <v>0.27285785690000003</v>
      </c>
      <c r="K168" s="155">
        <f>'2.Vol.PESO VIVO mil t'!$J$13*'2.Vol.PESO VIVO mil t'!J169</f>
        <v>2.9739024542663999</v>
      </c>
      <c r="L168" s="155">
        <f>'2.Vol.PESO VIVO mil t'!$K$13*'2.Vol.PESO VIVO mil t'!K169</f>
        <v>0.70873711348255208</v>
      </c>
      <c r="M168" s="155">
        <f>'2.Vol.PESO VIVO mil t'!$L$13*'2.Vol.PESO VIVO mil t'!L169</f>
        <v>0.119753969187888</v>
      </c>
      <c r="N168" s="155">
        <f>'2.Vol.PESO VIVO mil t'!$M$13*'2.Vol.PESO VIVO mil t'!M169</f>
        <v>0</v>
      </c>
      <c r="O168" s="156"/>
      <c r="P168" s="119"/>
      <c r="Q168" s="6"/>
      <c r="R168" s="12">
        <f t="shared" si="38"/>
        <v>17.795535803952436</v>
      </c>
      <c r="S168" s="22"/>
    </row>
    <row r="169" spans="1:21" ht="14.1" customHeight="1" x14ac:dyDescent="0.2">
      <c r="A169" s="163">
        <f t="shared" ref="A169:A193" si="40">A168+1</f>
        <v>201212</v>
      </c>
      <c r="B169" s="202">
        <f t="shared" si="39"/>
        <v>18.295763299305879</v>
      </c>
      <c r="C169" s="179">
        <f>'2.Vol.PESO VIVO mil t'!$B$13*'2.Vol.PESO VIVO mil t'!B170</f>
        <v>7.1571883089222839</v>
      </c>
      <c r="D169" s="179">
        <f>'2.Vol.PESO VIVO mil t'!$C$13*'2.Vol.PESO VIVO mil t'!C170</f>
        <v>1.8312012411347494</v>
      </c>
      <c r="E169" s="179">
        <f>'2.Vol.PESO VIVO mil t'!$D$13*'2.Vol.PESO VIVO mil t'!D170</f>
        <v>1.2758378143542939</v>
      </c>
      <c r="F169" s="179">
        <f>'2.Vol.PESO VIVO mil t'!$E$13*'2.Vol.PESO VIVO mil t'!E170</f>
        <v>4.3984319018400377</v>
      </c>
      <c r="G169" s="179">
        <f>'2.Vol.PESO VIVO mil t'!$F$13*'2.Vol.PESO VIVO mil t'!F170</f>
        <v>1.9405682283252536E-2</v>
      </c>
      <c r="H169" s="179">
        <f>'2.Vol.PESO VIVO mil t'!$G$13*'2.Vol.PESO VIVO mil t'!G170</f>
        <v>0.11101930139209157</v>
      </c>
      <c r="I169" s="179">
        <f>'2.Vol.PESO VIVO mil t'!$H$13*'2.Vol.PESO VIVO mil t'!H170</f>
        <v>5.1245495738829111E-2</v>
      </c>
      <c r="J169" s="179">
        <f>'2.Vol.PESO VIVO mil t'!$I$13*'2.Vol.PESO VIVO mil t'!I170</f>
        <v>0.275575868</v>
      </c>
      <c r="K169" s="179">
        <f>'2.Vol.PESO VIVO mil t'!$J$13*'2.Vol.PESO VIVO mil t'!J170</f>
        <v>3.1345049289285001</v>
      </c>
      <c r="L169" s="179">
        <f>'2.Vol.PESO VIVO mil t'!$K$13*'2.Vol.PESO VIVO mil t'!K170</f>
        <v>3.5022260639015999E-2</v>
      </c>
      <c r="M169" s="179">
        <f>'2.Vol.PESO VIVO mil t'!$L$13*'2.Vol.PESO VIVO mil t'!L170</f>
        <v>6.330496072824E-3</v>
      </c>
      <c r="N169" s="179">
        <f>'2.Vol.PESO VIVO mil t'!$M$13*'2.Vol.PESO VIVO mil t'!M170</f>
        <v>0</v>
      </c>
      <c r="O169" s="157"/>
      <c r="P169" s="158"/>
      <c r="Q169" s="35"/>
      <c r="R169" s="39">
        <f t="shared" si="38"/>
        <v>18.295763299305879</v>
      </c>
      <c r="S169" s="22"/>
    </row>
    <row r="170" spans="1:21" ht="14.1" customHeight="1" x14ac:dyDescent="0.2">
      <c r="A170" s="165">
        <v>201301</v>
      </c>
      <c r="B170" s="154">
        <f t="shared" si="39"/>
        <v>18.341717892554136</v>
      </c>
      <c r="C170" s="155">
        <f>'2.Vol.PESO VIVO mil t'!B171*'2.Vol.PESO VIVO mil t'!$B$13</f>
        <v>6.519483931703201</v>
      </c>
      <c r="D170" s="155">
        <f>'2.Vol.PESO VIVO mil t'!$C$13*'2.Vol.PESO VIVO mil t'!C171</f>
        <v>1.8900717450354592</v>
      </c>
      <c r="E170" s="155">
        <f>'2.Vol.PESO VIVO mil t'!$D$13*'2.Vol.PESO VIVO mil t'!D171</f>
        <v>1.3050180477940256</v>
      </c>
      <c r="F170" s="155">
        <f>'2.Vol.PESO VIVO mil t'!$E$13*'2.Vol.PESO VIVO mil t'!E171</f>
        <v>4.6015082587284759</v>
      </c>
      <c r="G170" s="155">
        <f>'2.Vol.PESO VIVO mil t'!$F$13*'2.Vol.PESO VIVO mil t'!F171</f>
        <v>1.9513632740980048E-2</v>
      </c>
      <c r="H170" s="155">
        <f>'2.Vol.PESO VIVO mil t'!$G$13*'2.Vol.PESO VIVO mil t'!G171</f>
        <v>0.10891992640276711</v>
      </c>
      <c r="I170" s="155">
        <f>'2.Vol.PESO VIVO mil t'!$H$13*'2.Vol.PESO VIVO mil t'!H171</f>
        <v>7.7068101041625092E-2</v>
      </c>
      <c r="J170" s="155">
        <f>'2.Vol.PESO VIVO mil t'!$I$13*'2.Vol.PESO VIVO mil t'!I171</f>
        <v>0.28384203200000002</v>
      </c>
      <c r="K170" s="155">
        <f>'2.Vol.PESO VIVO mil t'!$J$13*'2.Vol.PESO VIVO mil t'!J171</f>
        <v>3.1175634210948004</v>
      </c>
      <c r="L170" s="155">
        <f>'2.Vol.PESO VIVO mil t'!$K$13*'2.Vol.PESO VIVO mil t'!K171</f>
        <v>0</v>
      </c>
      <c r="M170" s="155">
        <f>'2.Vol.PESO VIVO mil t'!$L$13*'2.Vol.PESO VIVO mil t'!L171</f>
        <v>0</v>
      </c>
      <c r="N170" s="155">
        <f>'2.Vol.PESO VIVO mil t'!$M$13*'2.Vol.PESO VIVO mil t'!M171</f>
        <v>0.41872879601280005</v>
      </c>
      <c r="O170" s="156"/>
      <c r="P170" s="119"/>
      <c r="Q170" s="6"/>
      <c r="R170" s="12">
        <f>SUM(C170:N170)</f>
        <v>18.341717892554136</v>
      </c>
      <c r="S170" s="22"/>
    </row>
    <row r="171" spans="1:21" ht="14.1" customHeight="1" x14ac:dyDescent="0.2">
      <c r="A171" s="165">
        <f t="shared" si="40"/>
        <v>201302</v>
      </c>
      <c r="B171" s="154">
        <f t="shared" si="39"/>
        <v>19.176808797182414</v>
      </c>
      <c r="C171" s="155">
        <f>'2.Vol.PESO VIVO mil t'!B172*'2.Vol.PESO VIVO mil t'!$B$13</f>
        <v>6.377347585658649</v>
      </c>
      <c r="D171" s="155">
        <f>'2.Vol.PESO VIVO mil t'!$C$13*'2.Vol.PESO VIVO mil t'!C172</f>
        <v>1.8140332934988157</v>
      </c>
      <c r="E171" s="155">
        <f>'2.Vol.PESO VIVO mil t'!$D$13*'2.Vol.PESO VIVO mil t'!D172</f>
        <v>1.3327367634517784</v>
      </c>
      <c r="F171" s="155">
        <f>'2.Vol.PESO VIVO mil t'!$E$13*'2.Vol.PESO VIVO mil t'!E172</f>
        <v>4.5625641990420913</v>
      </c>
      <c r="G171" s="155">
        <f>'2.Vol.PESO VIVO mil t'!$F$13*'2.Vol.PESO VIVO mil t'!F172</f>
        <v>1.7510199246095828E-2</v>
      </c>
      <c r="H171" s="155">
        <f>'2.Vol.PESO VIVO mil t'!$G$13*'2.Vol.PESO VIVO mil t'!G172</f>
        <v>0.11797493817255957</v>
      </c>
      <c r="I171" s="155">
        <f>'2.Vol.PESO VIVO mil t'!$H$13*'2.Vol.PESO VIVO mil t'!H172</f>
        <v>7.9191970612520882E-2</v>
      </c>
      <c r="J171" s="155">
        <f>'2.Vol.PESO VIVO mil t'!$I$13*'2.Vol.PESO VIVO mil t'!I172</f>
        <v>0.28505909800000001</v>
      </c>
      <c r="K171" s="155">
        <f>'2.Vol.PESO VIVO mil t'!$J$13*'2.Vol.PESO VIVO mil t'!J172</f>
        <v>3.0462999707798999</v>
      </c>
      <c r="L171" s="155">
        <f>'2.Vol.PESO VIVO mil t'!$K$13*'2.Vol.PESO VIVO mil t'!K172</f>
        <v>0</v>
      </c>
      <c r="M171" s="155">
        <f>'2.Vol.PESO VIVO mil t'!$L$13*'2.Vol.PESO VIVO mil t'!L172</f>
        <v>0</v>
      </c>
      <c r="N171" s="155">
        <f>'2.Vol.PESO VIVO mil t'!$M$13*'2.Vol.PESO VIVO mil t'!M172</f>
        <v>1.54409077872</v>
      </c>
      <c r="O171" s="156"/>
      <c r="P171" s="119"/>
      <c r="Q171" s="6"/>
      <c r="R171" s="12">
        <f>SUM(C171:N171)</f>
        <v>19.176808797182414</v>
      </c>
      <c r="S171" s="22"/>
    </row>
    <row r="172" spans="1:21" ht="14.1" customHeight="1" x14ac:dyDescent="0.2">
      <c r="A172" s="165">
        <f t="shared" si="40"/>
        <v>201303</v>
      </c>
      <c r="B172" s="154">
        <f t="shared" si="39"/>
        <v>20.647322051935934</v>
      </c>
      <c r="C172" s="155">
        <f>'2.Vol.PESO VIVO mil t'!B173*'2.Vol.PESO VIVO mil t'!$B$13</f>
        <v>6.8709441784893688</v>
      </c>
      <c r="D172" s="155">
        <f>'2.Vol.PESO VIVO mil t'!$C$13*'2.Vol.PESO VIVO mil t'!C173</f>
        <v>1.7866489869385322</v>
      </c>
      <c r="E172" s="155">
        <f>'2.Vol.PESO VIVO mil t'!$D$13*'2.Vol.PESO VIVO mil t'!D173</f>
        <v>1.3414751133391998</v>
      </c>
      <c r="F172" s="155">
        <f>'2.Vol.PESO VIVO mil t'!$E$13*'2.Vol.PESO VIVO mil t'!E173</f>
        <v>4.5992790784602233</v>
      </c>
      <c r="G172" s="155">
        <f>'2.Vol.PESO VIVO mil t'!$F$13*'2.Vol.PESO VIVO mil t'!F173</f>
        <v>1.6452919763058675E-2</v>
      </c>
      <c r="H172" s="155">
        <f>'2.Vol.PESO VIVO mil t'!$G$13*'2.Vol.PESO VIVO mil t'!G173</f>
        <v>0.11398323919100692</v>
      </c>
      <c r="I172" s="155">
        <f>'2.Vol.PESO VIVO mil t'!$H$13*'2.Vol.PESO VIVO mil t'!H173</f>
        <v>7.5310892992740644E-2</v>
      </c>
      <c r="J172" s="155">
        <f>'2.Vol.PESO VIVO mil t'!$I$13*'2.Vol.PESO VIVO mil t'!I173</f>
        <v>0.28832726000000003</v>
      </c>
      <c r="K172" s="155">
        <f>'2.Vol.PESO VIVO mil t'!$J$13*'2.Vol.PESO VIVO mil t'!J173</f>
        <v>3.6886712665698003</v>
      </c>
      <c r="L172" s="155">
        <f>'2.Vol.PESO VIVO mil t'!$K$13*'2.Vol.PESO VIVO mil t'!K173</f>
        <v>0</v>
      </c>
      <c r="M172" s="155">
        <f>'2.Vol.PESO VIVO mil t'!$L$13*'2.Vol.PESO VIVO mil t'!L173</f>
        <v>0</v>
      </c>
      <c r="N172" s="155">
        <f>'2.Vol.PESO VIVO mil t'!$M$13*'2.Vol.PESO VIVO mil t'!M173</f>
        <v>1.8662291161920004</v>
      </c>
      <c r="O172" s="156"/>
      <c r="P172" s="119"/>
      <c r="Q172" s="6"/>
      <c r="R172" s="12">
        <f>SUM(C172:N172)</f>
        <v>20.647322051935934</v>
      </c>
      <c r="S172" s="22"/>
    </row>
    <row r="173" spans="1:21" ht="14.1" customHeight="1" x14ac:dyDescent="0.2">
      <c r="A173" s="165">
        <f t="shared" si="40"/>
        <v>201304</v>
      </c>
      <c r="B173" s="154">
        <f t="shared" si="39"/>
        <v>18.757894080598597</v>
      </c>
      <c r="C173" s="155">
        <f>'2.Vol.PESO VIVO mil t'!B174*'2.Vol.PESO VIVO mil t'!$B$13</f>
        <v>6.8234437548595404</v>
      </c>
      <c r="D173" s="155">
        <f>'2.Vol.PESO VIVO mil t'!$C$13*'2.Vol.PESO VIVO mil t'!C174</f>
        <v>1.8381632938534258</v>
      </c>
      <c r="E173" s="155">
        <f>'2.Vol.PESO VIVO mil t'!$D$13*'2.Vol.PESO VIVO mil t'!D174</f>
        <v>1.2348651942590303</v>
      </c>
      <c r="F173" s="155">
        <f>'2.Vol.PESO VIVO mil t'!$E$13*'2.Vol.PESO VIVO mil t'!E174</f>
        <v>4.3502417884919975</v>
      </c>
      <c r="G173" s="155">
        <f>'2.Vol.PESO VIVO mil t'!$F$13*'2.Vol.PESO VIVO mil t'!F174</f>
        <v>1.6732320947765188E-2</v>
      </c>
      <c r="H173" s="155">
        <f>'2.Vol.PESO VIVO mil t'!$G$13*'2.Vol.PESO VIVO mil t'!G174</f>
        <v>0.10873008339738663</v>
      </c>
      <c r="I173" s="155">
        <f>'2.Vol.PESO VIVO mil t'!$H$13*'2.Vol.PESO VIVO mil t'!H174</f>
        <v>7.430776241365307E-2</v>
      </c>
      <c r="J173" s="155">
        <f>'2.Vol.PESO VIVO mil t'!$I$13*'2.Vol.PESO VIVO mil t'!I174</f>
        <v>0.28598888699999997</v>
      </c>
      <c r="K173" s="155">
        <f>'2.Vol.PESO VIVO mil t'!$J$13*'2.Vol.PESO VIVO mil t'!J174</f>
        <v>3.2373609586398002</v>
      </c>
      <c r="L173" s="155">
        <f>'2.Vol.PESO VIVO mil t'!$K$13*'2.Vol.PESO VIVO mil t'!K174</f>
        <v>0</v>
      </c>
      <c r="M173" s="155">
        <f>'2.Vol.PESO VIVO mil t'!$L$13*'2.Vol.PESO VIVO mil t'!L174</f>
        <v>0</v>
      </c>
      <c r="N173" s="155">
        <f>'2.Vol.PESO VIVO mil t'!$M$13*'2.Vol.PESO VIVO mil t'!M174</f>
        <v>0.788060036736</v>
      </c>
      <c r="O173" s="156"/>
      <c r="P173" s="119"/>
      <c r="Q173" s="6"/>
      <c r="R173" s="12">
        <f t="shared" ref="R173:R189" si="41">SUM(C173:N173)</f>
        <v>18.757894080598597</v>
      </c>
      <c r="S173" s="22"/>
    </row>
    <row r="174" spans="1:21" ht="14.1" customHeight="1" x14ac:dyDescent="0.2">
      <c r="A174" s="165">
        <f t="shared" si="40"/>
        <v>201305</v>
      </c>
      <c r="B174" s="154">
        <f t="shared" si="39"/>
        <v>17.776299882433317</v>
      </c>
      <c r="C174" s="155">
        <f>'2.Vol.PESO VIVO mil t'!B175*'2.Vol.PESO VIVO mil t'!$B$13</f>
        <v>6.3934005167237906</v>
      </c>
      <c r="D174" s="155">
        <f>'2.Vol.PESO VIVO mil t'!$C$13*'2.Vol.PESO VIVO mil t'!C175</f>
        <v>1.7951004166666644</v>
      </c>
      <c r="E174" s="155">
        <f>'2.Vol.PESO VIVO mil t'!$D$13*'2.Vol.PESO VIVO mil t'!D175</f>
        <v>1.2326028604203627</v>
      </c>
      <c r="F174" s="155">
        <f>'2.Vol.PESO VIVO mil t'!$E$13*'2.Vol.PESO VIVO mil t'!E175</f>
        <v>4.5337530955750696</v>
      </c>
      <c r="G174" s="155">
        <f>'2.Vol.PESO VIVO mil t'!$F$13*'2.Vol.PESO VIVO mil t'!F175</f>
        <v>1.861192891760902E-2</v>
      </c>
      <c r="H174" s="155">
        <f>'2.Vol.PESO VIVO mil t'!$G$13*'2.Vol.PESO VIVO mil t'!G175</f>
        <v>0.11060103617409688</v>
      </c>
      <c r="I174" s="155">
        <f>'2.Vol.PESO VIVO mil t'!$H$13*'2.Vol.PESO VIVO mil t'!H175</f>
        <v>7.3348446733422196E-2</v>
      </c>
      <c r="J174" s="155">
        <f>'2.Vol.PESO VIVO mil t'!$I$13*'2.Vol.PESO VIVO mil t'!I175</f>
        <v>0.28293695499999999</v>
      </c>
      <c r="K174" s="155">
        <f>'2.Vol.PESO VIVO mil t'!$J$13*'2.Vol.PESO VIVO mil t'!J175</f>
        <v>3.3189631123023005</v>
      </c>
      <c r="L174" s="155">
        <f>'2.Vol.PESO VIVO mil t'!$K$13*'2.Vol.PESO VIVO mil t'!K175</f>
        <v>0</v>
      </c>
      <c r="M174" s="155">
        <f>'2.Vol.PESO VIVO mil t'!$L$13*'2.Vol.PESO VIVO mil t'!L175</f>
        <v>0</v>
      </c>
      <c r="N174" s="155">
        <f>'2.Vol.PESO VIVO mil t'!$M$13*'2.Vol.PESO VIVO mil t'!M175</f>
        <v>1.698151392E-2</v>
      </c>
      <c r="O174" s="156"/>
      <c r="P174" s="119"/>
      <c r="Q174" s="6"/>
      <c r="R174" s="12">
        <f t="shared" si="41"/>
        <v>17.776299882433317</v>
      </c>
      <c r="S174" s="22"/>
    </row>
    <row r="175" spans="1:21" ht="14.1" customHeight="1" x14ac:dyDescent="0.2">
      <c r="A175" s="165">
        <f t="shared" si="40"/>
        <v>201306</v>
      </c>
      <c r="B175" s="154">
        <f t="shared" si="39"/>
        <v>17.505027339307873</v>
      </c>
      <c r="C175" s="155">
        <f>'2.Vol.PESO VIVO mil t'!B176*'2.Vol.PESO VIVO mil t'!$B$13</f>
        <v>6.0308871854592114</v>
      </c>
      <c r="D175" s="155">
        <f>'2.Vol.PESO VIVO mil t'!$C$13*'2.Vol.PESO VIVO mil t'!C176</f>
        <v>1.8598970365839222</v>
      </c>
      <c r="E175" s="155">
        <f>'2.Vol.PESO VIVO mil t'!$D$13*'2.Vol.PESO VIVO mil t'!D176</f>
        <v>1.2886349232886298</v>
      </c>
      <c r="F175" s="155">
        <f>'2.Vol.PESO VIVO mil t'!$E$13*'2.Vol.PESO VIVO mil t'!E176</f>
        <v>4.5531918279142545</v>
      </c>
      <c r="G175" s="155">
        <f>'2.Vol.PESO VIVO mil t'!$F$13*'2.Vol.PESO VIVO mil t'!F176</f>
        <v>1.8780204631125445E-2</v>
      </c>
      <c r="H175" s="155">
        <f>'2.Vol.PESO VIVO mil t'!$G$13*'2.Vol.PESO VIVO mil t'!G176</f>
        <v>0.11127298049577251</v>
      </c>
      <c r="I175" s="155">
        <f>'2.Vol.PESO VIVO mil t'!$H$13*'2.Vol.PESO VIVO mil t'!H176</f>
        <v>7.9341863687556941E-2</v>
      </c>
      <c r="J175" s="155">
        <f>'2.Vol.PESO VIVO mil t'!$I$13*'2.Vol.PESO VIVO mil t'!I176</f>
        <v>0.28083643500000005</v>
      </c>
      <c r="K175" s="155">
        <f>'2.Vol.PESO VIVO mil t'!$J$13*'2.Vol.PESO VIVO mil t'!J176</f>
        <v>3.2821848822474</v>
      </c>
      <c r="L175" s="155">
        <f>'2.Vol.PESO VIVO mil t'!$K$13*'2.Vol.PESO VIVO mil t'!K176</f>
        <v>0</v>
      </c>
      <c r="M175" s="155">
        <f>'2.Vol.PESO VIVO mil t'!$L$13*'2.Vol.PESO VIVO mil t'!L176</f>
        <v>0</v>
      </c>
      <c r="N175" s="155">
        <f>'2.Vol.PESO VIVO mil t'!$M$13*'2.Vol.PESO VIVO mil t'!M176</f>
        <v>0</v>
      </c>
      <c r="O175" s="156"/>
      <c r="P175" s="119"/>
      <c r="Q175" s="38"/>
      <c r="R175" s="12">
        <f t="shared" si="41"/>
        <v>17.505027339307873</v>
      </c>
      <c r="S175" s="38"/>
      <c r="T175" s="38"/>
      <c r="U175" s="38"/>
    </row>
    <row r="176" spans="1:21" x14ac:dyDescent="0.2">
      <c r="A176" s="165">
        <f t="shared" si="40"/>
        <v>201307</v>
      </c>
      <c r="B176" s="154">
        <f t="shared" si="39"/>
        <v>18.24474434048647</v>
      </c>
      <c r="C176" s="155">
        <f>'2.Vol.PESO VIVO mil t'!B177*'2.Vol.PESO VIVO mil t'!$B$13</f>
        <v>6.8075751672727662</v>
      </c>
      <c r="D176" s="155">
        <f>'2.Vol.PESO VIVO mil t'!$C$13*'2.Vol.PESO VIVO mil t'!C177</f>
        <v>1.9042121066193831</v>
      </c>
      <c r="E176" s="155">
        <f>'2.Vol.PESO VIVO mil t'!$D$13*'2.Vol.PESO VIVO mil t'!D177</f>
        <v>1.3242376331545485</v>
      </c>
      <c r="F176" s="155">
        <f>'2.Vol.PESO VIVO mil t'!$E$13*'2.Vol.PESO VIVO mil t'!E177</f>
        <v>4.4898003902859633</v>
      </c>
      <c r="G176" s="155">
        <f>'2.Vol.PESO VIVO mil t'!$F$13*'2.Vol.PESO VIVO mil t'!F177</f>
        <v>2.0532812062466318E-2</v>
      </c>
      <c r="H176" s="155">
        <f>'2.Vol.PESO VIVO mil t'!$G$13*'2.Vol.PESO VIVO mil t'!G177</f>
        <v>0.11562937788239816</v>
      </c>
      <c r="I176" s="155">
        <f>'2.Vol.PESO VIVO mil t'!$H$13*'2.Vol.PESO VIVO mil t'!H177</f>
        <v>8.1687113800044467E-2</v>
      </c>
      <c r="J176" s="155">
        <f>'2.Vol.PESO VIVO mil t'!$I$13*'2.Vol.PESO VIVO mil t'!I177</f>
        <v>0.28291842100000003</v>
      </c>
      <c r="K176" s="155">
        <f>'2.Vol.PESO VIVO mil t'!$J$13*'2.Vol.PESO VIVO mil t'!J177</f>
        <v>3.2181513184089003</v>
      </c>
      <c r="L176" s="155">
        <f>'2.Vol.PESO VIVO mil t'!$K$13*'2.Vol.PESO VIVO mil t'!K177</f>
        <v>0</v>
      </c>
      <c r="M176" s="155">
        <f>'2.Vol.PESO VIVO mil t'!$L$13*'2.Vol.PESO VIVO mil t'!L177</f>
        <v>0</v>
      </c>
      <c r="N176" s="155">
        <f>'2.Vol.PESO VIVO mil t'!$M$13*'2.Vol.PESO VIVO mil t'!M177</f>
        <v>0</v>
      </c>
      <c r="O176" s="156"/>
      <c r="P176" s="119"/>
      <c r="R176" s="12">
        <f t="shared" si="41"/>
        <v>18.24474434048647</v>
      </c>
    </row>
    <row r="177" spans="1:18" x14ac:dyDescent="0.2">
      <c r="A177" s="165">
        <f t="shared" si="40"/>
        <v>201308</v>
      </c>
      <c r="B177" s="154">
        <f t="shared" si="39"/>
        <v>17.148112960268865</v>
      </c>
      <c r="C177" s="155">
        <f>'2.Vol.PESO VIVO mil t'!B178*'2.Vol.PESO VIVO mil t'!$B$13</f>
        <v>6.1820601240555497</v>
      </c>
      <c r="D177" s="155">
        <f>'2.Vol.PESO VIVO mil t'!$C$13*'2.Vol.PESO VIVO mil t'!C178</f>
        <v>1.8165969752364044</v>
      </c>
      <c r="E177" s="155">
        <f>'2.Vol.PESO VIVO mil t'!$D$13*'2.Vol.PESO VIVO mil t'!D178</f>
        <v>1.2855763299568963</v>
      </c>
      <c r="F177" s="155">
        <f>'2.Vol.PESO VIVO mil t'!$E$13*'2.Vol.PESO VIVO mil t'!E178</f>
        <v>4.2549338170229891</v>
      </c>
      <c r="G177" s="155">
        <f>'2.Vol.PESO VIVO mil t'!$F$13*'2.Vol.PESO VIVO mil t'!F178</f>
        <v>1.7322873451803965E-2</v>
      </c>
      <c r="H177" s="155">
        <f>'2.Vol.PESO VIVO mil t'!$G$13*'2.Vol.PESO VIVO mil t'!G178</f>
        <v>0.10988912490392008</v>
      </c>
      <c r="I177" s="155">
        <f>'2.Vol.PESO VIVO mil t'!$H$13*'2.Vol.PESO VIVO mil t'!H178</f>
        <v>7.7676897531002376E-2</v>
      </c>
      <c r="J177" s="155">
        <f>'2.Vol.PESO VIVO mil t'!$I$13*'2.Vol.PESO VIVO mil t'!I178</f>
        <v>0.27882858500000002</v>
      </c>
      <c r="K177" s="155">
        <f>'2.Vol.PESO VIVO mil t'!$J$13*'2.Vol.PESO VIVO mil t'!J178</f>
        <v>3.1252282331103003</v>
      </c>
      <c r="L177" s="155">
        <f>'2.Vol.PESO VIVO mil t'!$K$13*'2.Vol.PESO VIVO mil t'!K178</f>
        <v>0</v>
      </c>
      <c r="M177" s="155">
        <f>'2.Vol.PESO VIVO mil t'!$L$13*'2.Vol.PESO VIVO mil t'!L178</f>
        <v>0</v>
      </c>
      <c r="N177" s="155">
        <f>'2.Vol.PESO VIVO mil t'!$M$13*'2.Vol.PESO VIVO mil t'!M178</f>
        <v>0</v>
      </c>
      <c r="O177" s="156"/>
      <c r="P177" s="119"/>
      <c r="R177" s="12">
        <f t="shared" si="41"/>
        <v>17.148112960268865</v>
      </c>
    </row>
    <row r="178" spans="1:18" x14ac:dyDescent="0.2">
      <c r="A178" s="165">
        <f t="shared" si="40"/>
        <v>201309</v>
      </c>
      <c r="B178" s="154">
        <f t="shared" si="39"/>
        <v>17.079313564059106</v>
      </c>
      <c r="C178" s="155">
        <f>'2.Vol.PESO VIVO mil t'!B179*'2.Vol.PESO VIVO mil t'!$B$13</f>
        <v>6.2674638241047118</v>
      </c>
      <c r="D178" s="155">
        <f>'2.Vol.PESO VIVO mil t'!$C$13*'2.Vol.PESO VIVO mil t'!C179</f>
        <v>1.7819122797281304</v>
      </c>
      <c r="E178" s="155">
        <f>'2.Vol.PESO VIVO mil t'!$D$13*'2.Vol.PESO VIVO mil t'!D179</f>
        <v>1.2984907704045165</v>
      </c>
      <c r="F178" s="155">
        <f>'2.Vol.PESO VIVO mil t'!$E$13*'2.Vol.PESO VIVO mil t'!E179</f>
        <v>4.2127125819422426</v>
      </c>
      <c r="G178" s="155">
        <f>'2.Vol.PESO VIVO mil t'!$F$13*'2.Vol.PESO VIVO mil t'!F179</f>
        <v>1.8723054388799114E-2</v>
      </c>
      <c r="H178" s="155">
        <f>'2.Vol.PESO VIVO mil t'!$G$13*'2.Vol.PESO VIVO mil t'!G179</f>
        <v>0.10963433560722521</v>
      </c>
      <c r="I178" s="155">
        <f>'2.Vol.PESO VIVO mil t'!$H$13*'2.Vol.PESO VIVO mil t'!H179</f>
        <v>7.9125095240581686E-2</v>
      </c>
      <c r="J178" s="155">
        <f>'2.Vol.PESO VIVO mil t'!$I$13*'2.Vol.PESO VIVO mil t'!I179</f>
        <v>0.28510234400000001</v>
      </c>
      <c r="K178" s="155">
        <f>'2.Vol.PESO VIVO mil t'!$J$13*'2.Vol.PESO VIVO mil t'!J179</f>
        <v>3.0261492786429001</v>
      </c>
      <c r="L178" s="155">
        <f>'2.Vol.PESO VIVO mil t'!$K$13*'2.Vol.PESO VIVO mil t'!K179</f>
        <v>0</v>
      </c>
      <c r="M178" s="155">
        <f>'2.Vol.PESO VIVO mil t'!$L$13*'2.Vol.PESO VIVO mil t'!L179</f>
        <v>0</v>
      </c>
      <c r="N178" s="155">
        <f>'2.Vol.PESO VIVO mil t'!$M$13*'2.Vol.PESO VIVO mil t'!M179</f>
        <v>0</v>
      </c>
      <c r="O178" s="156"/>
      <c r="P178" s="119"/>
      <c r="R178" s="12">
        <f t="shared" si="41"/>
        <v>17.079313564059106</v>
      </c>
    </row>
    <row r="179" spans="1:18" x14ac:dyDescent="0.2">
      <c r="A179" s="165">
        <f t="shared" si="40"/>
        <v>201310</v>
      </c>
      <c r="B179" s="154">
        <f t="shared" si="39"/>
        <v>18.504555046766747</v>
      </c>
      <c r="C179" s="155">
        <f>'2.Vol.PESO VIVO mil t'!B180*'2.Vol.PESO VIVO mil t'!$B$13</f>
        <v>6.4465252974997114</v>
      </c>
      <c r="D179" s="155">
        <f>'2.Vol.PESO VIVO mil t'!$C$13*'2.Vol.PESO VIVO mil t'!C180</f>
        <v>1.7984628509456244</v>
      </c>
      <c r="E179" s="155">
        <f>'2.Vol.PESO VIVO mil t'!$D$13*'2.Vol.PESO VIVO mil t'!D180</f>
        <v>1.3521169676800011</v>
      </c>
      <c r="F179" s="155">
        <f>'2.Vol.PESO VIVO mil t'!$E$13*'2.Vol.PESO VIVO mil t'!E180</f>
        <v>4.2184187226288978</v>
      </c>
      <c r="G179" s="155">
        <f>'2.Vol.PESO VIVO mil t'!$F$13*'2.Vol.PESO VIVO mil t'!F180</f>
        <v>1.8040426494345695E-2</v>
      </c>
      <c r="H179" s="155">
        <f>'2.Vol.PESO VIVO mil t'!$G$13*'2.Vol.PESO VIVO mil t'!G180</f>
        <v>0.1103112757974635</v>
      </c>
      <c r="I179" s="155">
        <f>'2.Vol.PESO VIVO mil t'!$H$13*'2.Vol.PESO VIVO mil t'!H180</f>
        <v>7.762385844291271E-2</v>
      </c>
      <c r="J179" s="155">
        <f>'2.Vol.PESO VIVO mil t'!$I$13*'2.Vol.PESO VIVO mil t'!I180</f>
        <v>0.29052662800000001</v>
      </c>
      <c r="K179" s="155">
        <f>'2.Vol.PESO VIVO mil t'!$J$13*'2.Vol.PESO VIVO mil t'!J180</f>
        <v>3.0984687315981003</v>
      </c>
      <c r="L179" s="155">
        <f>'2.Vol.PESO VIVO mil t'!$K$13*'2.Vol.PESO VIVO mil t'!K180</f>
        <v>0.95444185013856009</v>
      </c>
      <c r="M179" s="155">
        <f>'2.Vol.PESO VIVO mil t'!$L$13*'2.Vol.PESO VIVO mil t'!L180</f>
        <v>0.13961843754112802</v>
      </c>
      <c r="N179" s="155">
        <f>'2.Vol.PESO VIVO mil t'!$M$13*'2.Vol.PESO VIVO mil t'!M180</f>
        <v>0</v>
      </c>
      <c r="O179" s="156"/>
      <c r="P179" s="118"/>
      <c r="R179" s="12">
        <f t="shared" si="41"/>
        <v>18.504555046766747</v>
      </c>
    </row>
    <row r="180" spans="1:18" x14ac:dyDescent="0.2">
      <c r="A180" s="165">
        <f t="shared" si="40"/>
        <v>201311</v>
      </c>
      <c r="B180" s="154">
        <f t="shared" si="39"/>
        <v>18.165953232124313</v>
      </c>
      <c r="C180" s="155">
        <f>'2.Vol.PESO VIVO mil t'!B181*'2.Vol.PESO VIVO mil t'!$B$13</f>
        <v>6.3583752558340629</v>
      </c>
      <c r="D180" s="155">
        <f>'2.Vol.PESO VIVO mil t'!$C$13*'2.Vol.PESO VIVO mil t'!C181</f>
        <v>1.8969326456855771</v>
      </c>
      <c r="E180" s="155">
        <f>'2.Vol.PESO VIVO mil t'!$D$13*'2.Vol.PESO VIVO mil t'!D181</f>
        <v>1.3040167429379388</v>
      </c>
      <c r="F180" s="155">
        <f>'2.Vol.PESO VIVO mil t'!$E$13*'2.Vol.PESO VIVO mil t'!E181</f>
        <v>4.2065507912007547</v>
      </c>
      <c r="G180" s="155">
        <f>'2.Vol.PESO VIVO mil t'!$F$13*'2.Vol.PESO VIVO mil t'!F181</f>
        <v>1.9512045234248761E-2</v>
      </c>
      <c r="H180" s="155">
        <f>'2.Vol.PESO VIVO mil t'!$G$13*'2.Vol.PESO VIVO mil t'!G181</f>
        <v>0.10832541804381249</v>
      </c>
      <c r="I180" s="155">
        <f>'2.Vol.PESO VIVO mil t'!$H$13*'2.Vol.PESO VIVO mil t'!H181</f>
        <v>7.6925126108513778E-2</v>
      </c>
      <c r="J180" s="155">
        <f>'2.Vol.PESO VIVO mil t'!$I$13*'2.Vol.PESO VIVO mil t'!I181</f>
        <v>0.28938369800000002</v>
      </c>
      <c r="K180" s="155">
        <f>'2.Vol.PESO VIVO mil t'!$J$13*'2.Vol.PESO VIVO mil t'!J181</f>
        <v>3.0700630326312002</v>
      </c>
      <c r="L180" s="155">
        <f>'2.Vol.PESO VIVO mil t'!$K$13*'2.Vol.PESO VIVO mil t'!K181</f>
        <v>0.71404326458388012</v>
      </c>
      <c r="M180" s="155">
        <f>'2.Vol.PESO VIVO mil t'!$L$13*'2.Vol.PESO VIVO mil t'!L181</f>
        <v>0.121825211864328</v>
      </c>
      <c r="N180" s="155">
        <f>'2.Vol.PESO VIVO mil t'!$M$13*'2.Vol.PESO VIVO mil t'!M181</f>
        <v>0</v>
      </c>
      <c r="O180" s="156"/>
      <c r="P180" s="119"/>
      <c r="R180" s="12">
        <f t="shared" si="41"/>
        <v>18.165953232124313</v>
      </c>
    </row>
    <row r="181" spans="1:18" x14ac:dyDescent="0.2">
      <c r="A181" s="166">
        <f t="shared" si="40"/>
        <v>201312</v>
      </c>
      <c r="B181" s="202">
        <f t="shared" si="39"/>
        <v>18.135212888089569</v>
      </c>
      <c r="C181" s="179">
        <f>'2.Vol.PESO VIVO mil t'!B182*'2.Vol.PESO VIVO mil t'!$B$13</f>
        <v>6.6683883168820843</v>
      </c>
      <c r="D181" s="179">
        <f>'2.Vol.PESO VIVO mil t'!$C$13*'2.Vol.PESO VIVO mil t'!C182</f>
        <v>1.8338765389479887</v>
      </c>
      <c r="E181" s="179">
        <f>'2.Vol.PESO VIVO mil t'!$D$13*'2.Vol.PESO VIVO mil t'!D182</f>
        <v>1.3750854657610954</v>
      </c>
      <c r="F181" s="179">
        <f>'2.Vol.PESO VIVO mil t'!$E$13*'2.Vol.PESO VIVO mil t'!E182</f>
        <v>4.3702938959049948</v>
      </c>
      <c r="G181" s="179">
        <f>'2.Vol.PESO VIVO mil t'!$F$13*'2.Vol.PESO VIVO mil t'!F182</f>
        <v>1.7462574044157218E-2</v>
      </c>
      <c r="H181" s="179">
        <f>'2.Vol.PESO VIVO mil t'!$G$13*'2.Vol.PESO VIVO mil t'!G182</f>
        <v>0.1165611073693313</v>
      </c>
      <c r="I181" s="179">
        <f>'2.Vol.PESO VIVO mil t'!$H$13*'2.Vol.PESO VIVO mil t'!H182</f>
        <v>8.0421093827816689E-2</v>
      </c>
      <c r="J181" s="179">
        <f>'2.Vol.PESO VIVO mil t'!$I$13*'2.Vol.PESO VIVO mil t'!I182</f>
        <v>0.28885856799999998</v>
      </c>
      <c r="K181" s="179">
        <f>'2.Vol.PESO VIVO mil t'!$J$13*'2.Vol.PESO VIVO mil t'!J182</f>
        <v>3.1777950322917006</v>
      </c>
      <c r="L181" s="179">
        <f>'2.Vol.PESO VIVO mil t'!$K$13*'2.Vol.PESO VIVO mil t'!K182</f>
        <v>0.190281239886024</v>
      </c>
      <c r="M181" s="179">
        <f>'2.Vol.PESO VIVO mil t'!$L$13*'2.Vol.PESO VIVO mil t'!L182</f>
        <v>1.6189055174376001E-2</v>
      </c>
      <c r="N181" s="179">
        <f>'2.Vol.PESO VIVO mil t'!$M$13*'2.Vol.PESO VIVO mil t'!M182</f>
        <v>0</v>
      </c>
      <c r="O181" s="157"/>
      <c r="P181" s="158"/>
      <c r="Q181" s="33"/>
      <c r="R181" s="39">
        <f t="shared" si="41"/>
        <v>18.135212888089569</v>
      </c>
    </row>
    <row r="182" spans="1:18" x14ac:dyDescent="0.2">
      <c r="A182" s="178">
        <v>201401</v>
      </c>
      <c r="B182" s="154">
        <f t="shared" si="39"/>
        <v>17.513029353157933</v>
      </c>
      <c r="C182" s="182">
        <f>'2.Vol.PESO VIVO mil t'!B183*'2.Vol.PESO VIVO mil t'!$B$13</f>
        <v>5.9838946469228436</v>
      </c>
      <c r="D182" s="183">
        <f>'2.Vol.PESO VIVO mil t'!$C$13*'2.Vol.PESO VIVO mil t'!C183</f>
        <v>1.8805997258156009</v>
      </c>
      <c r="E182" s="155">
        <f>'2.Vol.PESO VIVO mil t'!$D$13*'2.Vol.PESO VIVO mil t'!D183</f>
        <v>1.2229964851628183</v>
      </c>
      <c r="F182" s="155">
        <f>'2.Vol.PESO VIVO mil t'!$E$13*'2.Vol.PESO VIVO mil t'!E183</f>
        <v>4.2854238156920434</v>
      </c>
      <c r="G182" s="155">
        <f>'2.Vol.PESO VIVO mil t'!$F$13*'2.Vol.PESO VIVO mil t'!F183</f>
        <v>1.8707179321486245E-2</v>
      </c>
      <c r="H182" s="155">
        <f>'2.Vol.PESO VIVO mil t'!$G$13*'2.Vol.PESO VIVO mil t'!G183</f>
        <v>0.11396325571675635</v>
      </c>
      <c r="I182" s="155">
        <f>'2.Vol.PESO VIVO mil t'!$H$13*'2.Vol.PESO VIVO mil t'!H183</f>
        <v>7.6385511038383896E-2</v>
      </c>
      <c r="J182" s="155">
        <f>'2.Vol.PESO VIVO mil t'!$I$13*'2.Vol.PESO VIVO mil t'!I183</f>
        <v>0.29781666800000001</v>
      </c>
      <c r="K182" s="155">
        <f>'2.Vol.PESO VIVO mil t'!$J$13*'2.Vol.PESO VIVO mil t'!J183</f>
        <v>3.1707736012512004</v>
      </c>
      <c r="L182" s="155">
        <f>'2.Vol.PESO VIVO mil t'!$K$13*'2.Vol.PESO VIVO mil t'!K183</f>
        <v>0</v>
      </c>
      <c r="M182" s="155">
        <f>'2.Vol.PESO VIVO mil t'!$L$13*'2.Vol.PESO VIVO mil t'!L183</f>
        <v>0</v>
      </c>
      <c r="N182" s="155">
        <f>'2.Vol.PESO VIVO mil t'!$M$13*'2.Vol.PESO VIVO mil t'!M183</f>
        <v>0.46246846423679999</v>
      </c>
      <c r="O182" s="156"/>
      <c r="P182" s="119"/>
      <c r="R182" s="12">
        <f t="shared" si="41"/>
        <v>17.513029353157933</v>
      </c>
    </row>
    <row r="183" spans="1:18" x14ac:dyDescent="0.2">
      <c r="A183" s="165">
        <f t="shared" si="40"/>
        <v>201402</v>
      </c>
      <c r="B183" s="154">
        <f t="shared" ref="B183:B188" si="42">SUM(C183:O183)</f>
        <v>18.379142788912578</v>
      </c>
      <c r="C183" s="182">
        <f>'2.Vol.PESO VIVO mil t'!B184*'2.Vol.PESO VIVO mil t'!$B$13</f>
        <v>5.9489295798219715</v>
      </c>
      <c r="D183" s="183">
        <f>'2.Vol.PESO VIVO mil t'!$C$13*'2.Vol.PESO VIVO mil t'!C184</f>
        <v>1.8235346119385323</v>
      </c>
      <c r="E183" s="155">
        <f>'2.Vol.PESO VIVO mil t'!$D$13*'2.Vol.PESO VIVO mil t'!D184</f>
        <v>1.1579253392080322</v>
      </c>
      <c r="F183" s="155">
        <f>'2.Vol.PESO VIVO mil t'!$E$13*'2.Vol.PESO VIVO mil t'!E184</f>
        <v>4.2831315454162002</v>
      </c>
      <c r="G183" s="155">
        <f>'2.Vol.PESO VIVO mil t'!$F$13*'2.Vol.PESO VIVO mil t'!F184</f>
        <v>2.0335961227786727E-2</v>
      </c>
      <c r="H183" s="155">
        <f>'2.Vol.PESO VIVO mil t'!$G$13*'2.Vol.PESO VIVO mil t'!G184</f>
        <v>0.11631630980976172</v>
      </c>
      <c r="I183" s="155">
        <f>'2.Vol.PESO VIVO mil t'!$H$13*'2.Vol.PESO VIVO mil t'!H184</f>
        <v>7.9883784804995056E-2</v>
      </c>
      <c r="J183" s="155">
        <f>'2.Vol.PESO VIVO mil t'!$I$13*'2.Vol.PESO VIVO mil t'!I184</f>
        <v>0.30067708200000004</v>
      </c>
      <c r="K183" s="155">
        <f>'2.Vol.PESO VIVO mil t'!$J$13*'2.Vol.PESO VIVO mil t'!J184</f>
        <v>3.1018657831461001</v>
      </c>
      <c r="L183" s="155">
        <f>'2.Vol.PESO VIVO mil t'!$K$13*'2.Vol.PESO VIVO mil t'!K184</f>
        <v>0</v>
      </c>
      <c r="M183" s="155">
        <f>'2.Vol.PESO VIVO mil t'!$L$13*'2.Vol.PESO VIVO mil t'!L184</f>
        <v>0</v>
      </c>
      <c r="N183" s="155">
        <f>'2.Vol.PESO VIVO mil t'!$M$13*'2.Vol.PESO VIVO mil t'!M184</f>
        <v>1.5465427915392</v>
      </c>
      <c r="R183" s="12">
        <f t="shared" si="41"/>
        <v>18.379142788912578</v>
      </c>
    </row>
    <row r="184" spans="1:18" x14ac:dyDescent="0.2">
      <c r="A184" s="165">
        <f t="shared" si="40"/>
        <v>201403</v>
      </c>
      <c r="B184" s="154">
        <f t="shared" si="42"/>
        <v>19.927134690699713</v>
      </c>
      <c r="C184" s="182">
        <f>'2.Vol.PESO VIVO mil t'!B185*'2.Vol.PESO VIVO mil t'!$B$13</f>
        <v>6.1587463172098325</v>
      </c>
      <c r="D184" s="183">
        <f>'2.Vol.PESO VIVO mil t'!$C$13*'2.Vol.PESO VIVO mil t'!C185</f>
        <v>1.8417489602836861</v>
      </c>
      <c r="E184" s="155">
        <f>'2.Vol.PESO VIVO mil t'!$D$13*'2.Vol.PESO VIVO mil t'!D185</f>
        <v>1.2297629821425187</v>
      </c>
      <c r="F184" s="155">
        <f>'2.Vol.PESO VIVO mil t'!$E$13*'2.Vol.PESO VIVO mil t'!E185</f>
        <v>4.4372674439643429</v>
      </c>
      <c r="G184" s="155">
        <f>'2.Vol.PESO VIVO mil t'!$F$13*'2.Vol.PESO VIVO mil t'!F185</f>
        <v>2.0469311793214835E-2</v>
      </c>
      <c r="H184" s="155">
        <f>'2.Vol.PESO VIVO mil t'!$G$13*'2.Vol.PESO VIVO mil t'!G185</f>
        <v>0.11906903338777865</v>
      </c>
      <c r="I184" s="155">
        <f>'2.Vol.PESO VIVO mil t'!$H$13*'2.Vol.PESO VIVO mil t'!H185</f>
        <v>7.7882135741436403E-2</v>
      </c>
      <c r="J184" s="155">
        <f>'2.Vol.PESO VIVO mil t'!$I$13*'2.Vol.PESO VIVO mil t'!I185</f>
        <v>0.29563583399999999</v>
      </c>
      <c r="K184" s="155">
        <f>'2.Vol.PESO VIVO mil t'!$J$13*'2.Vol.PESO VIVO mil t'!J185</f>
        <v>3.4015921020009001</v>
      </c>
      <c r="L184" s="155">
        <f>'2.Vol.PESO VIVO mil t'!$K$13*'2.Vol.PESO VIVO mil t'!K185</f>
        <v>0</v>
      </c>
      <c r="M184" s="155">
        <f>'2.Vol.PESO VIVO mil t'!$L$13*'2.Vol.PESO VIVO mil t'!L185</f>
        <v>0</v>
      </c>
      <c r="N184" s="155">
        <f>'2.Vol.PESO VIVO mil t'!$M$13*'2.Vol.PESO VIVO mil t'!M185</f>
        <v>2.3449605701760006</v>
      </c>
      <c r="R184" s="12">
        <f t="shared" si="41"/>
        <v>19.927134690699713</v>
      </c>
    </row>
    <row r="185" spans="1:18" x14ac:dyDescent="0.2">
      <c r="A185" s="165">
        <f t="shared" si="40"/>
        <v>201404</v>
      </c>
      <c r="B185" s="154">
        <f t="shared" si="42"/>
        <v>17.909881691882408</v>
      </c>
      <c r="C185" s="182">
        <f>'2.Vol.PESO VIVO mil t'!B186*'2.Vol.PESO VIVO mil t'!$B$13</f>
        <v>5.8735895288469253</v>
      </c>
      <c r="D185" s="183">
        <f>'2.Vol.PESO VIVO mil t'!$C$13*'2.Vol.PESO VIVO mil t'!C186</f>
        <v>1.9272643142434969</v>
      </c>
      <c r="E185" s="155">
        <f>'2.Vol.PESO VIVO mil t'!$D$13*'2.Vol.PESO VIVO mil t'!D186</f>
        <v>1.2375615407827594</v>
      </c>
      <c r="F185" s="155">
        <f>'2.Vol.PESO VIVO mil t'!$E$13*'2.Vol.PESO VIVO mil t'!E186</f>
        <v>4.4518657707210512</v>
      </c>
      <c r="G185" s="155">
        <f>'2.Vol.PESO VIVO mil t'!$F$13*'2.Vol.PESO VIVO mil t'!F186</f>
        <v>2.043438664512652E-2</v>
      </c>
      <c r="H185" s="155">
        <f>'2.Vol.PESO VIVO mil t'!$G$13*'2.Vol.PESO VIVO mil t'!G186</f>
        <v>0.11548199975980017</v>
      </c>
      <c r="I185" s="155">
        <f>'2.Vol.PESO VIVO mil t'!$H$13*'2.Vol.PESO VIVO mil t'!H186</f>
        <v>8.7615961429548292E-2</v>
      </c>
      <c r="J185" s="155">
        <f>'2.Vol.PESO VIVO mil t'!$I$13*'2.Vol.PESO VIVO mil t'!I186</f>
        <v>0.29242327400000001</v>
      </c>
      <c r="K185" s="155">
        <f>'2.Vol.PESO VIVO mil t'!$J$13*'2.Vol.PESO VIVO mil t'!J186</f>
        <v>3.2679061138089001</v>
      </c>
      <c r="L185" s="155">
        <f>'2.Vol.PESO VIVO mil t'!$K$13*'2.Vol.PESO VIVO mil t'!K186</f>
        <v>0</v>
      </c>
      <c r="M185" s="155">
        <f>'2.Vol.PESO VIVO mil t'!$L$13*'2.Vol.PESO VIVO mil t'!L186</f>
        <v>0</v>
      </c>
      <c r="N185" s="155">
        <f>'2.Vol.PESO VIVO mil t'!$M$13*'2.Vol.PESO VIVO mil t'!M186</f>
        <v>0.63573880164480012</v>
      </c>
      <c r="R185" s="12">
        <f t="shared" si="41"/>
        <v>17.909881691882408</v>
      </c>
    </row>
    <row r="186" spans="1:18" x14ac:dyDescent="0.2">
      <c r="A186" s="165">
        <f t="shared" si="40"/>
        <v>201405</v>
      </c>
      <c r="B186" s="154">
        <f t="shared" si="42"/>
        <v>17.50254997725283</v>
      </c>
      <c r="C186" s="182">
        <f>'2.Vol.PESO VIVO mil t'!B187*'2.Vol.PESO VIVO mil t'!$B$13</f>
        <v>5.8614379077219185</v>
      </c>
      <c r="D186" s="183">
        <f>'2.Vol.PESO VIVO mil t'!$C$13*'2.Vol.PESO VIVO mil t'!C187</f>
        <v>1.877207992316783</v>
      </c>
      <c r="E186" s="155">
        <f>'2.Vol.PESO VIVO mil t'!$D$13*'2.Vol.PESO VIVO mil t'!D187</f>
        <v>1.2775385517264644</v>
      </c>
      <c r="F186" s="155">
        <f>'2.Vol.PESO VIVO mil t'!$E$13*'2.Vol.PESO VIVO mil t'!E187</f>
        <v>4.5898471223252173</v>
      </c>
      <c r="G186" s="155">
        <f>'2.Vol.PESO VIVO mil t'!$F$13*'2.Vol.PESO VIVO mil t'!F187</f>
        <v>2.025976090468495E-2</v>
      </c>
      <c r="H186" s="155">
        <f>'2.Vol.PESO VIVO mil t'!$G$13*'2.Vol.PESO VIVO mil t'!G187</f>
        <v>0.12017062240584168</v>
      </c>
      <c r="I186" s="155">
        <f>'2.Vol.PESO VIVO mil t'!$H$13*'2.Vol.PESO VIVO mil t'!H187</f>
        <v>8.1456509069219724E-2</v>
      </c>
      <c r="J186" s="155">
        <f>'2.Vol.PESO VIVO mil t'!$I$13*'2.Vol.PESO VIVO mil t'!I187</f>
        <v>0.30142770899999999</v>
      </c>
      <c r="K186" s="155">
        <f>'2.Vol.PESO VIVO mil t'!$J$13*'2.Vol.PESO VIVO mil t'!J187</f>
        <v>3.3682958497827</v>
      </c>
      <c r="L186" s="155">
        <f>'2.Vol.PESO VIVO mil t'!$K$13*'2.Vol.PESO VIVO mil t'!K187</f>
        <v>0</v>
      </c>
      <c r="M186" s="155">
        <f>'2.Vol.PESO VIVO mil t'!$L$13*'2.Vol.PESO VIVO mil t'!L187</f>
        <v>0</v>
      </c>
      <c r="N186" s="155">
        <f>'2.Vol.PESO VIVO mil t'!$M$13*'2.Vol.PESO VIVO mil t'!M187</f>
        <v>4.9079520000000001E-3</v>
      </c>
      <c r="R186" s="12">
        <f t="shared" si="41"/>
        <v>17.50254997725283</v>
      </c>
    </row>
    <row r="187" spans="1:18" x14ac:dyDescent="0.2">
      <c r="A187" s="165">
        <f t="shared" si="40"/>
        <v>201406</v>
      </c>
      <c r="B187" s="154">
        <f t="shared" si="42"/>
        <v>18.473433725446924</v>
      </c>
      <c r="C187" s="182">
        <f>'2.Vol.PESO VIVO mil t'!B188*'2.Vol.PESO VIVO mil t'!$B$13</f>
        <v>6.7248124697095957</v>
      </c>
      <c r="D187" s="183">
        <f>'2.Vol.PESO VIVO mil t'!$C$13*'2.Vol.PESO VIVO mil t'!C188</f>
        <v>1.9283211789598087</v>
      </c>
      <c r="E187" s="155">
        <f>'2.Vol.PESO VIVO mil t'!$D$13*'2.Vol.PESO VIVO mil t'!D188</f>
        <v>1.3103150530054075</v>
      </c>
      <c r="F187" s="155">
        <f>'2.Vol.PESO VIVO mil t'!$E$13*'2.Vol.PESO VIVO mil t'!E188</f>
        <v>4.6709282970822255</v>
      </c>
      <c r="G187" s="155">
        <f>'2.Vol.PESO VIVO mil t'!$F$13*'2.Vol.PESO VIVO mil t'!F188</f>
        <v>2.1551991383952585E-2</v>
      </c>
      <c r="H187" s="155">
        <f>'2.Vol.PESO VIVO mil t'!$G$13*'2.Vol.PESO VIVO mil t'!G188</f>
        <v>0.12172683546310532</v>
      </c>
      <c r="I187" s="155">
        <f>'2.Vol.PESO VIVO mil t'!$H$13*'2.Vol.PESO VIVO mil t'!H188</f>
        <v>8.4562754793428854E-2</v>
      </c>
      <c r="J187" s="155">
        <f>'2.Vol.PESO VIVO mil t'!$I$13*'2.Vol.PESO VIVO mil t'!I188</f>
        <v>0.29854258300000003</v>
      </c>
      <c r="K187" s="155">
        <f>'2.Vol.PESO VIVO mil t'!$J$13*'2.Vol.PESO VIVO mil t'!J188</f>
        <v>3.3126725620494</v>
      </c>
      <c r="L187" s="155">
        <f>'2.Vol.PESO VIVO mil t'!$K$13*'2.Vol.PESO VIVO mil t'!K188</f>
        <v>0</v>
      </c>
      <c r="M187" s="155">
        <f>'2.Vol.PESO VIVO mil t'!$L$13*'2.Vol.PESO VIVO mil t'!L188</f>
        <v>0</v>
      </c>
      <c r="N187" s="155">
        <f>'2.Vol.PESO VIVO mil t'!$M$13*'2.Vol.PESO VIVO mil t'!M188</f>
        <v>0</v>
      </c>
      <c r="R187" s="12">
        <f t="shared" si="41"/>
        <v>18.473433725446924</v>
      </c>
    </row>
    <row r="188" spans="1:18" x14ac:dyDescent="0.2">
      <c r="A188" s="165">
        <f t="shared" si="40"/>
        <v>201407</v>
      </c>
      <c r="B188" s="154">
        <f t="shared" si="42"/>
        <v>18.813569934185161</v>
      </c>
      <c r="C188" s="182">
        <f>'2.Vol.PESO VIVO mil t'!B189*'2.Vol.PESO VIVO mil t'!$B$13</f>
        <v>6.7779974442743729</v>
      </c>
      <c r="D188" s="183">
        <f>'2.Vol.PESO VIVO mil t'!$C$13*'2.Vol.PESO VIVO mil t'!C189</f>
        <v>1.9406198752955062</v>
      </c>
      <c r="E188" s="155">
        <f>'2.Vol.PESO VIVO mil t'!$D$13*'2.Vol.PESO VIVO mil t'!D189</f>
        <v>1.3675022047520271</v>
      </c>
      <c r="F188" s="155">
        <f>'2.Vol.PESO VIVO mil t'!$E$13*'2.Vol.PESO VIVO mil t'!E189</f>
        <v>4.8924828787432846</v>
      </c>
      <c r="G188" s="155">
        <f>'2.Vol.PESO VIVO mil t'!$F$13*'2.Vol.PESO VIVO mil t'!F189</f>
        <v>2.180916747442108E-2</v>
      </c>
      <c r="H188" s="155">
        <f>'2.Vol.PESO VIVO mil t'!$G$13*'2.Vol.PESO VIVO mil t'!G189</f>
        <v>0.12762695623558803</v>
      </c>
      <c r="I188" s="155">
        <f>'2.Vol.PESO VIVO mil t'!$H$13*'2.Vol.PESO VIVO mil t'!H189</f>
        <v>8.8877369307159587E-2</v>
      </c>
      <c r="J188" s="155">
        <f>'2.Vol.PESO VIVO mil t'!$I$13*'2.Vol.PESO VIVO mil t'!I189</f>
        <v>0.30910078499999999</v>
      </c>
      <c r="K188" s="155">
        <f>'2.Vol.PESO VIVO mil t'!$J$13*'2.Vol.PESO VIVO mil t'!J189</f>
        <v>3.2875532531028</v>
      </c>
      <c r="L188" s="155">
        <f>'2.Vol.PESO VIVO mil t'!$K$13*'2.Vol.PESO VIVO mil t'!K189</f>
        <v>0</v>
      </c>
      <c r="M188" s="155">
        <f>'2.Vol.PESO VIVO mil t'!$L$13*'2.Vol.PESO VIVO mil t'!L189</f>
        <v>0</v>
      </c>
      <c r="N188" s="155">
        <f>'2.Vol.PESO VIVO mil t'!$M$13*'2.Vol.PESO VIVO mil t'!M189</f>
        <v>0</v>
      </c>
      <c r="R188" s="12">
        <f t="shared" si="41"/>
        <v>18.813569934185161</v>
      </c>
    </row>
    <row r="189" spans="1:18" x14ac:dyDescent="0.2">
      <c r="A189" s="165">
        <f t="shared" si="40"/>
        <v>201408</v>
      </c>
      <c r="B189" s="154">
        <f t="shared" ref="B189:B206" si="43">SUM(C189:O189)</f>
        <v>18.130792536444666</v>
      </c>
      <c r="C189" s="182">
        <f>'2.Vol.PESO VIVO mil t'!B190*'2.Vol.PESO VIVO mil t'!$B$13</f>
        <v>6.4612991105516961</v>
      </c>
      <c r="D189" s="183">
        <f>'2.Vol.PESO VIVO mil t'!$C$13*'2.Vol.PESO VIVO mil t'!C190</f>
        <v>1.8963327092789575</v>
      </c>
      <c r="E189" s="155">
        <f>'2.Vol.PESO VIVO mil t'!$D$13*'2.Vol.PESO VIVO mil t'!D190</f>
        <v>1.3289639287721879</v>
      </c>
      <c r="F189" s="155">
        <f>'2.Vol.PESO VIVO mil t'!$E$13*'2.Vol.PESO VIVO mil t'!E190</f>
        <v>4.6898412793581441</v>
      </c>
      <c r="G189" s="155">
        <f>'2.Vol.PESO VIVO mil t'!$F$13*'2.Vol.PESO VIVO mil t'!F190</f>
        <v>2.3383974151857802E-2</v>
      </c>
      <c r="H189" s="155">
        <f>'2.Vol.PESO VIVO mil t'!$G$13*'2.Vol.PESO VIVO mil t'!G190</f>
        <v>0.12410736683320524</v>
      </c>
      <c r="I189" s="155">
        <f>'2.Vol.PESO VIVO mil t'!$H$13*'2.Vol.PESO VIVO mil t'!H190</f>
        <v>8.9871275697014155E-2</v>
      </c>
      <c r="J189" s="155">
        <f>'2.Vol.PESO VIVO mil t'!$I$13*'2.Vol.PESO VIVO mil t'!I190</f>
        <v>0.31069779800000003</v>
      </c>
      <c r="K189" s="155">
        <f>'2.Vol.PESO VIVO mil t'!$J$13*'2.Vol.PESO VIVO mil t'!J190</f>
        <v>3.2062950938016002</v>
      </c>
      <c r="L189" s="155">
        <f>'2.Vol.PESO VIVO mil t'!$K$13*'2.Vol.PESO VIVO mil t'!K190</f>
        <v>0</v>
      </c>
      <c r="M189" s="155">
        <f>'2.Vol.PESO VIVO mil t'!$L$13*'2.Vol.PESO VIVO mil t'!L190</f>
        <v>0</v>
      </c>
      <c r="N189" s="155">
        <f>'2.Vol.PESO VIVO mil t'!$M$13*'2.Vol.PESO VIVO mil t'!M190</f>
        <v>0</v>
      </c>
      <c r="R189" s="12">
        <f t="shared" si="41"/>
        <v>18.130792536444666</v>
      </c>
    </row>
    <row r="190" spans="1:18" x14ac:dyDescent="0.2">
      <c r="A190" s="165">
        <f t="shared" si="40"/>
        <v>201409</v>
      </c>
      <c r="B190" s="154">
        <f t="shared" si="43"/>
        <v>18.107417282793158</v>
      </c>
      <c r="C190" s="182">
        <f>'2.Vol.PESO VIVO mil t'!B191*'2.Vol.PESO VIVO mil t'!$B$13</f>
        <v>6.3442184291178396</v>
      </c>
      <c r="D190" s="183">
        <f>'2.Vol.PESO VIVO mil t'!$C$13*'2.Vol.PESO VIVO mil t'!C191</f>
        <v>1.8882998398345132</v>
      </c>
      <c r="E190" s="155">
        <f>'2.Vol.PESO VIVO mil t'!$D$13*'2.Vol.PESO VIVO mil t'!D191</f>
        <v>1.366425716596166</v>
      </c>
      <c r="F190" s="155">
        <f>'2.Vol.PESO VIVO mil t'!$E$13*'2.Vol.PESO VIVO mil t'!E191</f>
        <v>4.6904336244294242</v>
      </c>
      <c r="G190" s="155">
        <f>'2.Vol.PESO VIVO mil t'!$F$13*'2.Vol.PESO VIVO mil t'!F191</f>
        <v>2.3682425417339763E-2</v>
      </c>
      <c r="H190" s="155">
        <f>'2.Vol.PESO VIVO mil t'!$G$13*'2.Vol.PESO VIVO mil t'!G191</f>
        <v>0.12091750475595699</v>
      </c>
      <c r="I190" s="155">
        <f>'2.Vol.PESO VIVO mil t'!$H$13*'2.Vol.PESO VIVO mil t'!H191</f>
        <v>8.988280593355541E-2</v>
      </c>
      <c r="J190" s="155">
        <f>'2.Vol.PESO VIVO mil t'!$I$13*'2.Vol.PESO VIVO mil t'!I191</f>
        <v>0.30686743799999999</v>
      </c>
      <c r="K190" s="155">
        <f>'2.Vol.PESO VIVO mil t'!$J$13*'2.Vol.PESO VIVO mil t'!J191</f>
        <v>3.1301779774113001</v>
      </c>
      <c r="L190" s="155">
        <f>'2.Vol.PESO VIVO mil t'!$K$13*'2.Vol.PESO VIVO mil t'!K191</f>
        <v>0.14487954887952001</v>
      </c>
      <c r="M190" s="155">
        <f>'2.Vol.PESO VIVO mil t'!$L$13*'2.Vol.PESO VIVO mil t'!L191</f>
        <v>1.6319724175440004E-3</v>
      </c>
      <c r="N190" s="155">
        <f>'2.Vol.PESO VIVO mil t'!$M$13*'2.Vol.PESO VIVO mil t'!M191</f>
        <v>0</v>
      </c>
      <c r="R190" s="12">
        <f t="shared" ref="R190:R196" si="44">SUM(C190:N190)</f>
        <v>18.107417282793158</v>
      </c>
    </row>
    <row r="191" spans="1:18" x14ac:dyDescent="0.2">
      <c r="A191" s="165">
        <f t="shared" si="40"/>
        <v>201410</v>
      </c>
      <c r="B191" s="154">
        <f t="shared" si="43"/>
        <v>19.734667234408771</v>
      </c>
      <c r="C191" s="182">
        <f>'2.Vol.PESO VIVO mil t'!B192*'2.Vol.PESO VIVO mil t'!$B$13</f>
        <v>6.4052586931281317</v>
      </c>
      <c r="D191" s="183">
        <f>'2.Vol.PESO VIVO mil t'!$C$13*'2.Vol.PESO VIVO mil t'!C192</f>
        <v>1.8842851491134731</v>
      </c>
      <c r="E191" s="155">
        <f>'2.Vol.PESO VIVO mil t'!$D$13*'2.Vol.PESO VIVO mil t'!D192</f>
        <v>1.3815922386143025</v>
      </c>
      <c r="F191" s="155">
        <f>'2.Vol.PESO VIVO mil t'!$E$13*'2.Vol.PESO VIVO mil t'!E192</f>
        <v>4.9813977294429685</v>
      </c>
      <c r="G191" s="155">
        <f>'2.Vol.PESO VIVO mil t'!$F$13*'2.Vol.PESO VIVO mil t'!F192</f>
        <v>2.4638104469574547E-2</v>
      </c>
      <c r="H191" s="155">
        <f>'2.Vol.PESO VIVO mil t'!$G$13*'2.Vol.PESO VIVO mil t'!G192</f>
        <v>0.12153199658916219</v>
      </c>
      <c r="I191" s="155">
        <f>'2.Vol.PESO VIVO mil t'!$H$13*'2.Vol.PESO VIVO mil t'!H192</f>
        <v>8.4998597734687598E-2</v>
      </c>
      <c r="J191" s="155">
        <f>'2.Vol.PESO VIVO mil t'!$I$13*'2.Vol.PESO VIVO mil t'!I192</f>
        <v>0.299092425</v>
      </c>
      <c r="K191" s="155">
        <f>'2.Vol.PESO VIVO mil t'!$J$13*'2.Vol.PESO VIVO mil t'!J192</f>
        <v>3.1873599627867004</v>
      </c>
      <c r="L191" s="155">
        <f>'2.Vol.PESO VIVO mil t'!$K$13*'2.Vol.PESO VIVO mil t'!K192</f>
        <v>1.2096028466726403</v>
      </c>
      <c r="M191" s="155">
        <f>'2.Vol.PESO VIVO mil t'!$L$13*'2.Vol.PESO VIVO mil t'!L192</f>
        <v>0.15490949085712802</v>
      </c>
      <c r="N191" s="155">
        <f>'2.Vol.PESO VIVO mil t'!$M$13*'2.Vol.PESO VIVO mil t'!M192</f>
        <v>0</v>
      </c>
      <c r="R191" s="12">
        <f t="shared" si="44"/>
        <v>19.734667234408771</v>
      </c>
    </row>
    <row r="192" spans="1:18" x14ac:dyDescent="0.2">
      <c r="A192" s="165">
        <f t="shared" si="40"/>
        <v>201411</v>
      </c>
      <c r="B192" s="154">
        <f t="shared" si="43"/>
        <v>19.038776309104989</v>
      </c>
      <c r="C192" s="182">
        <f>'2.Vol.PESO VIVO mil t'!B193*'2.Vol.PESO VIVO mil t'!$B$13</f>
        <v>6.1012273898475282</v>
      </c>
      <c r="D192" s="183">
        <f>'2.Vol.PESO VIVO mil t'!$C$13*'2.Vol.PESO VIVO mil t'!C193</f>
        <v>1.8964547893616999</v>
      </c>
      <c r="E192" s="155">
        <f>'2.Vol.PESO VIVO mil t'!$D$13*'2.Vol.PESO VIVO mil t'!D193</f>
        <v>1.4075749035318088</v>
      </c>
      <c r="F192" s="155">
        <f>'2.Vol.PESO VIVO mil t'!$E$13*'2.Vol.PESO VIVO mil t'!E193</f>
        <v>4.7481644863765426</v>
      </c>
      <c r="G192" s="155">
        <f>'2.Vol.PESO VIVO mil t'!$F$13*'2.Vol.PESO VIVO mil t'!F193</f>
        <v>2.3838001077005892E-2</v>
      </c>
      <c r="H192" s="155">
        <f>'2.Vol.PESO VIVO mil t'!$G$13*'2.Vol.PESO VIVO mil t'!G193</f>
        <v>0.12663277839162185</v>
      </c>
      <c r="I192" s="155">
        <f>'2.Vol.PESO VIVO mil t'!$H$13*'2.Vol.PESO VIVO mil t'!H193</f>
        <v>8.8077170891197765E-2</v>
      </c>
      <c r="J192" s="155">
        <f>'2.Vol.PESO VIVO mil t'!$I$13*'2.Vol.PESO VIVO mil t'!I193</f>
        <v>0.30809068199999995</v>
      </c>
      <c r="K192" s="155">
        <f>'2.Vol.PESO VIVO mil t'!$J$13*'2.Vol.PESO VIVO mil t'!J193</f>
        <v>3.1494476665332001</v>
      </c>
      <c r="L192" s="155">
        <f>'2.Vol.PESO VIVO mil t'!$K$13*'2.Vol.PESO VIVO mil t'!K193</f>
        <v>1.0497862329373442</v>
      </c>
      <c r="M192" s="155">
        <f>'2.Vol.PESO VIVO mil t'!$L$13*'2.Vol.PESO VIVO mil t'!L193</f>
        <v>0.13948220815703999</v>
      </c>
      <c r="N192" s="155">
        <f>'2.Vol.PESO VIVO mil t'!$M$13*'2.Vol.PESO VIVO mil t'!M193</f>
        <v>0</v>
      </c>
      <c r="R192" s="12">
        <f t="shared" si="44"/>
        <v>19.038776309104989</v>
      </c>
    </row>
    <row r="193" spans="1:18" x14ac:dyDescent="0.2">
      <c r="A193" s="163">
        <f t="shared" si="40"/>
        <v>201412</v>
      </c>
      <c r="B193" s="202">
        <f t="shared" si="43"/>
        <v>19.2117018873194</v>
      </c>
      <c r="C193" s="203">
        <f>'2.Vol.PESO VIVO mil t'!B194*'2.Vol.PESO VIVO mil t'!$B$13</f>
        <v>6.7253692622565016</v>
      </c>
      <c r="D193" s="204">
        <f>'2.Vol.PESO VIVO mil t'!$C$13*'2.Vol.PESO VIVO mil t'!C194</f>
        <v>1.9270899141252931</v>
      </c>
      <c r="E193" s="179">
        <f>'2.Vol.PESO VIVO mil t'!$D$13*'2.Vol.PESO VIVO mil t'!D194</f>
        <v>1.5743041230498016</v>
      </c>
      <c r="F193" s="179">
        <f>'2.Vol.PESO VIVO mil t'!$E$13*'2.Vol.PESO VIVO mil t'!E194</f>
        <v>4.9665680726584229</v>
      </c>
      <c r="G193" s="179">
        <f>'2.Vol.PESO VIVO mil t'!$F$13*'2.Vol.PESO VIVO mil t'!F194</f>
        <v>2.5901759827679019E-2</v>
      </c>
      <c r="H193" s="179">
        <f>'2.Vol.PESO VIVO mil t'!$G$13*'2.Vol.PESO VIVO mil t'!G194</f>
        <v>0.14132312990007689</v>
      </c>
      <c r="I193" s="179">
        <f>'2.Vol.PESO VIVO mil t'!$H$13*'2.Vol.PESO VIVO mil t'!H194</f>
        <v>9.5184408695215966E-2</v>
      </c>
      <c r="J193" s="179">
        <f>'2.Vol.PESO VIVO mil t'!$I$13*'2.Vol.PESO VIVO mil t'!I194</f>
        <v>0.34160942099999997</v>
      </c>
      <c r="K193" s="179">
        <f>'2.Vol.PESO VIVO mil t'!$J$13*'2.Vol.PESO VIVO mil t'!J194</f>
        <v>3.2437441557531002</v>
      </c>
      <c r="L193" s="179">
        <f>'2.Vol.PESO VIVO mil t'!$K$13*'2.Vol.PESO VIVO mil t'!K194</f>
        <v>0.14675915726337599</v>
      </c>
      <c r="M193" s="179">
        <f>'2.Vol.PESO VIVO mil t'!$L$13*'2.Vol.PESO VIVO mil t'!L194</f>
        <v>2.3848482789936003E-2</v>
      </c>
      <c r="N193" s="179">
        <f>'2.Vol.PESO VIVO mil t'!$M$13*'2.Vol.PESO VIVO mil t'!M194</f>
        <v>0</v>
      </c>
      <c r="O193" s="33"/>
      <c r="P193" s="205"/>
      <c r="Q193" s="33"/>
      <c r="R193" s="39">
        <f t="shared" si="44"/>
        <v>19.2117018873194</v>
      </c>
    </row>
    <row r="194" spans="1:18" x14ac:dyDescent="0.2">
      <c r="A194" s="165">
        <v>201501</v>
      </c>
      <c r="B194" s="154">
        <f t="shared" si="43"/>
        <v>19.090767456843636</v>
      </c>
      <c r="C194" s="182">
        <f>'2.Vol.PESO VIVO mil t'!B195*'2.Vol.PESO VIVO mil t'!$B$13</f>
        <v>6.2915112427520956</v>
      </c>
      <c r="D194" s="183">
        <f>'2.Vol.PESO VIVO mil t'!$C$13*'2.Vol.PESO VIVO mil t'!C195</f>
        <v>2.3656294753546074</v>
      </c>
      <c r="E194" s="155">
        <f>'2.Vol.PESO VIVO mil t'!$D$13*'2.Vol.PESO VIVO mil t'!D195</f>
        <v>1.3460202855528367</v>
      </c>
      <c r="F194" s="155">
        <f>'2.Vol.PESO VIVO mil t'!$E$13*'2.Vol.PESO VIVO mil t'!E195</f>
        <v>4.9813977294429685</v>
      </c>
      <c r="G194" s="155">
        <f>'2.Vol.PESO VIVO mil t'!$F$13*'2.Vol.PESO VIVO mil t'!F195</f>
        <v>2.3860226171243913E-2</v>
      </c>
      <c r="H194" s="155">
        <f>'2.Vol.PESO VIVO mil t'!$G$13*'2.Vol.PESO VIVO mil t'!G195</f>
        <v>0.11121552800730208</v>
      </c>
      <c r="I194" s="155">
        <f>'2.Vol.PESO VIVO mil t'!$H$13*'2.Vol.PESO VIVO mil t'!H195</f>
        <v>7.6385511038383896E-2</v>
      </c>
      <c r="J194" s="155">
        <f>'2.Vol.PESO VIVO mil t'!$I$13*'2.Vol.PESO VIVO mil t'!I195</f>
        <v>0.32196338099999999</v>
      </c>
      <c r="K194" s="155">
        <f>'2.Vol.PESO VIVO mil t'!$J$13*'2.Vol.PESO VIVO mil t'!J195</f>
        <v>3.2939338766922002</v>
      </c>
      <c r="L194" s="155">
        <f>'2.Vol.PESO VIVO mil t'!$K$13*'2.Vol.PESO VIVO mil t'!K195</f>
        <v>0</v>
      </c>
      <c r="M194" s="155">
        <f>'2.Vol.PESO VIVO mil t'!$L$13*'2.Vol.PESO VIVO mil t'!L195</f>
        <v>0</v>
      </c>
      <c r="N194" s="155">
        <f>'2.Vol.PESO VIVO mil t'!$M$13*'2.Vol.PESO VIVO mil t'!M195</f>
        <v>0.27885020083200002</v>
      </c>
      <c r="R194" s="12">
        <f t="shared" si="44"/>
        <v>19.090767456843636</v>
      </c>
    </row>
    <row r="195" spans="1:18" x14ac:dyDescent="0.2">
      <c r="A195" s="165">
        <v>201502</v>
      </c>
      <c r="B195" s="154">
        <f t="shared" si="43"/>
        <v>19.602620042070541</v>
      </c>
      <c r="C195" s="182">
        <f>'2.Vol.PESO VIVO mil t'!B196*'2.Vol.PESO VIVO mil t'!$B$13</f>
        <v>5.8433797710655604</v>
      </c>
      <c r="D195" s="183">
        <f>'2.Vol.PESO VIVO mil t'!$C$13*'2.Vol.PESO VIVO mil t'!C196</f>
        <v>2.0849987571512982</v>
      </c>
      <c r="E195" s="155">
        <f>'2.Vol.PESO VIVO mil t'!$D$13*'2.Vol.PESO VIVO mil t'!D196</f>
        <v>1.2946119956206985</v>
      </c>
      <c r="F195" s="155">
        <f>'2.Vol.PESO VIVO mil t'!$E$13*'2.Vol.PESO VIVO mil t'!E196</f>
        <v>5.014211543391661</v>
      </c>
      <c r="G195" s="155">
        <f>'2.Vol.PESO VIVO mil t'!$F$13*'2.Vol.PESO VIVO mil t'!F196</f>
        <v>2.4514278944534163E-2</v>
      </c>
      <c r="H195" s="155">
        <f>'2.Vol.PESO VIVO mil t'!$G$13*'2.Vol.PESO VIVO mil t'!G196</f>
        <v>0.11395825984819372</v>
      </c>
      <c r="I195" s="155">
        <f>'2.Vol.PESO VIVO mil t'!$H$13*'2.Vol.PESO VIVO mil t'!H196</f>
        <v>7.9883784804995056E-2</v>
      </c>
      <c r="J195" s="155">
        <f>'2.Vol.PESO VIVO mil t'!$I$13*'2.Vol.PESO VIVO mil t'!I196</f>
        <v>0.31001821800000001</v>
      </c>
      <c r="K195" s="155">
        <f>'2.Vol.PESO VIVO mil t'!$J$13*'2.Vol.PESO VIVO mil t'!J196</f>
        <v>3.0978124830036</v>
      </c>
      <c r="L195" s="155">
        <f>'2.Vol.PESO VIVO mil t'!$K$13*'2.Vol.PESO VIVO mil t'!K196</f>
        <v>0</v>
      </c>
      <c r="M195" s="155">
        <f>'2.Vol.PESO VIVO mil t'!$L$13*'2.Vol.PESO VIVO mil t'!L196</f>
        <v>0</v>
      </c>
      <c r="N195" s="155">
        <f>'2.Vol.PESO VIVO mil t'!$M$13*'2.Vol.PESO VIVO mil t'!M196</f>
        <v>1.7392309502400003</v>
      </c>
      <c r="R195" s="12">
        <f t="shared" si="44"/>
        <v>19.602620042070541</v>
      </c>
    </row>
    <row r="196" spans="1:18" x14ac:dyDescent="0.2">
      <c r="A196" s="165">
        <v>201503</v>
      </c>
      <c r="B196" s="154">
        <f t="shared" si="43"/>
        <v>20.806580468364306</v>
      </c>
      <c r="C196" s="182">
        <f>'2.Vol.PESO VIVO mil t'!B197*'2.Vol.PESO VIVO mil t'!$B$13</f>
        <v>6.173757143305429</v>
      </c>
      <c r="D196" s="183">
        <f>'2.Vol.PESO VIVO mil t'!$C$13*'2.Vol.PESO VIVO mil t'!C197</f>
        <v>2.0016947966903049</v>
      </c>
      <c r="E196" s="155">
        <f>'2.Vol.PESO VIVO mil t'!$D$13*'2.Vol.PESO VIVO mil t'!D197</f>
        <v>1.3150447660457634</v>
      </c>
      <c r="F196" s="155">
        <f>'2.Vol.PESO VIVO mil t'!$E$13*'2.Vol.PESO VIVO mil t'!E197</f>
        <v>5.0682691648967548</v>
      </c>
      <c r="G196" s="155">
        <f>'2.Vol.PESO VIVO mil t'!$F$13*'2.Vol.PESO VIVO mil t'!F197</f>
        <v>2.5222306946688172E-2</v>
      </c>
      <c r="H196" s="155">
        <f>'2.Vol.PESO VIVO mil t'!$G$13*'2.Vol.PESO VIVO mil t'!G197</f>
        <v>0.11254942491352807</v>
      </c>
      <c r="I196" s="155">
        <f>'2.Vol.PESO VIVO mil t'!$H$13*'2.Vol.PESO VIVO mil t'!H197</f>
        <v>7.7882135741436403E-2</v>
      </c>
      <c r="J196" s="155">
        <f>'2.Vol.PESO VIVO mil t'!$I$13*'2.Vol.PESO VIVO mil t'!I197</f>
        <v>0.32171317199999999</v>
      </c>
      <c r="K196" s="155">
        <f>'2.Vol.PESO VIVO mil t'!$J$13*'2.Vol.PESO VIVO mil t'!J197</f>
        <v>3.3938843979204001</v>
      </c>
      <c r="L196" s="155">
        <f>'2.Vol.PESO VIVO mil t'!$K$13*'2.Vol.PESO VIVO mil t'!K197</f>
        <v>0</v>
      </c>
      <c r="M196" s="155">
        <f>'2.Vol.PESO VIVO mil t'!$L$13*'2.Vol.PESO VIVO mil t'!L197</f>
        <v>0</v>
      </c>
      <c r="N196" s="155">
        <f>'2.Vol.PESO VIVO mil t'!$M$13*'2.Vol.PESO VIVO mil t'!M197</f>
        <v>2.3165631599040002</v>
      </c>
      <c r="R196" s="12">
        <f t="shared" si="44"/>
        <v>20.806580468364306</v>
      </c>
    </row>
    <row r="197" spans="1:18" x14ac:dyDescent="0.2">
      <c r="A197" s="165">
        <v>201504</v>
      </c>
      <c r="B197" s="154">
        <f t="shared" si="43"/>
        <v>18.897446072262035</v>
      </c>
      <c r="C197" s="182">
        <f>'2.Vol.PESO VIVO mil t'!B198*'2.Vol.PESO VIVO mil t'!$B$13</f>
        <v>6.0469062575181232</v>
      </c>
      <c r="D197" s="183">
        <f>'2.Vol.PESO VIVO mil t'!$C$13*'2.Vol.PESO VIVO mil t'!C198</f>
        <v>2.0163199906028346</v>
      </c>
      <c r="E197" s="155">
        <f>'2.Vol.PESO VIVO mil t'!$D$13*'2.Vol.PESO VIVO mil t'!D198</f>
        <v>1.3242854770725867</v>
      </c>
      <c r="F197" s="155">
        <f>'2.Vol.PESO VIVO mil t'!$E$13*'2.Vol.PESO VIVO mil t'!E198</f>
        <v>5.0651076545163107</v>
      </c>
      <c r="G197" s="155">
        <f>'2.Vol.PESO VIVO mil t'!$F$13*'2.Vol.PESO VIVO mil t'!F198</f>
        <v>2.524453204092619E-2</v>
      </c>
      <c r="H197" s="155">
        <f>'2.Vol.PESO VIVO mil t'!$G$13*'2.Vol.PESO VIVO mil t'!G198</f>
        <v>0.11390330529400462</v>
      </c>
      <c r="I197" s="155">
        <f>'2.Vol.PESO VIVO mil t'!$H$13*'2.Vol.PESO VIVO mil t'!H198</f>
        <v>8.7615961429548292E-2</v>
      </c>
      <c r="J197" s="155">
        <f>'2.Vol.PESO VIVO mil t'!$I$13*'2.Vol.PESO VIVO mil t'!I198</f>
        <v>0.316542186</v>
      </c>
      <c r="K197" s="155">
        <f>'2.Vol.PESO VIVO mil t'!$J$13*'2.Vol.PESO VIVO mil t'!J198</f>
        <v>3.1977930286773004</v>
      </c>
      <c r="L197" s="155">
        <f>'2.Vol.PESO VIVO mil t'!$K$13*'2.Vol.PESO VIVO mil t'!K198</f>
        <v>0</v>
      </c>
      <c r="M197" s="155">
        <f>'2.Vol.PESO VIVO mil t'!$L$13*'2.Vol.PESO VIVO mil t'!L198</f>
        <v>0</v>
      </c>
      <c r="N197" s="155">
        <f>'2.Vol.PESO VIVO mil t'!$M$13*'2.Vol.PESO VIVO mil t'!M198</f>
        <v>0.70372767911040013</v>
      </c>
      <c r="R197" s="12">
        <f t="shared" ref="R197:R206" si="45">SUM(C197:N197)</f>
        <v>18.897446072262035</v>
      </c>
    </row>
    <row r="198" spans="1:18" x14ac:dyDescent="0.2">
      <c r="A198" s="165">
        <v>201505</v>
      </c>
      <c r="B198" s="154">
        <f t="shared" si="43"/>
        <v>18.589612665990245</v>
      </c>
      <c r="C198" s="182">
        <f>'2.Vol.PESO VIVO mil t'!B199*'2.Vol.PESO VIVO mil t'!$B$13</f>
        <v>6.0449198624859219</v>
      </c>
      <c r="D198" s="183">
        <f>'2.Vol.PESO VIVO mil t'!$C$13*'2.Vol.PESO VIVO mil t'!C199</f>
        <v>2.0758148469267117</v>
      </c>
      <c r="E198" s="155">
        <f>'2.Vol.PESO VIVO mil t'!$D$13*'2.Vol.PESO VIVO mil t'!D199</f>
        <v>1.3817767794410216</v>
      </c>
      <c r="F198" s="155">
        <f>'2.Vol.PESO VIVO mil t'!$E$13*'2.Vol.PESO VIVO mil t'!E199</f>
        <v>5.1043671642406547</v>
      </c>
      <c r="G198" s="155">
        <f>'2.Vol.PESO VIVO mil t'!$F$13*'2.Vol.PESO VIVO mil t'!F199</f>
        <v>2.6470087237479768E-2</v>
      </c>
      <c r="H198" s="155">
        <f>'2.Vol.PESO VIVO mil t'!$G$13*'2.Vol.PESO VIVO mil t'!G199</f>
        <v>0.11951616362413531</v>
      </c>
      <c r="I198" s="155">
        <f>'2.Vol.PESO VIVO mil t'!$H$13*'2.Vol.PESO VIVO mil t'!H199</f>
        <v>8.1456509069219724E-2</v>
      </c>
      <c r="J198" s="155">
        <f>'2.Vol.PESO VIVO mil t'!$I$13*'2.Vol.PESO VIVO mil t'!I199</f>
        <v>0.32269856299999999</v>
      </c>
      <c r="K198" s="155">
        <f>'2.Vol.PESO VIVO mil t'!$J$13*'2.Vol.PESO VIVO mil t'!J199</f>
        <v>3.3677193804290999</v>
      </c>
      <c r="L198" s="155">
        <f>'2.Vol.PESO VIVO mil t'!$K$13*'2.Vol.PESO VIVO mil t'!K199</f>
        <v>0</v>
      </c>
      <c r="M198" s="155">
        <f>'2.Vol.PESO VIVO mil t'!$L$13*'2.Vol.PESO VIVO mil t'!L199</f>
        <v>0</v>
      </c>
      <c r="N198" s="155">
        <f>'2.Vol.PESO VIVO mil t'!$M$13*'2.Vol.PESO VIVO mil t'!M199</f>
        <v>6.4873309535999998E-2</v>
      </c>
      <c r="R198" s="12">
        <f t="shared" si="45"/>
        <v>18.589612665990245</v>
      </c>
    </row>
    <row r="199" spans="1:18" x14ac:dyDescent="0.2">
      <c r="A199" s="165">
        <v>201506</v>
      </c>
      <c r="B199" s="154">
        <f t="shared" si="43"/>
        <v>18.823034060131103</v>
      </c>
      <c r="C199" s="182">
        <f>'2.Vol.PESO VIVO mil t'!B200*'2.Vol.PESO VIVO mil t'!$B$13</f>
        <v>6.0961974463663724</v>
      </c>
      <c r="D199" s="183">
        <f>'2.Vol.PESO VIVO mil t'!$C$13*'2.Vol.PESO VIVO mil t'!C200</f>
        <v>2.150984785874702</v>
      </c>
      <c r="E199" s="155">
        <f>'2.Vol.PESO VIVO mil t'!$D$13*'2.Vol.PESO VIVO mil t'!D200</f>
        <v>1.3942708768944481</v>
      </c>
      <c r="F199" s="155">
        <f>'2.Vol.PESO VIVO mil t'!$E$13*'2.Vol.PESO VIVO mil t'!E200</f>
        <v>5.1897209345118123</v>
      </c>
      <c r="G199" s="155">
        <f>'2.Vol.PESO VIVO mil t'!$F$13*'2.Vol.PESO VIVO mil t'!F200</f>
        <v>2.7514666666666628E-2</v>
      </c>
      <c r="H199" s="155">
        <f>'2.Vol.PESO VIVO mil t'!$G$13*'2.Vol.PESO VIVO mil t'!G200</f>
        <v>0.12189169912567259</v>
      </c>
      <c r="I199" s="155">
        <f>'2.Vol.PESO VIVO mil t'!$H$13*'2.Vol.PESO VIVO mil t'!H200</f>
        <v>8.4562754793428854E-2</v>
      </c>
      <c r="J199" s="155">
        <f>'2.Vol.PESO VIVO mil t'!$I$13*'2.Vol.PESO VIVO mil t'!I200</f>
        <v>0.31497915199999998</v>
      </c>
      <c r="K199" s="155">
        <f>'2.Vol.PESO VIVO mil t'!$J$13*'2.Vol.PESO VIVO mil t'!J200</f>
        <v>3.4429117438980001</v>
      </c>
      <c r="L199" s="155">
        <f>'2.Vol.PESO VIVO mil t'!$K$13*'2.Vol.PESO VIVO mil t'!K200</f>
        <v>0</v>
      </c>
      <c r="M199" s="155">
        <f>'2.Vol.PESO VIVO mil t'!$L$13*'2.Vol.PESO VIVO mil t'!L200</f>
        <v>0</v>
      </c>
      <c r="N199" s="155">
        <f>'2.Vol.PESO VIVO mil t'!$M$13*'2.Vol.PESO VIVO mil t'!M200</f>
        <v>0</v>
      </c>
      <c r="R199" s="12">
        <f t="shared" si="45"/>
        <v>18.823034060131103</v>
      </c>
    </row>
    <row r="200" spans="1:18" x14ac:dyDescent="0.2">
      <c r="A200" s="165">
        <v>201507</v>
      </c>
      <c r="B200" s="154">
        <f t="shared" si="43"/>
        <v>19.388219962360274</v>
      </c>
      <c r="C200" s="182">
        <f>'2.Vol.PESO VIVO mil t'!B201*'2.Vol.PESO VIVO mil t'!$B$13</f>
        <v>6.3796424738587278</v>
      </c>
      <c r="D200" s="183">
        <f>'2.Vol.PESO VIVO mil t'!$C$13*'2.Vol.PESO VIVO mil t'!C201</f>
        <v>2.2227050904846308</v>
      </c>
      <c r="E200" s="155">
        <f>'2.Vol.PESO VIVO mil t'!$D$13*'2.Vol.PESO VIVO mil t'!D201</f>
        <v>1.4648372385782031</v>
      </c>
      <c r="F200" s="155">
        <f>'2.Vol.PESO VIVO mil t'!$E$13*'2.Vol.PESO VIVO mil t'!E201</f>
        <v>5.3126798543082323</v>
      </c>
      <c r="G200" s="155">
        <f>'2.Vol.PESO VIVO mil t'!$F$13*'2.Vol.PESO VIVO mil t'!F201</f>
        <v>2.7114614970382301E-2</v>
      </c>
      <c r="H200" s="155">
        <f>'2.Vol.PESO VIVO mil t'!$G$13*'2.Vol.PESO VIVO mil t'!G201</f>
        <v>0.12360777997694082</v>
      </c>
      <c r="I200" s="155">
        <f>'2.Vol.PESO VIVO mil t'!$H$13*'2.Vol.PESO VIVO mil t'!H201</f>
        <v>8.8877369307159587E-2</v>
      </c>
      <c r="J200" s="155">
        <f>'2.Vol.PESO VIVO mil t'!$I$13*'2.Vol.PESO VIVO mil t'!I201</f>
        <v>0.32150311999999998</v>
      </c>
      <c r="K200" s="155">
        <f>'2.Vol.PESO VIVO mil t'!$J$13*'2.Vol.PESO VIVO mil t'!J201</f>
        <v>3.4472524208759996</v>
      </c>
      <c r="L200" s="155">
        <f>'2.Vol.PESO VIVO mil t'!$K$13*'2.Vol.PESO VIVO mil t'!K201</f>
        <v>0</v>
      </c>
      <c r="M200" s="155">
        <f>'2.Vol.PESO VIVO mil t'!$L$13*'2.Vol.PESO VIVO mil t'!L201</f>
        <v>0</v>
      </c>
      <c r="N200" s="155">
        <f>'2.Vol.PESO VIVO mil t'!$M$13*'2.Vol.PESO VIVO mil t'!M201</f>
        <v>0</v>
      </c>
      <c r="R200" s="12">
        <f t="shared" si="45"/>
        <v>19.388219962360274</v>
      </c>
    </row>
    <row r="201" spans="1:18" x14ac:dyDescent="0.2">
      <c r="A201" s="165">
        <v>201508</v>
      </c>
      <c r="B201" s="154">
        <f t="shared" si="43"/>
        <v>19.245781405007026</v>
      </c>
      <c r="C201" s="182">
        <f>'2.Vol.PESO VIVO mil t'!B202*'2.Vol.PESO VIVO mil t'!$B$13</f>
        <v>6.4416383142670863</v>
      </c>
      <c r="D201" s="183">
        <f>'2.Vol.PESO VIVO mil t'!$C$13*'2.Vol.PESO VIVO mil t'!C202</f>
        <v>2.2265314290780118</v>
      </c>
      <c r="E201" s="155">
        <f>'2.Vol.PESO VIVO mil t'!$D$13*'2.Vol.PESO VIVO mil t'!D202</f>
        <v>1.4360181128055698</v>
      </c>
      <c r="F201" s="155">
        <f>'2.Vol.PESO VIVO mil t'!$E$13*'2.Vol.PESO VIVO mil t'!E202</f>
        <v>5.2011297108847021</v>
      </c>
      <c r="G201" s="155">
        <f>'2.Vol.PESO VIVO mil t'!$F$13*'2.Vol.PESO VIVO mil t'!F202</f>
        <v>2.9572075390414603E-2</v>
      </c>
      <c r="H201" s="155">
        <f>'2.Vol.PESO VIVO mil t'!$G$13*'2.Vol.PESO VIVO mil t'!G202</f>
        <v>0.12623061097232899</v>
      </c>
      <c r="I201" s="155">
        <f>'2.Vol.PESO VIVO mil t'!$H$13*'2.Vol.PESO VIVO mil t'!H202</f>
        <v>8.9871275697014155E-2</v>
      </c>
      <c r="J201" s="155">
        <f>'2.Vol.PESO VIVO mil t'!$I$13*'2.Vol.PESO VIVO mil t'!I202</f>
        <v>0.322819034</v>
      </c>
      <c r="K201" s="155">
        <f>'2.Vol.PESO VIVO mil t'!$J$13*'2.Vol.PESO VIVO mil t'!J202</f>
        <v>3.3719708419119003</v>
      </c>
      <c r="L201" s="155">
        <f>'2.Vol.PESO VIVO mil t'!$K$13*'2.Vol.PESO VIVO mil t'!K202</f>
        <v>0</v>
      </c>
      <c r="M201" s="155">
        <f>'2.Vol.PESO VIVO mil t'!$L$13*'2.Vol.PESO VIVO mil t'!L202</f>
        <v>0</v>
      </c>
      <c r="N201" s="155">
        <f>'2.Vol.PESO VIVO mil t'!$M$13*'2.Vol.PESO VIVO mil t'!M202</f>
        <v>0</v>
      </c>
      <c r="R201" s="12">
        <f t="shared" si="45"/>
        <v>19.245781405007026</v>
      </c>
    </row>
    <row r="202" spans="1:18" x14ac:dyDescent="0.2">
      <c r="A202" s="165">
        <v>201509</v>
      </c>
      <c r="B202" s="154">
        <f t="shared" si="43"/>
        <v>19.128950844232357</v>
      </c>
      <c r="C202" s="182">
        <f>'2.Vol.PESO VIVO mil t'!B203*'2.Vol.PESO VIVO mil t'!$B$13</f>
        <v>6.4940482938003612</v>
      </c>
      <c r="D202" s="183">
        <f>'2.Vol.PESO VIVO mil t'!$C$13*'2.Vol.PESO VIVO mil t'!C203</f>
        <v>2.1835487759456242</v>
      </c>
      <c r="E202" s="155">
        <f>'2.Vol.PESO VIVO mil t'!$D$13*'2.Vol.PESO VIVO mil t'!D203</f>
        <v>1.4167165092998384</v>
      </c>
      <c r="F202" s="155">
        <f>'2.Vol.PESO VIVO mil t'!$E$13*'2.Vol.PESO VIVO mil t'!E203</f>
        <v>5.0922538827829875</v>
      </c>
      <c r="G202" s="155">
        <f>'2.Vol.PESO VIVO mil t'!$F$13*'2.Vol.PESO VIVO mil t'!F203</f>
        <v>3.0181677975228825E-2</v>
      </c>
      <c r="H202" s="155">
        <f>'2.Vol.PESO VIVO mil t'!$G$13*'2.Vol.PESO VIVO mil t'!G203</f>
        <v>0.12650538374327441</v>
      </c>
      <c r="I202" s="155">
        <f>'2.Vol.PESO VIVO mil t'!$H$13*'2.Vol.PESO VIVO mil t'!H203</f>
        <v>8.988280593355541E-2</v>
      </c>
      <c r="J202" s="155">
        <f>'2.Vol.PESO VIVO mil t'!$I$13*'2.Vol.PESO VIVO mil t'!I203</f>
        <v>0.32134867</v>
      </c>
      <c r="K202" s="155">
        <f>'2.Vol.PESO VIVO mil t'!$J$13*'2.Vol.PESO VIVO mil t'!J203</f>
        <v>3.2197529081160003</v>
      </c>
      <c r="L202" s="155">
        <f>'2.Vol.PESO VIVO mil t'!$K$13*'2.Vol.PESO VIVO mil t'!K203</f>
        <v>0.15307996421793602</v>
      </c>
      <c r="M202" s="155">
        <f>'2.Vol.PESO VIVO mil t'!$L$13*'2.Vol.PESO VIVO mil t'!L203</f>
        <v>1.6319724175440004E-3</v>
      </c>
      <c r="N202" s="155">
        <f>'2.Vol.PESO VIVO mil t'!$M$13*'2.Vol.PESO VIVO mil t'!M203</f>
        <v>0</v>
      </c>
      <c r="R202" s="12">
        <f t="shared" si="45"/>
        <v>19.128950844232357</v>
      </c>
    </row>
    <row r="203" spans="1:18" x14ac:dyDescent="0.2">
      <c r="A203" s="165">
        <v>201510</v>
      </c>
      <c r="B203" s="154">
        <f t="shared" si="43"/>
        <v>20.231842135245181</v>
      </c>
      <c r="C203" s="182">
        <f>'2.Vol.PESO VIVO mil t'!B204*'2.Vol.PESO VIVO mil t'!$B$13</f>
        <v>6.3549517340929631</v>
      </c>
      <c r="D203" s="183">
        <f>'2.Vol.PESO VIVO mil t'!$C$13*'2.Vol.PESO VIVO mil t'!C204</f>
        <v>2.1345981507683192</v>
      </c>
      <c r="E203" s="155">
        <f>'2.Vol.PESO VIVO mil t'!$D$13*'2.Vol.PESO VIVO mil t'!D204</f>
        <v>1.4292652855167371</v>
      </c>
      <c r="F203" s="155">
        <f>'2.Vol.PESO VIVO mil t'!$E$13*'2.Vol.PESO VIVO mil t'!E204</f>
        <v>5.0970732583629328</v>
      </c>
      <c r="G203" s="155">
        <f>'2.Vol.PESO VIVO mil t'!$F$13*'2.Vol.PESO VIVO mil t'!F204</f>
        <v>3.0330903607969806E-2</v>
      </c>
      <c r="H203" s="155">
        <f>'2.Vol.PESO VIVO mil t'!$G$13*'2.Vol.PESO VIVO mil t'!G204</f>
        <v>0.12847125802267489</v>
      </c>
      <c r="I203" s="155">
        <f>'2.Vol.PESO VIVO mil t'!$H$13*'2.Vol.PESO VIVO mil t'!H204</f>
        <v>9.0565395936796605E-2</v>
      </c>
      <c r="J203" s="155">
        <f>'2.Vol.PESO VIVO mil t'!$I$13*'2.Vol.PESO VIVO mil t'!I204</f>
        <v>0.329343002</v>
      </c>
      <c r="K203" s="155">
        <f>'2.Vol.PESO VIVO mil t'!$J$13*'2.Vol.PESO VIVO mil t'!J204</f>
        <v>3.3074834800257</v>
      </c>
      <c r="L203" s="155">
        <f>'2.Vol.PESO VIVO mil t'!$K$13*'2.Vol.PESO VIVO mil t'!K204</f>
        <v>1.1658395753635682</v>
      </c>
      <c r="M203" s="155">
        <f>'2.Vol.PESO VIVO mil t'!$L$13*'2.Vol.PESO VIVO mil t'!L204</f>
        <v>0.16392009154752002</v>
      </c>
      <c r="N203" s="155">
        <f>'2.Vol.PESO VIVO mil t'!$M$13*'2.Vol.PESO VIVO mil t'!M204</f>
        <v>0</v>
      </c>
      <c r="R203" s="12">
        <f t="shared" si="45"/>
        <v>20.231842135245181</v>
      </c>
    </row>
    <row r="204" spans="1:18" x14ac:dyDescent="0.2">
      <c r="A204" s="165">
        <v>201511</v>
      </c>
      <c r="B204" s="154">
        <f t="shared" si="43"/>
        <v>19.721956904264665</v>
      </c>
      <c r="C204" s="182">
        <f>'2.Vol.PESO VIVO mil t'!B205*'2.Vol.PESO VIVO mil t'!$B$13</f>
        <v>6.2642509806246007</v>
      </c>
      <c r="D204" s="183">
        <f>'2.Vol.PESO VIVO mil t'!$C$13*'2.Vol.PESO VIVO mil t'!C205</f>
        <v>2.1284383385933783</v>
      </c>
      <c r="E204" s="155">
        <f>'2.Vol.PESO VIVO mil t'!$D$13*'2.Vol.PESO VIVO mil t'!D205</f>
        <v>1.455637536623984</v>
      </c>
      <c r="F204" s="155">
        <f>'2.Vol.PESO VIVO mil t'!$E$13*'2.Vol.PESO VIVO mil t'!E205</f>
        <v>5.0666148046976751</v>
      </c>
      <c r="G204" s="155">
        <f>'2.Vol.PESO VIVO mil t'!$F$13*'2.Vol.PESO VIVO mil t'!F205</f>
        <v>3.1343732902530924E-2</v>
      </c>
      <c r="H204" s="155">
        <f>'2.Vol.PESO VIVO mil t'!$G$13*'2.Vol.PESO VIVO mil t'!G205</f>
        <v>0.13158118620292084</v>
      </c>
      <c r="I204" s="155">
        <f>'2.Vol.PESO VIVO mil t'!$H$13*'2.Vol.PESO VIVO mil t'!H205</f>
        <v>9.2361806789921244E-2</v>
      </c>
      <c r="J204" s="155">
        <f>'2.Vol.PESO VIVO mil t'!$I$13*'2.Vol.PESO VIVO mil t'!I205</f>
        <v>0.32413185899999997</v>
      </c>
      <c r="K204" s="155">
        <f>'2.Vol.PESO VIVO mil t'!$J$13*'2.Vol.PESO VIVO mil t'!J205</f>
        <v>3.2766157765278003</v>
      </c>
      <c r="L204" s="155">
        <f>'2.Vol.PESO VIVO mil t'!$K$13*'2.Vol.PESO VIVO mil t'!K205</f>
        <v>0.82078173360338413</v>
      </c>
      <c r="M204" s="155">
        <f>'2.Vol.PESO VIVO mil t'!$L$13*'2.Vol.PESO VIVO mil t'!L205</f>
        <v>0.13019914869847202</v>
      </c>
      <c r="N204" s="155">
        <f>'2.Vol.PESO VIVO mil t'!$M$13*'2.Vol.PESO VIVO mil t'!M205</f>
        <v>0</v>
      </c>
      <c r="R204" s="12">
        <f t="shared" si="45"/>
        <v>19.721956904264665</v>
      </c>
    </row>
    <row r="205" spans="1:18" x14ac:dyDescent="0.2">
      <c r="A205" s="163">
        <v>201512</v>
      </c>
      <c r="B205" s="202">
        <f t="shared" si="43"/>
        <v>19.717227203067999</v>
      </c>
      <c r="C205" s="203">
        <f>'2.Vol.PESO VIVO mil t'!B206*'2.Vol.PESO VIVO mil t'!$B$13</f>
        <v>6.7283187579103734</v>
      </c>
      <c r="D205" s="204">
        <f>'2.Vol.PESO VIVO mil t'!$C$13*'2.Vol.PESO VIVO mil t'!C206</f>
        <v>2.1415113714538982</v>
      </c>
      <c r="E205" s="179">
        <f>'2.Vol.PESO VIVO mil t'!$D$13*'2.Vol.PESO VIVO mil t'!D206</f>
        <v>1.5867982205032283</v>
      </c>
      <c r="F205" s="179">
        <f>'2.Vol.PESO VIVO mil t'!$E$13*'2.Vol.PESO VIVO mil t'!E206</f>
        <v>5.2406065306351959</v>
      </c>
      <c r="G205" s="179">
        <f>'2.Vol.PESO VIVO mil t'!$F$13*'2.Vol.PESO VIVO mil t'!F206</f>
        <v>3.0861130856219672E-2</v>
      </c>
      <c r="H205" s="179">
        <f>'2.Vol.PESO VIVO mil t'!$G$13*'2.Vol.PESO VIVO mil t'!G206</f>
        <v>0.14054627233858571</v>
      </c>
      <c r="I205" s="179">
        <f>'2.Vol.PESO VIVO mil t'!$H$13*'2.Vol.PESO VIVO mil t'!H206</f>
        <v>9.7887096140481814E-2</v>
      </c>
      <c r="J205" s="179">
        <f>'2.Vol.PESO VIVO mil t'!$I$13*'2.Vol.PESO VIVO mil t'!I206</f>
        <v>0.32708494299999996</v>
      </c>
      <c r="K205" s="179">
        <f>'2.Vol.PESO VIVO mil t'!$J$13*'2.Vol.PESO VIVO mil t'!J206</f>
        <v>3.3556409749250999</v>
      </c>
      <c r="L205" s="179">
        <f>'2.Vol.PESO VIVO mil t'!$K$13*'2.Vol.PESO VIVO mil t'!K206</f>
        <v>5.5905874142832004E-2</v>
      </c>
      <c r="M205" s="179">
        <f>'2.Vol.PESO VIVO mil t'!$L$13*'2.Vol.PESO VIVO mil t'!L206</f>
        <v>1.206603116208E-2</v>
      </c>
      <c r="N205" s="179">
        <f>'2.Vol.PESO VIVO mil t'!$M$13*'2.Vol.PESO VIVO mil t'!M206</f>
        <v>0</v>
      </c>
      <c r="O205" s="33"/>
      <c r="P205" s="205"/>
      <c r="Q205" s="33"/>
      <c r="R205" s="39">
        <f t="shared" si="45"/>
        <v>19.717227203067999</v>
      </c>
    </row>
    <row r="206" spans="1:18" x14ac:dyDescent="0.2">
      <c r="A206" s="165">
        <v>201601</v>
      </c>
      <c r="B206" s="154">
        <f t="shared" si="43"/>
        <v>19.21670125068664</v>
      </c>
      <c r="C206" s="182">
        <f>'2.Vol.PESO VIVO mil t'!B207*'2.Vol.PESO VIVO mil t'!$B$13</f>
        <v>6.5607016286213389</v>
      </c>
      <c r="D206" s="183">
        <f>'2.Vol.PESO VIVO mil t'!$C$13*'2.Vol.PESO VIVO mil t'!C207</f>
        <v>2.0249632604609906</v>
      </c>
      <c r="E206" s="155">
        <f>'2.Vol.PESO VIVO mil t'!$D$13*'2.Vol.PESO VIVO mil t'!D207</f>
        <v>1.4187977197345036</v>
      </c>
      <c r="F206" s="155">
        <f>'2.Vol.PESO VIVO mil t'!$E$13*'2.Vol.PESO VIVO mil t'!E207</f>
        <v>4.8386951422706668</v>
      </c>
      <c r="G206" s="155">
        <f>'2.Vol.PESO VIVO mil t'!$F$13*'2.Vol.PESO VIVO mil t'!F207</f>
        <v>2.450157889068387E-2</v>
      </c>
      <c r="H206" s="155">
        <f>'2.Vol.PESO VIVO mil t'!$G$13*'2.Vol.PESO VIVO mil t'!G207</f>
        <v>0.12033298813412761</v>
      </c>
      <c r="I206" s="155">
        <f>'2.Vol.PESO VIVO mil t'!$H$13*'2.Vol.PESO VIVO mil t'!H207</f>
        <v>8.6324574936929785E-2</v>
      </c>
      <c r="J206" s="155">
        <f>'2.Vol.PESO VIVO mil t'!$I$13*'2.Vol.PESO VIVO mil t'!I207</f>
        <v>0.34289444499999999</v>
      </c>
      <c r="K206" s="155">
        <f>'2.Vol.PESO VIVO mil t'!$J$13*'2.Vol.PESO VIVO mil t'!J207</f>
        <v>3.4982339293350004</v>
      </c>
      <c r="L206" s="155">
        <f>'2.Vol.PESO VIVO mil t'!$K$13*'2.Vol.PESO VIVO mil t'!K207</f>
        <v>0</v>
      </c>
      <c r="M206" s="155">
        <f>'2.Vol.PESO VIVO mil t'!$L$13*'2.Vol.PESO VIVO mil t'!L207</f>
        <v>0</v>
      </c>
      <c r="N206" s="155">
        <f>'2.Vol.PESO VIVO mil t'!$M$13*'2.Vol.PESO VIVO mil t'!M207</f>
        <v>0.30125598330240005</v>
      </c>
      <c r="R206" s="12">
        <f t="shared" si="45"/>
        <v>19.21670125068664</v>
      </c>
    </row>
    <row r="207" spans="1:18" x14ac:dyDescent="0.2">
      <c r="A207" s="165">
        <v>201602</v>
      </c>
      <c r="B207" s="154">
        <f t="shared" ref="B207:B218" si="46">SUM(C207:O207)</f>
        <v>20.467099200411599</v>
      </c>
      <c r="C207" s="182">
        <f>'2.Vol.PESO VIVO mil t'!B208*'2.Vol.PESO VIVO mil t'!$B$13</f>
        <v>6.2170590501626544</v>
      </c>
      <c r="D207" s="183">
        <f>'2.Vol.PESO VIVO mil t'!$C$13*'2.Vol.PESO VIVO mil t'!C208</f>
        <v>2.0573772664302576</v>
      </c>
      <c r="E207" s="155">
        <f>'2.Vol.PESO VIVO mil t'!$D$13*'2.Vol.PESO VIVO mil t'!D208</f>
        <v>1.4630806833016545</v>
      </c>
      <c r="F207" s="155">
        <f>'2.Vol.PESO VIVO mil t'!$E$13*'2.Vol.PESO VIVO mil t'!E208</f>
        <v>4.9060086753709289</v>
      </c>
      <c r="G207" s="155">
        <f>'2.Vol.PESO VIVO mil t'!$F$13*'2.Vol.PESO VIVO mil t'!F208</f>
        <v>2.5739834141087738E-2</v>
      </c>
      <c r="H207" s="155">
        <f>'2.Vol.PESO VIVO mil t'!$G$13*'2.Vol.PESO VIVO mil t'!G208</f>
        <v>0.12457697847809379</v>
      </c>
      <c r="I207" s="155">
        <f>'2.Vol.PESO VIVO mil t'!$H$13*'2.Vol.PESO VIVO mil t'!H208</f>
        <v>9.2389479357620222E-2</v>
      </c>
      <c r="J207" s="155">
        <f>'2.Vol.PESO VIVO mil t'!$I$13*'2.Vol.PESO VIVO mil t'!I208</f>
        <v>0.32592965700000004</v>
      </c>
      <c r="K207" s="155">
        <f>'2.Vol.PESO VIVO mil t'!$J$13*'2.Vol.PESO VIVO mil t'!J208</f>
        <v>3.3380741007836998</v>
      </c>
      <c r="L207" s="155">
        <f>'2.Vol.PESO VIVO mil t'!$K$13*'2.Vol.PESO VIVO mil t'!K208</f>
        <v>0</v>
      </c>
      <c r="M207" s="155">
        <f>'2.Vol.PESO VIVO mil t'!$L$13*'2.Vol.PESO VIVO mil t'!L208</f>
        <v>0</v>
      </c>
      <c r="N207" s="155">
        <f>'2.Vol.PESO VIVO mil t'!$M$13*'2.Vol.PESO VIVO mil t'!M208</f>
        <v>1.9168634753856004</v>
      </c>
      <c r="R207" s="12">
        <f t="shared" ref="R207:R218" si="47">SUM(C207:N207)</f>
        <v>20.467099200411599</v>
      </c>
    </row>
    <row r="208" spans="1:18" x14ac:dyDescent="0.2">
      <c r="A208" s="165">
        <v>201603</v>
      </c>
      <c r="B208" s="154">
        <f t="shared" si="46"/>
        <v>21.478097668554078</v>
      </c>
      <c r="C208" s="182">
        <f>'2.Vol.PESO VIVO mil t'!B209*'2.Vol.PESO VIVO mil t'!$B$13</f>
        <v>6.3167136297231252</v>
      </c>
      <c r="D208" s="183">
        <f>'2.Vol.PESO VIVO mil t'!$C$13*'2.Vol.PESO VIVO mil t'!C209</f>
        <v>2.0680575296690287</v>
      </c>
      <c r="E208" s="155">
        <f>'2.Vol.PESO VIVO mil t'!$D$13*'2.Vol.PESO VIVO mil t'!D209</f>
        <v>1.5888350044425723</v>
      </c>
      <c r="F208" s="155">
        <f>'2.Vol.PESO VIVO mil t'!$E$13*'2.Vol.PESO VIVO mil t'!E209</f>
        <v>5.0533659031033515</v>
      </c>
      <c r="G208" s="155">
        <f>'2.Vol.PESO VIVO mil t'!$F$13*'2.Vol.PESO VIVO mil t'!F209</f>
        <v>2.6231961227786718E-2</v>
      </c>
      <c r="H208" s="155">
        <f>'2.Vol.PESO VIVO mil t'!$G$13*'2.Vol.PESO VIVO mil t'!G209</f>
        <v>0.12124723208109148</v>
      </c>
      <c r="I208" s="155">
        <f>'2.Vol.PESO VIVO mil t'!$H$13*'2.Vol.PESO VIVO mil t'!H209</f>
        <v>8.7357684131024585E-2</v>
      </c>
      <c r="J208" s="155">
        <f>'2.Vol.PESO VIVO mil t'!$I$13*'2.Vol.PESO VIVO mil t'!I209</f>
        <v>0.33991973800000003</v>
      </c>
      <c r="K208" s="155">
        <f>'2.Vol.PESO VIVO mil t'!$J$13*'2.Vol.PESO VIVO mil t'!J209</f>
        <v>3.6581415525440999</v>
      </c>
      <c r="L208" s="155">
        <f>'2.Vol.PESO VIVO mil t'!$K$13*'2.Vol.PESO VIVO mil t'!K209</f>
        <v>0</v>
      </c>
      <c r="M208" s="155">
        <f>'2.Vol.PESO VIVO mil t'!$L$13*'2.Vol.PESO VIVO mil t'!L209</f>
        <v>0</v>
      </c>
      <c r="N208" s="155">
        <f>'2.Vol.PESO VIVO mil t'!$M$13*'2.Vol.PESO VIVO mil t'!M209</f>
        <v>2.2182274336320003</v>
      </c>
      <c r="R208" s="12">
        <f t="shared" si="47"/>
        <v>21.478097668554078</v>
      </c>
    </row>
    <row r="209" spans="1:18" x14ac:dyDescent="0.2">
      <c r="A209" s="165">
        <v>201604</v>
      </c>
      <c r="B209" s="154">
        <f t="shared" si="46"/>
        <v>19.844019051209109</v>
      </c>
      <c r="C209" s="182">
        <f>'2.Vol.PESO VIVO mil t'!B210*'2.Vol.PESO VIVO mil t'!$B$13</f>
        <v>6.3779231887645702</v>
      </c>
      <c r="D209" s="183">
        <f>'2.Vol.PESO VIVO mil t'!$C$13*'2.Vol.PESO VIVO mil t'!C210</f>
        <v>2.0905063128841581</v>
      </c>
      <c r="E209" s="155">
        <f>'2.Vol.PESO VIVO mil t'!$D$13*'2.Vol.PESO VIVO mil t'!D210</f>
        <v>1.4908301557638606</v>
      </c>
      <c r="F209" s="155">
        <f>'2.Vol.PESO VIVO mil t'!$E$13*'2.Vol.PESO VIVO mil t'!E210</f>
        <v>5.0120174131276274</v>
      </c>
      <c r="G209" s="155">
        <f>'2.Vol.PESO VIVO mil t'!$F$13*'2.Vol.PESO VIVO mil t'!F210</f>
        <v>2.5155631663974116E-2</v>
      </c>
      <c r="H209" s="155">
        <f>'2.Vol.PESO VIVO mil t'!$G$13*'2.Vol.PESO VIVO mil t'!G210</f>
        <v>0.12328055058608764</v>
      </c>
      <c r="I209" s="155">
        <f>'2.Vol.PESO VIVO mil t'!$H$13*'2.Vol.PESO VIVO mil t'!H210</f>
        <v>8.8757454847130712E-2</v>
      </c>
      <c r="J209" s="155">
        <f>'2.Vol.PESO VIVO mil t'!$I$13*'2.Vol.PESO VIVO mil t'!I210</f>
        <v>0.33258645199999998</v>
      </c>
      <c r="K209" s="155">
        <f>'2.Vol.PESO VIVO mil t'!$J$13*'2.Vol.PESO VIVO mil t'!J210</f>
        <v>3.5375942617029006</v>
      </c>
      <c r="L209" s="155">
        <f>'2.Vol.PESO VIVO mil t'!$K$13*'2.Vol.PESO VIVO mil t'!K210</f>
        <v>0</v>
      </c>
      <c r="M209" s="155">
        <f>'2.Vol.PESO VIVO mil t'!$L$13*'2.Vol.PESO VIVO mil t'!L210</f>
        <v>0</v>
      </c>
      <c r="N209" s="155">
        <f>'2.Vol.PESO VIVO mil t'!$M$13*'2.Vol.PESO VIVO mil t'!M210</f>
        <v>0.76536762986880014</v>
      </c>
      <c r="R209" s="12">
        <f t="shared" si="47"/>
        <v>19.844019051209109</v>
      </c>
    </row>
    <row r="210" spans="1:18" x14ac:dyDescent="0.2">
      <c r="A210" s="165">
        <v>201605</v>
      </c>
      <c r="B210" s="154">
        <f t="shared" si="46"/>
        <v>19.633010339792939</v>
      </c>
      <c r="C210" s="182">
        <f>'2.Vol.PESO VIVO mil t'!B211*'2.Vol.PESO VIVO mil t'!$B$13</f>
        <v>6.4491587757620987</v>
      </c>
      <c r="D210" s="183">
        <f>'2.Vol.PESO VIVO mil t'!$C$13*'2.Vol.PESO VIVO mil t'!C211</f>
        <v>2.1311868844562625</v>
      </c>
      <c r="E210" s="155">
        <f>'2.Vol.PESO VIVO mil t'!$D$13*'2.Vol.PESO VIVO mil t'!D211</f>
        <v>1.516187432324152</v>
      </c>
      <c r="F210" s="155">
        <f>'2.Vol.PESO VIVO mil t'!$E$13*'2.Vol.PESO VIVO mil t'!E211</f>
        <v>5.2609074930781388</v>
      </c>
      <c r="G210" s="155">
        <f>'2.Vol.PESO VIVO mil t'!$F$13*'2.Vol.PESO VIVO mil t'!F211</f>
        <v>2.7727392568659092E-2</v>
      </c>
      <c r="H210" s="155">
        <f>'2.Vol.PESO VIVO mil t'!$G$13*'2.Vol.PESO VIVO mil t'!G211</f>
        <v>0.12897584074750193</v>
      </c>
      <c r="I210" s="155">
        <f>'2.Vol.PESO VIVO mil t'!$H$13*'2.Vol.PESO VIVO mil t'!H211</f>
        <v>9.2783813447330513E-2</v>
      </c>
      <c r="J210" s="155">
        <f>'2.Vol.PESO VIVO mil t'!$I$13*'2.Vol.PESO VIVO mil t'!I211</f>
        <v>0.33898068199999998</v>
      </c>
      <c r="K210" s="155">
        <f>'2.Vol.PESO VIVO mil t'!$J$13*'2.Vol.PESO VIVO mil t'!J211</f>
        <v>3.6621519606215998</v>
      </c>
      <c r="L210" s="155">
        <f>'2.Vol.PESO VIVO mil t'!$K$13*'2.Vol.PESO VIVO mil t'!K211</f>
        <v>0</v>
      </c>
      <c r="M210" s="155">
        <f>'2.Vol.PESO VIVO mil t'!$L$13*'2.Vol.PESO VIVO mil t'!L211</f>
        <v>0</v>
      </c>
      <c r="N210" s="155">
        <f>'2.Vol.PESO VIVO mil t'!$M$13*'2.Vol.PESO VIVO mil t'!M211</f>
        <v>2.4950064787200004E-2</v>
      </c>
      <c r="R210" s="12">
        <f t="shared" si="47"/>
        <v>19.633010339792939</v>
      </c>
    </row>
    <row r="211" spans="1:18" x14ac:dyDescent="0.2">
      <c r="A211" s="165">
        <v>201606</v>
      </c>
      <c r="B211" s="154">
        <f t="shared" si="46"/>
        <v>19.277538638307753</v>
      </c>
      <c r="C211" s="182">
        <f>'2.Vol.PESO VIVO mil t'!B212*'2.Vol.PESO VIVO mil t'!$B$13</f>
        <v>6.2114158824575423</v>
      </c>
      <c r="D211" s="183">
        <f>'2.Vol.PESO VIVO mil t'!$C$13*'2.Vol.PESO VIVO mil t'!C212</f>
        <v>2.1728475846926694</v>
      </c>
      <c r="E211" s="155">
        <f>'2.Vol.PESO VIVO mil t'!$D$13*'2.Vol.PESO VIVO mil t'!D212</f>
        <v>1.555515132951623</v>
      </c>
      <c r="F211" s="155">
        <f>'2.Vol.PESO VIVO mil t'!$E$13*'2.Vol.PESO VIVO mil t'!E212</f>
        <v>5.2155948476253835</v>
      </c>
      <c r="G211" s="155">
        <f>'2.Vol.PESO VIVO mil t'!$F$13*'2.Vol.PESO VIVO mil t'!F212</f>
        <v>2.8216344641895496E-2</v>
      </c>
      <c r="H211" s="155">
        <f>'2.Vol.PESO VIVO mil t'!$G$13*'2.Vol.PESO VIVO mil t'!G212</f>
        <v>0.13089425427555729</v>
      </c>
      <c r="I211" s="155">
        <f>'2.Vol.PESO VIVO mil t'!$H$13*'2.Vol.PESO VIVO mil t'!H212</f>
        <v>9.7412050394982866E-2</v>
      </c>
      <c r="J211" s="155">
        <f>'2.Vol.PESO VIVO mil t'!$I$13*'2.Vol.PESO VIVO mil t'!I212</f>
        <v>0.33319189599999999</v>
      </c>
      <c r="K211" s="155">
        <f>'2.Vol.PESO VIVO mil t'!$J$13*'2.Vol.PESO VIVO mil t'!J212</f>
        <v>3.5324506452681006</v>
      </c>
      <c r="L211" s="155">
        <f>'2.Vol.PESO VIVO mil t'!$K$13*'2.Vol.PESO VIVO mil t'!K212</f>
        <v>0</v>
      </c>
      <c r="M211" s="155">
        <f>'2.Vol.PESO VIVO mil t'!$L$13*'2.Vol.PESO VIVO mil t'!L212</f>
        <v>0</v>
      </c>
      <c r="N211" s="155">
        <f>'2.Vol.PESO VIVO mil t'!$M$13*'2.Vol.PESO VIVO mil t'!M212</f>
        <v>0</v>
      </c>
      <c r="R211" s="12">
        <f t="shared" si="47"/>
        <v>19.277538638307753</v>
      </c>
    </row>
    <row r="212" spans="1:18" x14ac:dyDescent="0.2">
      <c r="A212" s="165">
        <v>201607</v>
      </c>
      <c r="B212" s="154">
        <f t="shared" si="46"/>
        <v>19.775251348466796</v>
      </c>
      <c r="C212" s="182">
        <f>'2.Vol.PESO VIVO mil t'!B213*'2.Vol.PESO VIVO mil t'!$B$13</f>
        <v>6.2824558396412931</v>
      </c>
      <c r="D212" s="183">
        <f>'2.Vol.PESO VIVO mil t'!$C$13*'2.Vol.PESO VIVO mil t'!C213</f>
        <v>2.3505124731087443</v>
      </c>
      <c r="E212" s="155">
        <f>'2.Vol.PESO VIVO mil t'!$D$13*'2.Vol.PESO VIVO mil t'!D213</f>
        <v>1.6039570999653878</v>
      </c>
      <c r="F212" s="155">
        <f>'2.Vol.PESO VIVO mil t'!$E$13*'2.Vol.PESO VIVO mil t'!E213</f>
        <v>5.3099494589796672</v>
      </c>
      <c r="G212" s="155">
        <f>'2.Vol.PESO VIVO mil t'!$F$13*'2.Vol.PESO VIVO mil t'!F213</f>
        <v>2.8921197630586933E-2</v>
      </c>
      <c r="H212" s="155">
        <f>'2.Vol.PESO VIVO mil t'!$G$13*'2.Vol.PESO VIVO mil t'!G213</f>
        <v>0.15680782450999231</v>
      </c>
      <c r="I212" s="155">
        <f>'2.Vol.PESO VIVO mil t'!$H$13*'2.Vol.PESO VIVO mil t'!H213</f>
        <v>0.10653938564102573</v>
      </c>
      <c r="J212" s="155">
        <f>'2.Vol.PESO VIVO mil t'!$I$13*'2.Vol.PESO VIVO mil t'!I213</f>
        <v>0.34022863799999997</v>
      </c>
      <c r="K212" s="155">
        <f>'2.Vol.PESO VIVO mil t'!$J$13*'2.Vol.PESO VIVO mil t'!J213</f>
        <v>3.5958794309901005</v>
      </c>
      <c r="L212" s="155">
        <f>'2.Vol.PESO VIVO mil t'!$K$13*'2.Vol.PESO VIVO mil t'!K213</f>
        <v>0</v>
      </c>
      <c r="M212" s="155">
        <f>'2.Vol.PESO VIVO mil t'!$L$13*'2.Vol.PESO VIVO mil t'!L213</f>
        <v>0</v>
      </c>
      <c r="N212" s="155">
        <f>'2.Vol.PESO VIVO mil t'!$M$13*'2.Vol.PESO VIVO mil t'!M213</f>
        <v>0</v>
      </c>
      <c r="R212" s="12">
        <f t="shared" si="47"/>
        <v>19.775251348466796</v>
      </c>
    </row>
    <row r="213" spans="1:18" x14ac:dyDescent="0.2">
      <c r="A213" s="165">
        <v>201608</v>
      </c>
      <c r="B213" s="154">
        <f t="shared" si="46"/>
        <v>19.155611176682982</v>
      </c>
      <c r="C213" s="182">
        <f>'2.Vol.PESO VIVO mil t'!B214*'2.Vol.PESO VIVO mil t'!$B$13</f>
        <v>6.2213892408483762</v>
      </c>
      <c r="D213" s="183">
        <f>'2.Vol.PESO VIVO mil t'!$C$13*'2.Vol.PESO VIVO mil t'!C214</f>
        <v>2.1777656680260025</v>
      </c>
      <c r="E213" s="155">
        <f>'2.Vol.PESO VIVO mil t'!$D$13*'2.Vol.PESO VIVO mil t'!D214</f>
        <v>1.5644141017067443</v>
      </c>
      <c r="F213" s="155">
        <f>'2.Vol.PESO VIVO mil t'!$E$13*'2.Vol.PESO VIVO mil t'!E214</f>
        <v>5.0804139913582196</v>
      </c>
      <c r="G213" s="155">
        <f>'2.Vol.PESO VIVO mil t'!$F$13*'2.Vol.PESO VIVO mil t'!F214</f>
        <v>2.6924114162627858E-2</v>
      </c>
      <c r="H213" s="155">
        <f>'2.Vol.PESO VIVO mil t'!$G$13*'2.Vol.PESO VIVO mil t'!G214</f>
        <v>0.13773359833781706</v>
      </c>
      <c r="I213" s="155">
        <f>'2.Vol.PESO VIVO mil t'!$H$13*'2.Vol.PESO VIVO mil t'!H214</f>
        <v>0.10552472482539689</v>
      </c>
      <c r="J213" s="155">
        <f>'2.Vol.PESO VIVO mil t'!$I$13*'2.Vol.PESO VIVO mil t'!I214</f>
        <v>0.33724466399999997</v>
      </c>
      <c r="K213" s="155">
        <f>'2.Vol.PESO VIVO mil t'!$J$13*'2.Vol.PESO VIVO mil t'!J214</f>
        <v>3.5042010734178</v>
      </c>
      <c r="L213" s="155">
        <f>'2.Vol.PESO VIVO mil t'!$K$13*'2.Vol.PESO VIVO mil t'!K214</f>
        <v>0</v>
      </c>
      <c r="M213" s="155">
        <f>'2.Vol.PESO VIVO mil t'!$L$13*'2.Vol.PESO VIVO mil t'!L214</f>
        <v>0</v>
      </c>
      <c r="N213" s="155">
        <f>'2.Vol.PESO VIVO mil t'!$M$13*'2.Vol.PESO VIVO mil t'!M214</f>
        <v>0</v>
      </c>
      <c r="R213" s="12">
        <f t="shared" si="47"/>
        <v>19.155611176682982</v>
      </c>
    </row>
    <row r="214" spans="1:18" x14ac:dyDescent="0.2">
      <c r="A214" s="165">
        <v>201609</v>
      </c>
      <c r="B214" s="154">
        <f t="shared" si="46"/>
        <v>19.418458038894553</v>
      </c>
      <c r="C214" s="182">
        <f>'2.Vol.PESO VIVO mil t'!B215*'2.Vol.PESO VIVO mil t'!$B$13</f>
        <v>6.2642886017426349</v>
      </c>
      <c r="D214" s="183">
        <f>'2.Vol.PESO VIVO mil t'!$C$13*'2.Vol.PESO VIVO mil t'!C215</f>
        <v>2.1600221999999976</v>
      </c>
      <c r="E214" s="155">
        <f>'2.Vol.PESO VIVO mil t'!$D$13*'2.Vol.PESO VIVO mil t'!D215</f>
        <v>1.5533416521035981</v>
      </c>
      <c r="F214" s="155">
        <f>'2.Vol.PESO VIVO mil t'!$E$13*'2.Vol.PESO VIVO mil t'!E215</f>
        <v>5.208423616762424</v>
      </c>
      <c r="G214" s="155">
        <f>'2.Vol.PESO VIVO mil t'!$F$13*'2.Vol.PESO VIVO mil t'!F215</f>
        <v>2.7984568659127591E-2</v>
      </c>
      <c r="H214" s="155">
        <f>'2.Vol.PESO VIVO mil t'!$G$13*'2.Vol.PESO VIVO mil t'!G215</f>
        <v>0.13884767702728673</v>
      </c>
      <c r="I214" s="155">
        <f>'2.Vol.PESO VIVO mil t'!$H$13*'2.Vol.PESO VIVO mil t'!H215</f>
        <v>0.10689682297380407</v>
      </c>
      <c r="J214" s="155">
        <f>'2.Vol.PESO VIVO mil t'!$I$13*'2.Vol.PESO VIVO mil t'!I215</f>
        <v>0.334078439</v>
      </c>
      <c r="K214" s="155">
        <f>'2.Vol.PESO VIVO mil t'!$J$13*'2.Vol.PESO VIVO mil t'!J215</f>
        <v>3.4140668301854999</v>
      </c>
      <c r="L214" s="155">
        <f>'2.Vol.PESO VIVO mil t'!$K$13*'2.Vol.PESO VIVO mil t'!K215</f>
        <v>0.19498026084566403</v>
      </c>
      <c r="M214" s="155">
        <f>'2.Vol.PESO VIVO mil t'!$L$13*'2.Vol.PESO VIVO mil t'!L215</f>
        <v>1.552736959452E-2</v>
      </c>
      <c r="N214" s="155">
        <f>'2.Vol.PESO VIVO mil t'!$M$13*'2.Vol.PESO VIVO mil t'!M215</f>
        <v>0</v>
      </c>
      <c r="R214" s="12">
        <f t="shared" si="47"/>
        <v>19.418458038894553</v>
      </c>
    </row>
    <row r="215" spans="1:18" x14ac:dyDescent="0.2">
      <c r="A215" s="165">
        <v>201610</v>
      </c>
      <c r="B215" s="154">
        <f t="shared" si="46"/>
        <v>20.486861707512404</v>
      </c>
      <c r="C215" s="182">
        <f>'2.Vol.PESO VIVO mil t'!B216*'2.Vol.PESO VIVO mil t'!$B$13</f>
        <v>6.2298502302942405</v>
      </c>
      <c r="D215" s="183">
        <f>'2.Vol.PESO VIVO mil t'!$C$13*'2.Vol.PESO VIVO mil t'!C216</f>
        <v>2.1393034659574441</v>
      </c>
      <c r="E215" s="155">
        <f>'2.Vol.PESO VIVO mil t'!$D$13*'2.Vol.PESO VIVO mil t'!D216</f>
        <v>1.5512775287825178</v>
      </c>
      <c r="F215" s="155">
        <f>'2.Vol.PESO VIVO mil t'!$E$13*'2.Vol.PESO VIVO mil t'!E216</f>
        <v>5.1042164492225179</v>
      </c>
      <c r="G215" s="155">
        <f>'2.Vol.PESO VIVO mil t'!$F$13*'2.Vol.PESO VIVO mil t'!F216</f>
        <v>2.8848172320947729E-2</v>
      </c>
      <c r="H215" s="155">
        <f>'2.Vol.PESO VIVO mil t'!$G$13*'2.Vol.PESO VIVO mil t'!G216</f>
        <v>0.13663200931975406</v>
      </c>
      <c r="I215" s="155">
        <f>'2.Vol.PESO VIVO mil t'!$H$13*'2.Vol.PESO VIVO mil t'!H216</f>
        <v>0.10734189010429578</v>
      </c>
      <c r="J215" s="155">
        <f>'2.Vol.PESO VIVO mil t'!$I$13*'2.Vol.PESO VIVO mil t'!I216</f>
        <v>0.34173606999999995</v>
      </c>
      <c r="K215" s="155">
        <f>'2.Vol.PESO VIVO mil t'!$J$13*'2.Vol.PESO VIVO mil t'!J216</f>
        <v>3.5109565736553003</v>
      </c>
      <c r="L215" s="155">
        <f>'2.Vol.PESO VIVO mil t'!$K$13*'2.Vol.PESO VIVO mil t'!K216</f>
        <v>1.1725595911784161</v>
      </c>
      <c r="M215" s="155">
        <f>'2.Vol.PESO VIVO mil t'!$L$13*'2.Vol.PESO VIVO mil t'!L216</f>
        <v>0.16413972667696802</v>
      </c>
      <c r="N215" s="155">
        <f>'2.Vol.PESO VIVO mil t'!$M$13*'2.Vol.PESO VIVO mil t'!M216</f>
        <v>0</v>
      </c>
      <c r="R215" s="12">
        <f t="shared" si="47"/>
        <v>20.486861707512404</v>
      </c>
    </row>
    <row r="216" spans="1:18" x14ac:dyDescent="0.2">
      <c r="A216" s="165">
        <v>201611</v>
      </c>
      <c r="B216" s="154">
        <f t="shared" si="46"/>
        <v>20.195039130238143</v>
      </c>
      <c r="C216" s="182">
        <f>'2.Vol.PESO VIVO mil t'!B217*'2.Vol.PESO VIVO mil t'!$B$13</f>
        <v>6.1370050730979377</v>
      </c>
      <c r="D216" s="183">
        <f>'2.Vol.PESO VIVO mil t'!$C$13*'2.Vol.PESO VIVO mil t'!C217</f>
        <v>2.1760565468676099</v>
      </c>
      <c r="E216" s="155">
        <f>'2.Vol.PESO VIVO mil t'!$D$13*'2.Vol.PESO VIVO mil t'!D217</f>
        <v>1.5786237453641152</v>
      </c>
      <c r="F216" s="155">
        <f>'2.Vol.PESO VIVO mil t'!$E$13*'2.Vol.PESO VIVO mil t'!E217</f>
        <v>5.1536685001733948</v>
      </c>
      <c r="G216" s="155">
        <f>'2.Vol.PESO VIVO mil t'!$F$13*'2.Vol.PESO VIVO mil t'!F217</f>
        <v>2.9133923532579389E-2</v>
      </c>
      <c r="H216" s="155">
        <f>'2.Vol.PESO VIVO mil t'!$G$13*'2.Vol.PESO VIVO mil t'!G217</f>
        <v>0.14241472718101461</v>
      </c>
      <c r="I216" s="155">
        <f>'2.Vol.PESO VIVO mil t'!$H$13*'2.Vol.PESO VIVO mil t'!H217</f>
        <v>0.10841881419724728</v>
      </c>
      <c r="J216" s="155">
        <f>'2.Vol.PESO VIVO mil t'!$I$13*'2.Vol.PESO VIVO mil t'!I217</f>
        <v>0.33890345700000002</v>
      </c>
      <c r="K216" s="155">
        <f>'2.Vol.PESO VIVO mil t'!$J$13*'2.Vol.PESO VIVO mil t'!J217</f>
        <v>3.5390071263240004</v>
      </c>
      <c r="L216" s="155">
        <f>'2.Vol.PESO VIVO mil t'!$K$13*'2.Vol.PESO VIVO mil t'!K217</f>
        <v>0.84737070706881612</v>
      </c>
      <c r="M216" s="155">
        <f>'2.Vol.PESO VIVO mil t'!$L$13*'2.Vol.PESO VIVO mil t'!L217</f>
        <v>0.14443650943142403</v>
      </c>
      <c r="N216" s="155">
        <f>'2.Vol.PESO VIVO mil t'!$M$13*'2.Vol.PESO VIVO mil t'!M217</f>
        <v>0</v>
      </c>
      <c r="R216" s="12">
        <f t="shared" si="47"/>
        <v>20.195039130238143</v>
      </c>
    </row>
    <row r="217" spans="1:18" x14ac:dyDescent="0.2">
      <c r="A217" s="163">
        <v>201612</v>
      </c>
      <c r="B217" s="202">
        <f t="shared" si="46"/>
        <v>20.230671738441913</v>
      </c>
      <c r="C217" s="203">
        <f>'2.Vol.PESO VIVO mil t'!B218*'2.Vol.PESO VIVO mil t'!$B$13</f>
        <v>6.6792081504286855</v>
      </c>
      <c r="D217" s="204">
        <f>'2.Vol.PESO VIVO mil t'!$C$13*'2.Vol.PESO VIVO mil t'!C218</f>
        <v>2.1845847126477511</v>
      </c>
      <c r="E217" s="179">
        <f>'2.Vol.PESO VIVO mil t'!$D$13*'2.Vol.PESO VIVO mil t'!D218</f>
        <v>1.7091111969681065</v>
      </c>
      <c r="F217" s="179">
        <f>'2.Vol.PESO VIVO mil t'!$E$13*'2.Vol.PESO VIVO mil t'!E218</f>
        <v>5.2782467301646783</v>
      </c>
      <c r="G217" s="179">
        <f>'2.Vol.PESO VIVO mil t'!$F$13*'2.Vol.PESO VIVO mil t'!F218</f>
        <v>2.9994352180936955E-2</v>
      </c>
      <c r="H217" s="179">
        <f>'2.Vol.PESO VIVO mil t'!$G$13*'2.Vol.PESO VIVO mil t'!G218</f>
        <v>0.14828237480784012</v>
      </c>
      <c r="I217" s="179">
        <f>'2.Vol.PESO VIVO mil t'!$H$13*'2.Vol.PESO VIVO mil t'!H218</f>
        <v>0.11323384097686766</v>
      </c>
      <c r="J217" s="179">
        <f>'2.Vol.PESO VIVO mil t'!$I$13*'2.Vol.PESO VIVO mil t'!I218</f>
        <v>0.344837426</v>
      </c>
      <c r="K217" s="179">
        <f>'2.Vol.PESO VIVO mil t'!$J$13*'2.Vol.PESO VIVO mil t'!J218</f>
        <v>3.6376365719502002</v>
      </c>
      <c r="L217" s="179">
        <f>'2.Vol.PESO VIVO mil t'!$K$13*'2.Vol.PESO VIVO mil t'!K218</f>
        <v>8.1762964697736015E-2</v>
      </c>
      <c r="M217" s="179">
        <f>'2.Vol.PESO VIVO mil t'!$L$13*'2.Vol.PESO VIVO mil t'!L218</f>
        <v>2.3773417619112003E-2</v>
      </c>
      <c r="N217" s="179">
        <f>'2.Vol.PESO VIVO mil t'!$M$13*'2.Vol.PESO VIVO mil t'!M218</f>
        <v>0</v>
      </c>
      <c r="R217" s="12">
        <f t="shared" si="47"/>
        <v>20.230671738441913</v>
      </c>
    </row>
    <row r="218" spans="1:18" x14ac:dyDescent="0.2">
      <c r="A218" s="165">
        <v>201701</v>
      </c>
      <c r="B218" s="154">
        <f t="shared" si="46"/>
        <v>148.41190488250268</v>
      </c>
      <c r="C218" s="182">
        <f>'2.Vol.PESO VIVO mil t'!B219*'2.Vol.PESO VIVO mil t'!$B$13</f>
        <v>108.56126710648627</v>
      </c>
      <c r="D218" s="183">
        <f>'2.Vol.PESO VIVO mil t'!$C$13*'2.Vol.PESO VIVO mil t'!C219</f>
        <v>1.6362702526962156</v>
      </c>
      <c r="E218" s="155">
        <f>'2.Vol.PESO VIVO mil t'!$D$13*'2.Vol.PESO VIVO mil t'!D219</f>
        <v>6.618262578533157</v>
      </c>
      <c r="F218" s="155">
        <f>'2.Vol.PESO VIVO mil t'!$E$13*'2.Vol.PESO VIVO mil t'!E219</f>
        <v>4.2900713761513138</v>
      </c>
      <c r="G218" s="155">
        <f>'2.Vol.PESO VIVO mil t'!$F$13*'2.Vol.PESO VIVO mil t'!F219</f>
        <v>0.36220423405492685</v>
      </c>
      <c r="H218" s="155">
        <f>'2.Vol.PESO VIVO mil t'!$G$13*'2.Vol.PESO VIVO mil t'!G219</f>
        <v>3.7085581307647968E-3</v>
      </c>
      <c r="I218" s="155">
        <f>'2.Vol.PESO VIVO mil t'!$H$13*'2.Vol.PESO VIVO mil t'!H219</f>
        <v>0</v>
      </c>
      <c r="J218" s="155">
        <f>'2.Vol.PESO VIVO mil t'!$I$13*'2.Vol.PESO VIVO mil t'!I219</f>
        <v>18.455229233510003</v>
      </c>
      <c r="K218" s="155">
        <f>'2.Vol.PESO VIVO mil t'!$J$13*'2.Vol.PESO VIVO mil t'!J219</f>
        <v>8.4749178833399998</v>
      </c>
      <c r="L218" s="155">
        <f>'2.Vol.PESO VIVO mil t'!$K$13*'2.Vol.PESO VIVO mil t'!K219</f>
        <v>0</v>
      </c>
      <c r="M218" s="155">
        <f>'2.Vol.PESO VIVO mil t'!$L$13*'2.Vol.PESO VIVO mil t'!L219</f>
        <v>0</v>
      </c>
      <c r="N218" s="155">
        <f>'2.Vol.PESO VIVO mil t'!$M$13*'2.Vol.PESO VIVO mil t'!M219</f>
        <v>9.9736596000000021E-3</v>
      </c>
      <c r="R218" s="12">
        <f t="shared" si="47"/>
        <v>148.41190488250268</v>
      </c>
    </row>
    <row r="219" spans="1:18" x14ac:dyDescent="0.2">
      <c r="A219" s="165">
        <v>201702</v>
      </c>
      <c r="B219" s="154">
        <f t="shared" ref="B219:B237" si="48">SUM(C219:O219)</f>
        <v>156.34600750642829</v>
      </c>
      <c r="C219" s="182">
        <f>'2.Vol.PESO VIVO mil t'!B220*'2.Vol.PESO VIVO mil t'!$B$13</f>
        <v>117.03426984062453</v>
      </c>
      <c r="D219" s="183">
        <f>'2.Vol.PESO VIVO mil t'!$C$13*'2.Vol.PESO VIVO mil t'!C220</f>
        <v>1.6948734709757662</v>
      </c>
      <c r="E219" s="155">
        <f>'2.Vol.PESO VIVO mil t'!$D$13*'2.Vol.PESO VIVO mil t'!D220</f>
        <v>6.2226778892203232</v>
      </c>
      <c r="F219" s="155">
        <f>'2.Vol.PESO VIVO mil t'!$E$13*'2.Vol.PESO VIVO mil t'!E220</f>
        <v>4.2690834686757073</v>
      </c>
      <c r="G219" s="155">
        <f>'2.Vol.PESO VIVO mil t'!$F$13*'2.Vol.PESO VIVO mil t'!F220</f>
        <v>0.38711767569197575</v>
      </c>
      <c r="H219" s="155">
        <f>'2.Vol.PESO VIVO mil t'!$G$13*'2.Vol.PESO VIVO mil t'!G220</f>
        <v>0</v>
      </c>
      <c r="I219" s="155">
        <f>'2.Vol.PESO VIVO mil t'!$H$13*'2.Vol.PESO VIVO mil t'!H220</f>
        <v>0</v>
      </c>
      <c r="J219" s="155">
        <f>'2.Vol.PESO VIVO mil t'!$I$13*'2.Vol.PESO VIVO mil t'!I220</f>
        <v>18.344815739499996</v>
      </c>
      <c r="K219" s="155">
        <f>'2.Vol.PESO VIVO mil t'!$J$13*'2.Vol.PESO VIVO mil t'!J220</f>
        <v>8.3931694217399997</v>
      </c>
      <c r="L219" s="155">
        <f>'2.Vol.PESO VIVO mil t'!$K$13*'2.Vol.PESO VIVO mil t'!K220</f>
        <v>0</v>
      </c>
      <c r="M219" s="155">
        <f>'2.Vol.PESO VIVO mil t'!$L$13*'2.Vol.PESO VIVO mil t'!L220</f>
        <v>0</v>
      </c>
      <c r="N219" s="155">
        <f>'2.Vol.PESO VIVO mil t'!$M$13*'2.Vol.PESO VIVO mil t'!M220</f>
        <v>0</v>
      </c>
      <c r="R219" s="12">
        <f t="shared" ref="R219:R238" si="49">SUM(C219:N219)</f>
        <v>156.34600750642829</v>
      </c>
    </row>
    <row r="220" spans="1:18" x14ac:dyDescent="0.2">
      <c r="A220" s="165">
        <v>201703</v>
      </c>
      <c r="B220" s="154">
        <f t="shared" si="48"/>
        <v>153.72550469637645</v>
      </c>
      <c r="C220" s="182">
        <f>'2.Vol.PESO VIVO mil t'!B221*'2.Vol.PESO VIVO mil t'!$B$13</f>
        <v>114.30946274020511</v>
      </c>
      <c r="D220" s="183">
        <f>'2.Vol.PESO VIVO mil t'!$C$13*'2.Vol.PESO VIVO mil t'!C221</f>
        <v>1.6805624065561449</v>
      </c>
      <c r="E220" s="155">
        <f>'2.Vol.PESO VIVO mil t'!$D$13*'2.Vol.PESO VIVO mil t'!D221</f>
        <v>6.1869789789049188</v>
      </c>
      <c r="F220" s="155">
        <f>'2.Vol.PESO VIVO mil t'!$E$13*'2.Vol.PESO VIVO mil t'!E221</f>
        <v>4.2463318099378551</v>
      </c>
      <c r="G220" s="155">
        <f>'2.Vol.PESO VIVO mil t'!$F$13*'2.Vol.PESO VIVO mil t'!F221</f>
        <v>0.42142306115239581</v>
      </c>
      <c r="H220" s="155">
        <f>'2.Vol.PESO VIVO mil t'!$G$13*'2.Vol.PESO VIVO mil t'!G221</f>
        <v>0</v>
      </c>
      <c r="I220" s="155">
        <f>'2.Vol.PESO VIVO mil t'!$H$13*'2.Vol.PESO VIVO mil t'!H221</f>
        <v>0</v>
      </c>
      <c r="J220" s="155">
        <f>'2.Vol.PESO VIVO mil t'!$I$13*'2.Vol.PESO VIVO mil t'!I221</f>
        <v>18.485659991880006</v>
      </c>
      <c r="K220" s="155">
        <f>'2.Vol.PESO VIVO mil t'!$J$13*'2.Vol.PESO VIVO mil t'!J221</f>
        <v>8.3950857077399981</v>
      </c>
      <c r="L220" s="155">
        <f>'2.Vol.PESO VIVO mil t'!$K$13*'2.Vol.PESO VIVO mil t'!K221</f>
        <v>0</v>
      </c>
      <c r="M220" s="155">
        <f>'2.Vol.PESO VIVO mil t'!$L$13*'2.Vol.PESO VIVO mil t'!L221</f>
        <v>0</v>
      </c>
      <c r="N220" s="155">
        <f>'2.Vol.PESO VIVO mil t'!$M$13*'2.Vol.PESO VIVO mil t'!M221</f>
        <v>0</v>
      </c>
      <c r="R220" s="12">
        <f t="shared" si="49"/>
        <v>153.72550469637645</v>
      </c>
    </row>
    <row r="221" spans="1:18" x14ac:dyDescent="0.2">
      <c r="A221" s="165">
        <v>201704</v>
      </c>
      <c r="B221" s="154">
        <f t="shared" si="48"/>
        <v>150.72002632212107</v>
      </c>
      <c r="C221" s="182">
        <f>'2.Vol.PESO VIVO mil t'!B222*'2.Vol.PESO VIVO mil t'!$B$13</f>
        <v>110.9211167068447</v>
      </c>
      <c r="D221" s="183">
        <f>'2.Vol.PESO VIVO mil t'!$C$13*'2.Vol.PESO VIVO mil t'!C222</f>
        <v>1.7595701596252935</v>
      </c>
      <c r="E221" s="155">
        <f>'2.Vol.PESO VIVO mil t'!$D$13*'2.Vol.PESO VIVO mil t'!D222</f>
        <v>6.0251285062319715</v>
      </c>
      <c r="F221" s="155">
        <f>'2.Vol.PESO VIVO mil t'!$E$13*'2.Vol.PESO VIVO mil t'!E222</f>
        <v>4.2880374945065638</v>
      </c>
      <c r="G221" s="155">
        <f>'2.Vol.PESO VIVO mil t'!$F$13*'2.Vol.PESO VIVO mil t'!F222</f>
        <v>0.39466598444803397</v>
      </c>
      <c r="H221" s="155">
        <f>'2.Vol.PESO VIVO mil t'!$G$13*'2.Vol.PESO VIVO mil t'!G222</f>
        <v>1.1161319914488854E-2</v>
      </c>
      <c r="I221" s="155">
        <f>'2.Vol.PESO VIVO mil t'!$H$13*'2.Vol.PESO VIVO mil t'!H222</f>
        <v>0</v>
      </c>
      <c r="J221" s="155">
        <f>'2.Vol.PESO VIVO mil t'!$I$13*'2.Vol.PESO VIVO mil t'!I222</f>
        <v>18.403363101000004</v>
      </c>
      <c r="K221" s="155">
        <f>'2.Vol.PESO VIVO mil t'!$J$13*'2.Vol.PESO VIVO mil t'!J222</f>
        <v>8.9091120094799976</v>
      </c>
      <c r="L221" s="155">
        <f>'2.Vol.PESO VIVO mil t'!$K$13*'2.Vol.PESO VIVO mil t'!K222</f>
        <v>4.23543351E-3</v>
      </c>
      <c r="M221" s="155">
        <f>'2.Vol.PESO VIVO mil t'!$L$13*'2.Vol.PESO VIVO mil t'!L222</f>
        <v>0</v>
      </c>
      <c r="N221" s="155">
        <f>'2.Vol.PESO VIVO mil t'!$M$13*'2.Vol.PESO VIVO mil t'!M222</f>
        <v>3.6356065600000004E-3</v>
      </c>
      <c r="R221" s="12">
        <f t="shared" si="49"/>
        <v>150.72002632212107</v>
      </c>
    </row>
    <row r="222" spans="1:18" x14ac:dyDescent="0.2">
      <c r="A222" s="165">
        <v>201705</v>
      </c>
      <c r="B222" s="154">
        <f t="shared" si="48"/>
        <v>144.84406131198389</v>
      </c>
      <c r="C222" s="182">
        <f>'2.Vol.PESO VIVO mil t'!B223*'2.Vol.PESO VIVO mil t'!$B$13</f>
        <v>103.60154769332688</v>
      </c>
      <c r="D222" s="183">
        <f>'2.Vol.PESO VIVO mil t'!$C$13*'2.Vol.PESO VIVO mil t'!C223</f>
        <v>1.8149982144728114</v>
      </c>
      <c r="E222" s="155">
        <f>'2.Vol.PESO VIVO mil t'!$D$13*'2.Vol.PESO VIVO mil t'!D223</f>
        <v>6.3235891192229516</v>
      </c>
      <c r="F222" s="155">
        <f>'2.Vol.PESO VIVO mil t'!$E$13*'2.Vol.PESO VIVO mil t'!E223</f>
        <v>4.2089250784864669</v>
      </c>
      <c r="G222" s="155">
        <f>'2.Vol.PESO VIVO mil t'!$F$13*'2.Vol.PESO VIVO mil t'!F223</f>
        <v>0.38329191147011255</v>
      </c>
      <c r="H222" s="155">
        <f>'2.Vol.PESO VIVO mil t'!$G$13*'2.Vol.PESO VIVO mil t'!G223</f>
        <v>3.8850996360972334E-2</v>
      </c>
      <c r="I222" s="155">
        <f>'2.Vol.PESO VIVO mil t'!$H$13*'2.Vol.PESO VIVO mil t'!H223</f>
        <v>0</v>
      </c>
      <c r="J222" s="155">
        <f>'2.Vol.PESO VIVO mil t'!$I$13*'2.Vol.PESO VIVO mil t'!I223</f>
        <v>18.07561714289</v>
      </c>
      <c r="K222" s="155">
        <f>'2.Vol.PESO VIVO mil t'!$J$13*'2.Vol.PESO VIVO mil t'!J223</f>
        <v>8.8798181043899991</v>
      </c>
      <c r="L222" s="155">
        <f>'2.Vol.PESO VIVO mil t'!$K$13*'2.Vol.PESO VIVO mil t'!K223</f>
        <v>7.5503844723700003E-2</v>
      </c>
      <c r="M222" s="155">
        <f>'2.Vol.PESO VIVO mil t'!$L$13*'2.Vol.PESO VIVO mil t'!L223</f>
        <v>0</v>
      </c>
      <c r="N222" s="155">
        <f>'2.Vol.PESO VIVO mil t'!$M$13*'2.Vol.PESO VIVO mil t'!M223</f>
        <v>1.4419192066400002</v>
      </c>
      <c r="R222" s="12">
        <f t="shared" si="49"/>
        <v>144.84406131198389</v>
      </c>
    </row>
    <row r="223" spans="1:18" x14ac:dyDescent="0.2">
      <c r="A223" s="165">
        <v>201706</v>
      </c>
      <c r="B223" s="154">
        <f t="shared" si="48"/>
        <v>140.92827165732555</v>
      </c>
      <c r="C223" s="182">
        <f>'2.Vol.PESO VIVO mil t'!B224*'2.Vol.PESO VIVO mil t'!$B$13</f>
        <v>99.837556489346483</v>
      </c>
      <c r="D223" s="183">
        <f>'2.Vol.PESO VIVO mil t'!$C$13*'2.Vol.PESO VIVO mil t'!C224</f>
        <v>1.8710967680147732</v>
      </c>
      <c r="E223" s="155">
        <f>'2.Vol.PESO VIVO mil t'!$D$13*'2.Vol.PESO VIVO mil t'!D224</f>
        <v>6.4278859215628792</v>
      </c>
      <c r="F223" s="155">
        <f>'2.Vol.PESO VIVO mil t'!$E$13*'2.Vol.PESO VIVO mil t'!E224</f>
        <v>4.2880576833089927</v>
      </c>
      <c r="G223" s="155">
        <f>'2.Vol.PESO VIVO mil t'!$F$13*'2.Vol.PESO VIVO mil t'!F224</f>
        <v>0.41173139605815784</v>
      </c>
      <c r="H223" s="155">
        <f>'2.Vol.PESO VIVO mil t'!$G$13*'2.Vol.PESO VIVO mil t'!G224</f>
        <v>2.588601801931207E-2</v>
      </c>
      <c r="I223" s="155">
        <f>'2.Vol.PESO VIVO mil t'!$H$13*'2.Vol.PESO VIVO mil t'!H224</f>
        <v>0</v>
      </c>
      <c r="J223" s="155">
        <f>'2.Vol.PESO VIVO mil t'!$I$13*'2.Vol.PESO VIVO mil t'!I224</f>
        <v>18.027701748709998</v>
      </c>
      <c r="K223" s="155">
        <f>'2.Vol.PESO VIVO mil t'!$J$13*'2.Vol.PESO VIVO mil t'!J224</f>
        <v>9.3041391361499972</v>
      </c>
      <c r="L223" s="155">
        <f>'2.Vol.PESO VIVO mil t'!$K$13*'2.Vol.PESO VIVO mil t'!K224</f>
        <v>7.7495946954990014E-2</v>
      </c>
      <c r="M223" s="155">
        <f>'2.Vol.PESO VIVO mil t'!$L$13*'2.Vol.PESO VIVO mil t'!L224</f>
        <v>0</v>
      </c>
      <c r="N223" s="155">
        <f>'2.Vol.PESO VIVO mil t'!$M$13*'2.Vol.PESO VIVO mil t'!M224</f>
        <v>0.6567205492</v>
      </c>
      <c r="R223" s="12">
        <f t="shared" si="49"/>
        <v>140.92827165732555</v>
      </c>
    </row>
    <row r="224" spans="1:18" x14ac:dyDescent="0.2">
      <c r="A224" s="165">
        <v>201707</v>
      </c>
      <c r="B224" s="154">
        <f t="shared" si="48"/>
        <v>158.86697231457615</v>
      </c>
      <c r="C224" s="182">
        <f>'2.Vol.PESO VIVO mil t'!B225*'2.Vol.PESO VIVO mil t'!$B$13</f>
        <v>116.82839286195943</v>
      </c>
      <c r="D224" s="183">
        <f>'2.Vol.PESO VIVO mil t'!$C$13*'2.Vol.PESO VIVO mil t'!C225</f>
        <v>1.7783041854426693</v>
      </c>
      <c r="E224" s="155">
        <f>'2.Vol.PESO VIVO mil t'!$D$13*'2.Vol.PESO VIVO mil t'!D225</f>
        <v>7.0738557754393279</v>
      </c>
      <c r="F224" s="155">
        <f>'2.Vol.PESO VIVO mil t'!$E$13*'2.Vol.PESO VIVO mil t'!E225</f>
        <v>4.6827154032006426</v>
      </c>
      <c r="G224" s="155">
        <f>'2.Vol.PESO VIVO mil t'!$F$13*'2.Vol.PESO VIVO mil t'!F225</f>
        <v>0.39006805695207264</v>
      </c>
      <c r="H224" s="155">
        <f>'2.Vol.PESO VIVO mil t'!$G$13*'2.Vol.PESO VIVO mil t'!G225</f>
        <v>4.3839021409973103E-2</v>
      </c>
      <c r="I224" s="155">
        <f>'2.Vol.PESO VIVO mil t'!$H$13*'2.Vol.PESO VIVO mil t'!H225</f>
        <v>0</v>
      </c>
      <c r="J224" s="155">
        <f>'2.Vol.PESO VIVO mil t'!$I$13*'2.Vol.PESO VIVO mil t'!I225</f>
        <v>17.96541558517</v>
      </c>
      <c r="K224" s="155">
        <f>'2.Vol.PESO VIVO mil t'!$J$13*'2.Vol.PESO VIVO mil t'!J225</f>
        <v>9.6765942086999992</v>
      </c>
      <c r="L224" s="155">
        <f>'2.Vol.PESO VIVO mil t'!$K$13*'2.Vol.PESO VIVO mil t'!K225</f>
        <v>1.1408167662E-2</v>
      </c>
      <c r="M224" s="155">
        <f>'2.Vol.PESO VIVO mil t'!$L$13*'2.Vol.PESO VIVO mil t'!L225</f>
        <v>0</v>
      </c>
      <c r="N224" s="155">
        <f>'2.Vol.PESO VIVO mil t'!$M$13*'2.Vol.PESO VIVO mil t'!M225</f>
        <v>0.41637904864000008</v>
      </c>
      <c r="R224" s="12">
        <f t="shared" si="49"/>
        <v>158.86697231457615</v>
      </c>
    </row>
    <row r="225" spans="1:18" x14ac:dyDescent="0.2">
      <c r="A225" s="165">
        <v>201708</v>
      </c>
      <c r="B225" s="154">
        <f t="shared" si="48"/>
        <v>160.77989562162077</v>
      </c>
      <c r="C225" s="182">
        <f>'2.Vol.PESO VIVO mil t'!B226*'2.Vol.PESO VIVO mil t'!$B$13</f>
        <v>119.95466349053547</v>
      </c>
      <c r="D225" s="183">
        <f>'2.Vol.PESO VIVO mil t'!$C$13*'2.Vol.PESO VIVO mil t'!C226</f>
        <v>1.7589849077086266</v>
      </c>
      <c r="E225" s="155">
        <f>'2.Vol.PESO VIVO mil t'!$D$13*'2.Vol.PESO VIVO mil t'!D226</f>
        <v>6.9340638437006126</v>
      </c>
      <c r="F225" s="155">
        <f>'2.Vol.PESO VIVO mil t'!$E$13*'2.Vol.PESO VIVO mil t'!E226</f>
        <v>4.8163263697788929</v>
      </c>
      <c r="G225" s="155">
        <f>'2.Vol.PESO VIVO mil t'!$F$13*'2.Vol.PESO VIVO mil t'!F226</f>
        <v>0.41107556527732853</v>
      </c>
      <c r="H225" s="155">
        <f>'2.Vol.PESO VIVO mil t'!$G$13*'2.Vol.PESO VIVO mil t'!G226</f>
        <v>3.163873568985396E-2</v>
      </c>
      <c r="I225" s="155">
        <f>'2.Vol.PESO VIVO mil t'!$H$13*'2.Vol.PESO VIVO mil t'!H226</f>
        <v>0</v>
      </c>
      <c r="J225" s="155">
        <f>'2.Vol.PESO VIVO mil t'!$I$13*'2.Vol.PESO VIVO mil t'!I226</f>
        <v>16.756489470849999</v>
      </c>
      <c r="K225" s="155">
        <f>'2.Vol.PESO VIVO mil t'!$J$13*'2.Vol.PESO VIVO mil t'!J226</f>
        <v>9.7835064887699978</v>
      </c>
      <c r="L225" s="155">
        <f>'2.Vol.PESO VIVO mil t'!$K$13*'2.Vol.PESO VIVO mil t'!K226</f>
        <v>9.3509571000000003E-4</v>
      </c>
      <c r="M225" s="155">
        <f>'2.Vol.PESO VIVO mil t'!$L$13*'2.Vol.PESO VIVO mil t'!L226</f>
        <v>0</v>
      </c>
      <c r="N225" s="155">
        <f>'2.Vol.PESO VIVO mil t'!$M$13*'2.Vol.PESO VIVO mil t'!M226</f>
        <v>0.33221165360000005</v>
      </c>
      <c r="R225" s="12">
        <f t="shared" si="49"/>
        <v>160.77989562162077</v>
      </c>
    </row>
    <row r="226" spans="1:18" x14ac:dyDescent="0.2">
      <c r="A226" s="165">
        <v>201709</v>
      </c>
      <c r="B226" s="154">
        <f t="shared" si="48"/>
        <v>165.85200879511618</v>
      </c>
      <c r="C226" s="182">
        <f>'2.Vol.PESO VIVO mil t'!B227*'2.Vol.PESO VIVO mil t'!$B$13</f>
        <v>125.9424585444916</v>
      </c>
      <c r="D226" s="183">
        <f>'2.Vol.PESO VIVO mil t'!$C$13*'2.Vol.PESO VIVO mil t'!C227</f>
        <v>1.717422359858745</v>
      </c>
      <c r="E226" s="155">
        <f>'2.Vol.PESO VIVO mil t'!$D$13*'2.Vol.PESO VIVO mil t'!D227</f>
        <v>6.3927947657034707</v>
      </c>
      <c r="F226" s="155">
        <f>'2.Vol.PESO VIVO mil t'!$E$13*'2.Vol.PESO VIVO mil t'!E227</f>
        <v>4.5308439452249925</v>
      </c>
      <c r="G226" s="155">
        <f>'2.Vol.PESO VIVO mil t'!$F$13*'2.Vol.PESO VIVO mil t'!F227</f>
        <v>0.39606238711900865</v>
      </c>
      <c r="H226" s="155">
        <f>'2.Vol.PESO VIVO mil t'!$G$13*'2.Vol.PESO VIVO mil t'!G227</f>
        <v>1.5220588018351269E-2</v>
      </c>
      <c r="I226" s="155">
        <f>'2.Vol.PESO VIVO mil t'!$H$13*'2.Vol.PESO VIVO mil t'!H227</f>
        <v>0</v>
      </c>
      <c r="J226" s="155">
        <f>'2.Vol.PESO VIVO mil t'!$I$13*'2.Vol.PESO VIVO mil t'!I227</f>
        <v>16.938314652200003</v>
      </c>
      <c r="K226" s="155">
        <f>'2.Vol.PESO VIVO mil t'!$J$13*'2.Vol.PESO VIVO mil t'!J227</f>
        <v>9.8490242157000001</v>
      </c>
      <c r="L226" s="155">
        <f>'2.Vol.PESO VIVO mil t'!$K$13*'2.Vol.PESO VIVO mil t'!K227</f>
        <v>0</v>
      </c>
      <c r="M226" s="155">
        <f>'2.Vol.PESO VIVO mil t'!$L$13*'2.Vol.PESO VIVO mil t'!L227</f>
        <v>0</v>
      </c>
      <c r="N226" s="155">
        <f>'2.Vol.PESO VIVO mil t'!$M$13*'2.Vol.PESO VIVO mil t'!M227</f>
        <v>6.9867336799999985E-2</v>
      </c>
      <c r="R226" s="12">
        <f t="shared" si="49"/>
        <v>165.85200879511618</v>
      </c>
    </row>
    <row r="227" spans="1:18" x14ac:dyDescent="0.2">
      <c r="A227" s="165">
        <v>201710</v>
      </c>
      <c r="B227" s="154">
        <f t="shared" si="48"/>
        <v>164.17054862823682</v>
      </c>
      <c r="C227" s="182">
        <f>'2.Vol.PESO VIVO mil t'!B228*'2.Vol.PESO VIVO mil t'!$B$13</f>
        <v>124.37006766393426</v>
      </c>
      <c r="D227" s="183">
        <f>'2.Vol.PESO VIVO mil t'!$C$13*'2.Vol.PESO VIVO mil t'!C228</f>
        <v>1.7805878852304942</v>
      </c>
      <c r="E227" s="155">
        <f>'2.Vol.PESO VIVO mil t'!$D$13*'2.Vol.PESO VIVO mil t'!D228</f>
        <v>6.4031671904372622</v>
      </c>
      <c r="F227" s="155">
        <f>'2.Vol.PESO VIVO mil t'!$E$13*'2.Vol.PESO VIVO mil t'!E228</f>
        <v>4.6480387165777772</v>
      </c>
      <c r="G227" s="155">
        <f>'2.Vol.PESO VIVO mil t'!$F$13*'2.Vol.PESO VIVO mil t'!F228</f>
        <v>0.37569737451803931</v>
      </c>
      <c r="H227" s="155">
        <f>'2.Vol.PESO VIVO mil t'!$G$13*'2.Vol.PESO VIVO mil t'!G228</f>
        <v>5.7818935429477334E-3</v>
      </c>
      <c r="I227" s="155">
        <f>'2.Vol.PESO VIVO mil t'!$H$13*'2.Vol.PESO VIVO mil t'!H228</f>
        <v>0</v>
      </c>
      <c r="J227" s="155">
        <f>'2.Vol.PESO VIVO mil t'!$I$13*'2.Vol.PESO VIVO mil t'!I228</f>
        <v>17.022254211500002</v>
      </c>
      <c r="K227" s="155">
        <f>'2.Vol.PESO VIVO mil t'!$J$13*'2.Vol.PESO VIVO mil t'!J228</f>
        <v>9.5056904495399994</v>
      </c>
      <c r="L227" s="155">
        <f>'2.Vol.PESO VIVO mil t'!$K$13*'2.Vol.PESO VIVO mil t'!K228</f>
        <v>1.2167245355999997E-2</v>
      </c>
      <c r="M227" s="155">
        <f>'2.Vol.PESO VIVO mil t'!$L$13*'2.Vol.PESO VIVO mil t'!L228</f>
        <v>0</v>
      </c>
      <c r="N227" s="155">
        <f>'2.Vol.PESO VIVO mil t'!$M$13*'2.Vol.PESO VIVO mil t'!M228</f>
        <v>4.7095997600000009E-2</v>
      </c>
      <c r="R227" s="12">
        <f t="shared" si="49"/>
        <v>164.17054862823682</v>
      </c>
    </row>
    <row r="228" spans="1:18" x14ac:dyDescent="0.2">
      <c r="A228" s="165">
        <v>201711</v>
      </c>
      <c r="B228" s="154">
        <f t="shared" si="48"/>
        <v>166.80756027372064</v>
      </c>
      <c r="C228" s="182">
        <f>'2.Vol.PESO VIVO mil t'!B229*'2.Vol.PESO VIVO mil t'!$B$13</f>
        <v>127.42371380907719</v>
      </c>
      <c r="D228" s="183">
        <f>'2.Vol.PESO VIVO mil t'!$C$13*'2.Vol.PESO VIVO mil t'!C229</f>
        <v>1.7545480989414877</v>
      </c>
      <c r="E228" s="155">
        <f>'2.Vol.PESO VIVO mil t'!$D$13*'2.Vol.PESO VIVO mil t'!D229</f>
        <v>5.9672778276906158</v>
      </c>
      <c r="F228" s="155">
        <f>'2.Vol.PESO VIVO mil t'!$E$13*'2.Vol.PESO VIVO mil t'!E229</f>
        <v>4.3839427530974477</v>
      </c>
      <c r="G228" s="155">
        <f>'2.Vol.PESO VIVO mil t'!$F$13*'2.Vol.PESO VIVO mil t'!F229</f>
        <v>0.40676751651050025</v>
      </c>
      <c r="H228" s="155">
        <f>'2.Vol.PESO VIVO mil t'!$G$13*'2.Vol.PESO VIVO mil t'!G229</f>
        <v>6.0790727843966176E-3</v>
      </c>
      <c r="I228" s="155">
        <f>'2.Vol.PESO VIVO mil t'!$H$13*'2.Vol.PESO VIVO mil t'!H229</f>
        <v>0</v>
      </c>
      <c r="J228" s="155">
        <f>'2.Vol.PESO VIVO mil t'!$I$13*'2.Vol.PESO VIVO mil t'!I229</f>
        <v>17.267758015810003</v>
      </c>
      <c r="K228" s="155">
        <f>'2.Vol.PESO VIVO mil t'!$J$13*'2.Vol.PESO VIVO mil t'!J229</f>
        <v>9.4685484059399982</v>
      </c>
      <c r="L228" s="155">
        <f>'2.Vol.PESO VIVO mil t'!$K$13*'2.Vol.PESO VIVO mil t'!K229</f>
        <v>7.3687375468999991E-2</v>
      </c>
      <c r="M228" s="155">
        <f>'2.Vol.PESO VIVO mil t'!$L$13*'2.Vol.PESO VIVO mil t'!L229</f>
        <v>0</v>
      </c>
      <c r="N228" s="155">
        <f>'2.Vol.PESO VIVO mil t'!$M$13*'2.Vol.PESO VIVO mil t'!M229</f>
        <v>5.5237398399999998E-2</v>
      </c>
      <c r="R228" s="12">
        <f t="shared" si="49"/>
        <v>166.80756027372064</v>
      </c>
    </row>
    <row r="229" spans="1:18" x14ac:dyDescent="0.2">
      <c r="A229" s="166">
        <v>201712</v>
      </c>
      <c r="B229" s="202">
        <f t="shared" si="48"/>
        <v>172.00031069374685</v>
      </c>
      <c r="C229" s="203">
        <f>'2.Vol.PESO VIVO mil t'!B230*'2.Vol.PESO VIVO mil t'!$B$13</f>
        <v>132.59062987448004</v>
      </c>
      <c r="D229" s="204">
        <f>'2.Vol.PESO VIVO mil t'!$C$13*'2.Vol.PESO VIVO mil t'!C230</f>
        <v>1.8764059610531896</v>
      </c>
      <c r="E229" s="179">
        <f>'2.Vol.PESO VIVO mil t'!$D$13*'2.Vol.PESO VIVO mil t'!D230</f>
        <v>6.3348636752055816</v>
      </c>
      <c r="F229" s="179">
        <f>'2.Vol.PESO VIVO mil t'!$E$13*'2.Vol.PESO VIVO mil t'!E230</f>
        <v>4.3881447579031008</v>
      </c>
      <c r="G229" s="179">
        <f>'2.Vol.PESO VIVO mil t'!$F$13*'2.Vol.PESO VIVO mil t'!F230</f>
        <v>0.39184066696822789</v>
      </c>
      <c r="H229" s="179">
        <f>'2.Vol.PESO VIVO mil t'!$G$13*'2.Vol.PESO VIVO mil t'!G230</f>
        <v>1.2563632465197714E-2</v>
      </c>
      <c r="I229" s="179">
        <f>'2.Vol.PESO VIVO mil t'!$H$13*'2.Vol.PESO VIVO mil t'!H230</f>
        <v>0</v>
      </c>
      <c r="J229" s="179">
        <f>'2.Vol.PESO VIVO mil t'!$I$13*'2.Vol.PESO VIVO mil t'!I230</f>
        <v>16.86433013676</v>
      </c>
      <c r="K229" s="179">
        <f>'2.Vol.PESO VIVO mil t'!$J$13*'2.Vol.PESO VIVO mil t'!J230</f>
        <v>9.446777427509998</v>
      </c>
      <c r="L229" s="179">
        <f>'2.Vol.PESO VIVO mil t'!$K$13*'2.Vol.PESO VIVO mil t'!K230</f>
        <v>7.0263275001499995E-2</v>
      </c>
      <c r="M229" s="179">
        <f>'2.Vol.PESO VIVO mil t'!$L$13*'2.Vol.PESO VIVO mil t'!L230</f>
        <v>0</v>
      </c>
      <c r="N229" s="179">
        <f>'2.Vol.PESO VIVO mil t'!$M$13*'2.Vol.PESO VIVO mil t'!M230</f>
        <v>2.4491286399999999E-2</v>
      </c>
      <c r="R229" s="12">
        <f t="shared" si="49"/>
        <v>172.00031069374685</v>
      </c>
    </row>
    <row r="230" spans="1:18" x14ac:dyDescent="0.2">
      <c r="A230" s="165">
        <v>201801</v>
      </c>
      <c r="B230" s="154">
        <f t="shared" si="48"/>
        <v>154.50134993046115</v>
      </c>
      <c r="C230" s="182">
        <f>'2.Vol.PESO VIVO mil t'!B231*'2.Vol.PESO VIVO mil t'!$B$13</f>
        <v>116.4586007472621</v>
      </c>
      <c r="D230" s="183">
        <f>'2.Vol.PESO VIVO mil t'!$C$13*'2.Vol.PESO VIVO mil t'!C231</f>
        <v>1.6810692132996432</v>
      </c>
      <c r="E230" s="155">
        <f>'2.Vol.PESO VIVO mil t'!$D$13*'2.Vol.PESO VIVO mil t'!D231</f>
        <v>6.9005573809293148</v>
      </c>
      <c r="F230" s="155">
        <f>'2.Vol.PESO VIVO mil t'!$E$13*'2.Vol.PESO VIVO mil t'!E231</f>
        <v>4.3310174570286133</v>
      </c>
      <c r="G230" s="155">
        <f>'2.Vol.PESO VIVO mil t'!$F$13*'2.Vol.PESO VIVO mil t'!F231</f>
        <v>0.27326797945072656</v>
      </c>
      <c r="H230" s="155">
        <f>'2.Vol.PESO VIVO mil t'!$G$13*'2.Vol.PESO VIVO mil t'!G231</f>
        <v>3.7085581307647968E-3</v>
      </c>
      <c r="I230" s="155">
        <f>'2.Vol.PESO VIVO mil t'!$H$13*'2.Vol.PESO VIVO mil t'!H231</f>
        <v>0</v>
      </c>
      <c r="J230" s="155">
        <f>'2.Vol.PESO VIVO mil t'!$I$13*'2.Vol.PESO VIVO mil t'!I231</f>
        <v>16.093447575279995</v>
      </c>
      <c r="K230" s="155">
        <f>'2.Vol.PESO VIVO mil t'!$J$13*'2.Vol.PESO VIVO mil t'!J231</f>
        <v>8.7500857998000008</v>
      </c>
      <c r="L230" s="155">
        <f>'2.Vol.PESO VIVO mil t'!$K$13*'2.Vol.PESO VIVO mil t'!K231</f>
        <v>0</v>
      </c>
      <c r="M230" s="155">
        <f>'2.Vol.PESO VIVO mil t'!$L$13*'2.Vol.PESO VIVO mil t'!L231</f>
        <v>0</v>
      </c>
      <c r="N230" s="155">
        <f>'2.Vol.PESO VIVO mil t'!$M$13*'2.Vol.PESO VIVO mil t'!M231</f>
        <v>9.5952192800000009E-3</v>
      </c>
      <c r="R230" s="12">
        <f t="shared" si="49"/>
        <v>154.50134993046115</v>
      </c>
    </row>
    <row r="231" spans="1:18" x14ac:dyDescent="0.2">
      <c r="A231" s="165">
        <v>201802</v>
      </c>
      <c r="B231" s="154">
        <f t="shared" si="48"/>
        <v>158.94869451469859</v>
      </c>
      <c r="C231" s="182">
        <f>'2.Vol.PESO VIVO mil t'!B232*'2.Vol.PESO VIVO mil t'!$B$13</f>
        <v>120.69626154075739</v>
      </c>
      <c r="D231" s="183">
        <f>'2.Vol.PESO VIVO mil t'!$C$13*'2.Vol.PESO VIVO mil t'!C232</f>
        <v>1.7315718600088637</v>
      </c>
      <c r="E231" s="155">
        <f>'2.Vol.PESO VIVO mil t'!$D$13*'2.Vol.PESO VIVO mil t'!D232</f>
        <v>6.4399629909221465</v>
      </c>
      <c r="F231" s="155">
        <f>'2.Vol.PESO VIVO mil t'!$E$13*'2.Vol.PESO VIVO mil t'!E232</f>
        <v>4.3089779092264546</v>
      </c>
      <c r="G231" s="155">
        <f>'2.Vol.PESO VIVO mil t'!$F$13*'2.Vol.PESO VIVO mil t'!F232</f>
        <v>0.30630986830371526</v>
      </c>
      <c r="H231" s="155">
        <f>'2.Vol.PESO VIVO mil t'!$G$13*'2.Vol.PESO VIVO mil t'!G232</f>
        <v>0</v>
      </c>
      <c r="I231" s="155">
        <f>'2.Vol.PESO VIVO mil t'!$H$13*'2.Vol.PESO VIVO mil t'!H232</f>
        <v>0</v>
      </c>
      <c r="J231" s="155">
        <f>'2.Vol.PESO VIVO mil t'!$I$13*'2.Vol.PESO VIVO mil t'!I232</f>
        <v>16.772469269420007</v>
      </c>
      <c r="K231" s="155">
        <f>'2.Vol.PESO VIVO mil t'!$J$13*'2.Vol.PESO VIVO mil t'!J232</f>
        <v>8.6931410760599999</v>
      </c>
      <c r="L231" s="155">
        <f>'2.Vol.PESO VIVO mil t'!$K$13*'2.Vol.PESO VIVO mil t'!K232</f>
        <v>0</v>
      </c>
      <c r="M231" s="155">
        <f>'2.Vol.PESO VIVO mil t'!$L$13*'2.Vol.PESO VIVO mil t'!L232</f>
        <v>0</v>
      </c>
      <c r="N231" s="155">
        <f>'2.Vol.PESO VIVO mil t'!$M$13*'2.Vol.PESO VIVO mil t'!M232</f>
        <v>0</v>
      </c>
      <c r="R231" s="12">
        <f t="shared" si="49"/>
        <v>158.94869451469859</v>
      </c>
    </row>
    <row r="232" spans="1:18" x14ac:dyDescent="0.2">
      <c r="A232" s="165">
        <v>201803</v>
      </c>
      <c r="B232" s="154">
        <f t="shared" si="48"/>
        <v>161.22651872082207</v>
      </c>
      <c r="C232" s="182">
        <f>'2.Vol.PESO VIVO mil t'!B233*'2.Vol.PESO VIVO mil t'!$B$13</f>
        <v>122.4583472027531</v>
      </c>
      <c r="D232" s="183">
        <f>'2.Vol.PESO VIVO mil t'!$C$13*'2.Vol.PESO VIVO mil t'!C233</f>
        <v>1.7197012462033081</v>
      </c>
      <c r="E232" s="155">
        <f>'2.Vol.PESO VIVO mil t'!$D$13*'2.Vol.PESO VIVO mil t'!D233</f>
        <v>6.4198894257988686</v>
      </c>
      <c r="F232" s="155">
        <f>'2.Vol.PESO VIVO mil t'!$E$13*'2.Vol.PESO VIVO mil t'!E233</f>
        <v>4.2883908335990819</v>
      </c>
      <c r="G232" s="155">
        <f>'2.Vol.PESO VIVO mil t'!$F$13*'2.Vol.PESO VIVO mil t'!F233</f>
        <v>0.3161170403877217</v>
      </c>
      <c r="H232" s="155">
        <f>'2.Vol.PESO VIVO mil t'!$G$13*'2.Vol.PESO VIVO mil t'!G233</f>
        <v>0</v>
      </c>
      <c r="I232" s="155">
        <f>'2.Vol.PESO VIVO mil t'!$H$13*'2.Vol.PESO VIVO mil t'!H233</f>
        <v>0</v>
      </c>
      <c r="J232" s="155">
        <f>'2.Vol.PESO VIVO mil t'!$I$13*'2.Vol.PESO VIVO mil t'!I233</f>
        <v>17.32344675493</v>
      </c>
      <c r="K232" s="155">
        <f>'2.Vol.PESO VIVO mil t'!$J$13*'2.Vol.PESO VIVO mil t'!J233</f>
        <v>8.7006262171499991</v>
      </c>
      <c r="L232" s="155">
        <f>'2.Vol.PESO VIVO mil t'!$K$13*'2.Vol.PESO VIVO mil t'!K233</f>
        <v>0</v>
      </c>
      <c r="M232" s="155">
        <f>'2.Vol.PESO VIVO mil t'!$L$13*'2.Vol.PESO VIVO mil t'!L233</f>
        <v>0</v>
      </c>
      <c r="N232" s="155">
        <f>'2.Vol.PESO VIVO mil t'!$M$13*'2.Vol.PESO VIVO mil t'!M233</f>
        <v>0</v>
      </c>
      <c r="R232" s="12">
        <f t="shared" si="49"/>
        <v>161.22651872082207</v>
      </c>
    </row>
    <row r="233" spans="1:18" x14ac:dyDescent="0.2">
      <c r="A233" s="165">
        <v>201804</v>
      </c>
      <c r="B233" s="154">
        <f t="shared" si="48"/>
        <v>168.89113375985582</v>
      </c>
      <c r="C233" s="182">
        <f>'2.Vol.PESO VIVO mil t'!B234*'2.Vol.PESO VIVO mil t'!$B$13</f>
        <v>129.25700755703312</v>
      </c>
      <c r="D233" s="183">
        <f>'2.Vol.PESO VIVO mil t'!$C$13*'2.Vol.PESO VIVO mil t'!C234</f>
        <v>1.800663501397161</v>
      </c>
      <c r="E233" s="155">
        <f>'2.Vol.PESO VIVO mil t'!$D$13*'2.Vol.PESO VIVO mil t'!D234</f>
        <v>6.2446193150780429</v>
      </c>
      <c r="F233" s="155">
        <f>'2.Vol.PESO VIVO mil t'!$E$13*'2.Vol.PESO VIVO mil t'!E234</f>
        <v>4.3283772103108946</v>
      </c>
      <c r="G233" s="155">
        <f>'2.Vol.PESO VIVO mil t'!$F$13*'2.Vol.PESO VIVO mil t'!F234</f>
        <v>0.29665242985460383</v>
      </c>
      <c r="H233" s="155">
        <f>'2.Vol.PESO VIVO mil t'!$G$13*'2.Vol.PESO VIVO mil t'!G234</f>
        <v>1.2444159044004616E-2</v>
      </c>
      <c r="I233" s="155">
        <f>'2.Vol.PESO VIVO mil t'!$H$13*'2.Vol.PESO VIVO mil t'!H234</f>
        <v>0</v>
      </c>
      <c r="J233" s="155">
        <f>'2.Vol.PESO VIVO mil t'!$I$13*'2.Vol.PESO VIVO mil t'!I234</f>
        <v>17.6569513504</v>
      </c>
      <c r="K233" s="155">
        <f>'2.Vol.PESO VIVO mil t'!$J$13*'2.Vol.PESO VIVO mil t'!J234</f>
        <v>9.2861528558099966</v>
      </c>
      <c r="L233" s="155">
        <f>'2.Vol.PESO VIVO mil t'!$K$13*'2.Vol.PESO VIVO mil t'!K234</f>
        <v>4.6351410880000003E-3</v>
      </c>
      <c r="M233" s="155">
        <f>'2.Vol.PESO VIVO mil t'!$L$13*'2.Vol.PESO VIVO mil t'!L234</f>
        <v>0</v>
      </c>
      <c r="N233" s="155">
        <f>'2.Vol.PESO VIVO mil t'!$M$13*'2.Vol.PESO VIVO mil t'!M234</f>
        <v>3.6302398400000005E-3</v>
      </c>
      <c r="R233" s="12">
        <f t="shared" si="49"/>
        <v>168.89113375985582</v>
      </c>
    </row>
    <row r="234" spans="1:18" x14ac:dyDescent="0.2">
      <c r="A234" s="165">
        <v>201805</v>
      </c>
      <c r="B234" s="154">
        <f t="shared" si="48"/>
        <v>172.23181625696793</v>
      </c>
      <c r="C234" s="182">
        <f>'2.Vol.PESO VIVO mil t'!B235*'2.Vol.PESO VIVO mil t'!$B$13</f>
        <v>130.49542098770254</v>
      </c>
      <c r="D234" s="183">
        <f>'2.Vol.PESO VIVO mil t'!$C$13*'2.Vol.PESO VIVO mil t'!C235</f>
        <v>1.8518981054024806</v>
      </c>
      <c r="E234" s="155">
        <f>'2.Vol.PESO VIVO mil t'!$D$13*'2.Vol.PESO VIVO mil t'!D235</f>
        <v>6.5558942722052622</v>
      </c>
      <c r="F234" s="155">
        <f>'2.Vol.PESO VIVO mil t'!$E$13*'2.Vol.PESO VIVO mil t'!E235</f>
        <v>4.2336941804170891</v>
      </c>
      <c r="G234" s="155">
        <f>'2.Vol.PESO VIVO mil t'!$F$13*'2.Vol.PESO VIVO mil t'!F235</f>
        <v>0.29281952185244975</v>
      </c>
      <c r="H234" s="155">
        <f>'2.Vol.PESO VIVO mil t'!$G$13*'2.Vol.PESO VIVO mil t'!G235</f>
        <v>4.2996218383455034E-2</v>
      </c>
      <c r="I234" s="155">
        <f>'2.Vol.PESO VIVO mil t'!$H$13*'2.Vol.PESO VIVO mil t'!H235</f>
        <v>0</v>
      </c>
      <c r="J234" s="155">
        <f>'2.Vol.PESO VIVO mil t'!$I$13*'2.Vol.PESO VIVO mil t'!I235</f>
        <v>18.10947755618</v>
      </c>
      <c r="K234" s="155">
        <f>'2.Vol.PESO VIVO mil t'!$J$13*'2.Vol.PESO VIVO mil t'!J235</f>
        <v>9.0931305690899986</v>
      </c>
      <c r="L234" s="155">
        <f>'2.Vol.PESO VIVO mil t'!$K$13*'2.Vol.PESO VIVO mil t'!K235</f>
        <v>7.5890717654699999E-2</v>
      </c>
      <c r="M234" s="155">
        <f>'2.Vol.PESO VIVO mil t'!$L$13*'2.Vol.PESO VIVO mil t'!L235</f>
        <v>0</v>
      </c>
      <c r="N234" s="155">
        <f>'2.Vol.PESO VIVO mil t'!$M$13*'2.Vol.PESO VIVO mil t'!M235</f>
        <v>1.4805941280800001</v>
      </c>
      <c r="R234" s="12">
        <f t="shared" si="49"/>
        <v>172.23181625696793</v>
      </c>
    </row>
    <row r="235" spans="1:18" x14ac:dyDescent="0.2">
      <c r="A235" s="165">
        <v>201806</v>
      </c>
      <c r="B235" s="154">
        <f t="shared" si="48"/>
        <v>169.06654905999048</v>
      </c>
      <c r="C235" s="182">
        <f>'2.Vol.PESO VIVO mil t'!B236*'2.Vol.PESO VIVO mil t'!$B$13</f>
        <v>126.47715143089255</v>
      </c>
      <c r="D235" s="183">
        <f>'2.Vol.PESO VIVO mil t'!$C$13*'2.Vol.PESO VIVO mil t'!C236</f>
        <v>1.9096312763723382</v>
      </c>
      <c r="E235" s="155">
        <f>'2.Vol.PESO VIVO mil t'!$D$13*'2.Vol.PESO VIVO mil t'!D236</f>
        <v>6.6507985957755018</v>
      </c>
      <c r="F235" s="155">
        <f>'2.Vol.PESO VIVO mil t'!$E$13*'2.Vol.PESO VIVO mil t'!E236</f>
        <v>4.3124049233888488</v>
      </c>
      <c r="G235" s="155">
        <f>'2.Vol.PESO VIVO mil t'!$F$13*'2.Vol.PESO VIVO mil t'!F236</f>
        <v>0.30747024047388222</v>
      </c>
      <c r="H235" s="155">
        <f>'2.Vol.PESO VIVO mil t'!$G$13*'2.Vol.PESO VIVO mil t'!G236</f>
        <v>2.9093740326671801E-2</v>
      </c>
      <c r="I235" s="155">
        <f>'2.Vol.PESO VIVO mil t'!$H$13*'2.Vol.PESO VIVO mil t'!H236</f>
        <v>0</v>
      </c>
      <c r="J235" s="155">
        <f>'2.Vol.PESO VIVO mil t'!$I$13*'2.Vol.PESO VIVO mil t'!I236</f>
        <v>19.122705666590001</v>
      </c>
      <c r="K235" s="155">
        <f>'2.Vol.PESO VIVO mil t'!$J$13*'2.Vol.PESO VIVO mil t'!J236</f>
        <v>9.5058733360200005</v>
      </c>
      <c r="L235" s="155">
        <f>'2.Vol.PESO VIVO mil t'!$K$13*'2.Vol.PESO VIVO mil t'!K236</f>
        <v>7.9994834390680003E-2</v>
      </c>
      <c r="M235" s="155">
        <f>'2.Vol.PESO VIVO mil t'!$L$13*'2.Vol.PESO VIVO mil t'!L236</f>
        <v>0</v>
      </c>
      <c r="N235" s="155">
        <f>'2.Vol.PESO VIVO mil t'!$M$13*'2.Vol.PESO VIVO mil t'!M236</f>
        <v>0.67142501576000002</v>
      </c>
      <c r="R235" s="12">
        <f t="shared" si="49"/>
        <v>169.06654905999048</v>
      </c>
    </row>
    <row r="236" spans="1:18" x14ac:dyDescent="0.2">
      <c r="A236" s="165">
        <v>201807</v>
      </c>
      <c r="B236" s="154">
        <f t="shared" si="48"/>
        <v>176.44749742451182</v>
      </c>
      <c r="C236" s="182">
        <f>'2.Vol.PESO VIVO mil t'!B237*'2.Vol.PESO VIVO mil t'!$B$13</f>
        <v>132.13716937142399</v>
      </c>
      <c r="D236" s="183">
        <f>'2.Vol.PESO VIVO mil t'!$C$13*'2.Vol.PESO VIVO mil t'!C237</f>
        <v>1.8090883525472792</v>
      </c>
      <c r="E236" s="155">
        <f>'2.Vol.PESO VIVO mil t'!$D$13*'2.Vol.PESO VIVO mil t'!D237</f>
        <v>7.3538806914926154</v>
      </c>
      <c r="F236" s="155">
        <f>'2.Vol.PESO VIVO mil t'!$E$13*'2.Vol.PESO VIVO mil t'!E237</f>
        <v>4.7038256351909693</v>
      </c>
      <c r="G236" s="155">
        <f>'2.Vol.PESO VIVO mil t'!$F$13*'2.Vol.PESO VIVO mil t'!F237</f>
        <v>0.29537515368874484</v>
      </c>
      <c r="H236" s="155">
        <f>'2.Vol.PESO VIVO mil t'!$G$13*'2.Vol.PESO VIVO mil t'!G237</f>
        <v>4.7707847004227519E-2</v>
      </c>
      <c r="I236" s="155">
        <f>'2.Vol.PESO VIVO mil t'!$H$13*'2.Vol.PESO VIVO mil t'!H237</f>
        <v>0</v>
      </c>
      <c r="J236" s="155">
        <f>'2.Vol.PESO VIVO mil t'!$I$13*'2.Vol.PESO VIVO mil t'!I237</f>
        <v>19.829305952730003</v>
      </c>
      <c r="K236" s="155">
        <f>'2.Vol.PESO VIVO mil t'!$J$13*'2.Vol.PESO VIVO mil t'!J237</f>
        <v>9.8314511584199984</v>
      </c>
      <c r="L236" s="155">
        <f>'2.Vol.PESO VIVO mil t'!$K$13*'2.Vol.PESO VIVO mil t'!K237</f>
        <v>1.189945961395E-2</v>
      </c>
      <c r="M236" s="155">
        <f>'2.Vol.PESO VIVO mil t'!$L$13*'2.Vol.PESO VIVO mil t'!L237</f>
        <v>0</v>
      </c>
      <c r="N236" s="155">
        <f>'2.Vol.PESO VIVO mil t'!$M$13*'2.Vol.PESO VIVO mil t'!M237</f>
        <v>0.42779380240000009</v>
      </c>
      <c r="R236" s="12">
        <f t="shared" si="49"/>
        <v>176.44749742451182</v>
      </c>
    </row>
    <row r="237" spans="1:18" x14ac:dyDescent="0.2">
      <c r="A237" s="165">
        <v>201808</v>
      </c>
      <c r="B237" s="154">
        <f t="shared" si="48"/>
        <v>172.80793795226563</v>
      </c>
      <c r="C237" s="182">
        <f>'2.Vol.PESO VIVO mil t'!B238*'2.Vol.PESO VIVO mil t'!$B$13</f>
        <v>127.89050110412228</v>
      </c>
      <c r="D237" s="183">
        <f>'2.Vol.PESO VIVO mil t'!$C$13*'2.Vol.PESO VIVO mil t'!C238</f>
        <v>1.7957727988823857</v>
      </c>
      <c r="E237" s="155">
        <f>'2.Vol.PESO VIVO mil t'!$D$13*'2.Vol.PESO VIVO mil t'!D238</f>
        <v>7.2034800202392262</v>
      </c>
      <c r="F237" s="155">
        <f>'2.Vol.PESO VIVO mil t'!$E$13*'2.Vol.PESO VIVO mil t'!E238</f>
        <v>4.8379121952764494</v>
      </c>
      <c r="G237" s="155">
        <f>'2.Vol.PESO VIVO mil t'!$F$13*'2.Vol.PESO VIVO mil t'!F238</f>
        <v>0.30578113331179274</v>
      </c>
      <c r="H237" s="155">
        <f>'2.Vol.PESO VIVO mil t'!$G$13*'2.Vol.PESO VIVO mil t'!G238</f>
        <v>3.5411915380476569E-2</v>
      </c>
      <c r="I237" s="155">
        <f>'2.Vol.PESO VIVO mil t'!$H$13*'2.Vol.PESO VIVO mil t'!H238</f>
        <v>0</v>
      </c>
      <c r="J237" s="155">
        <f>'2.Vol.PESO VIVO mil t'!$I$13*'2.Vol.PESO VIVO mil t'!I238</f>
        <v>20.463421834500007</v>
      </c>
      <c r="K237" s="155">
        <f>'2.Vol.PESO VIVO mil t'!$J$13*'2.Vol.PESO VIVO mil t'!J238</f>
        <v>9.9347962297199999</v>
      </c>
      <c r="L237" s="155">
        <f>'2.Vol.PESO VIVO mil t'!$K$13*'2.Vol.PESO VIVO mil t'!K238</f>
        <v>9.4059627300000003E-4</v>
      </c>
      <c r="M237" s="155">
        <f>'2.Vol.PESO VIVO mil t'!$L$13*'2.Vol.PESO VIVO mil t'!L238</f>
        <v>0</v>
      </c>
      <c r="N237" s="155">
        <f>'2.Vol.PESO VIVO mil t'!$M$13*'2.Vol.PESO VIVO mil t'!M238</f>
        <v>0.33992012456000004</v>
      </c>
      <c r="R237" s="12">
        <f t="shared" si="49"/>
        <v>172.80793795226563</v>
      </c>
    </row>
    <row r="238" spans="1:18" x14ac:dyDescent="0.2">
      <c r="A238" s="165">
        <v>201809</v>
      </c>
      <c r="B238" s="154">
        <f>SUM(C238:O238)</f>
        <v>184.3985054831592</v>
      </c>
      <c r="C238" s="182">
        <f>'2.Vol.PESO VIVO mil t'!B239*'2.Vol.PESO VIVO mil t'!$B$13</f>
        <v>140.70173062052183</v>
      </c>
      <c r="D238" s="183">
        <f>'2.Vol.PESO VIVO mil t'!$C$13*'2.Vol.PESO VIVO mil t'!C239</f>
        <v>1.762531717792551</v>
      </c>
      <c r="E238" s="155">
        <f>'2.Vol.PESO VIVO mil t'!$D$13*'2.Vol.PESO VIVO mil t'!D239</f>
        <v>6.6110923814078939</v>
      </c>
      <c r="F238" s="155">
        <f>'2.Vol.PESO VIVO mil t'!$E$13*'2.Vol.PESO VIVO mil t'!E239</f>
        <v>4.555974763199143</v>
      </c>
      <c r="G238" s="155">
        <f>'2.Vol.PESO VIVO mil t'!$F$13*'2.Vol.PESO VIVO mil t'!F239</f>
        <v>0.29738338145395754</v>
      </c>
      <c r="H238" s="155">
        <f>'2.Vol.PESO VIVO mil t'!$G$13*'2.Vol.PESO VIVO mil t'!G239</f>
        <v>1.6686026143831672E-2</v>
      </c>
      <c r="I238" s="155">
        <f>'2.Vol.PESO VIVO mil t'!$H$13*'2.Vol.PESO VIVO mil t'!H239</f>
        <v>0</v>
      </c>
      <c r="J238" s="155">
        <f>'2.Vol.PESO VIVO mil t'!$I$13*'2.Vol.PESO VIVO mil t'!I239</f>
        <v>20.414305128219997</v>
      </c>
      <c r="K238" s="155">
        <f>'2.Vol.PESO VIVO mil t'!$J$13*'2.Vol.PESO VIVO mil t'!J239</f>
        <v>9.9679382548199982</v>
      </c>
      <c r="L238" s="155">
        <f>'2.Vol.PESO VIVO mil t'!$K$13*'2.Vol.PESO VIVO mil t'!K239</f>
        <v>0</v>
      </c>
      <c r="M238" s="155">
        <f>'2.Vol.PESO VIVO mil t'!$L$13*'2.Vol.PESO VIVO mil t'!L239</f>
        <v>0</v>
      </c>
      <c r="N238" s="155">
        <f>'2.Vol.PESO VIVO mil t'!$M$13*'2.Vol.PESO VIVO mil t'!M239</f>
        <v>7.0863209599999991E-2</v>
      </c>
      <c r="R238" s="222">
        <f t="shared" si="49"/>
        <v>184.3985054831592</v>
      </c>
    </row>
    <row r="239" spans="1:18" x14ac:dyDescent="0.2">
      <c r="A239" s="165">
        <v>201810</v>
      </c>
      <c r="B239" s="154">
        <f>SUM(C239:O239)</f>
        <v>185.34730171772168</v>
      </c>
      <c r="C239" s="182">
        <f>'2.Vol.PESO VIVO mil t'!B240*'2.Vol.PESO VIVO mil t'!$B$13</f>
        <v>140.47885141712021</v>
      </c>
      <c r="D239" s="183">
        <f>'2.Vol.PESO VIVO mil t'!$C$13*'2.Vol.PESO VIVO mil t'!C240</f>
        <v>1.7833832052050804</v>
      </c>
      <c r="E239" s="155">
        <f>'2.Vol.PESO VIVO mil t'!$D$13*'2.Vol.PESO VIVO mil t'!D240</f>
        <v>6.5954780061426925</v>
      </c>
      <c r="F239" s="155">
        <f>'2.Vol.PESO VIVO mil t'!$E$13*'2.Vol.PESO VIVO mil t'!E240</f>
        <v>4.7142161388413246</v>
      </c>
      <c r="G239" s="155">
        <f>'2.Vol.PESO VIVO mil t'!$F$13*'2.Vol.PESO VIVO mil t'!F240</f>
        <v>0.28183381652127049</v>
      </c>
      <c r="H239" s="155">
        <f>'2.Vol.PESO VIVO mil t'!$G$13*'2.Vol.PESO VIVO mil t'!G240</f>
        <v>5.9790554957724834E-3</v>
      </c>
      <c r="I239" s="155">
        <f>'2.Vol.PESO VIVO mil t'!$H$13*'2.Vol.PESO VIVO mil t'!H240</f>
        <v>0</v>
      </c>
      <c r="J239" s="155">
        <f>'2.Vol.PESO VIVO mil t'!$I$13*'2.Vol.PESO VIVO mil t'!I240</f>
        <v>21.713811348699998</v>
      </c>
      <c r="K239" s="155">
        <f>'2.Vol.PESO VIVO mil t'!$J$13*'2.Vol.PESO VIVO mil t'!J240</f>
        <v>9.7131135424499995</v>
      </c>
      <c r="L239" s="155">
        <f>'2.Vol.PESO VIVO mil t'!$K$13*'2.Vol.PESO VIVO mil t'!K240</f>
        <v>1.274911324535E-2</v>
      </c>
      <c r="M239" s="155">
        <f>'2.Vol.PESO VIVO mil t'!$L$13*'2.Vol.PESO VIVO mil t'!L240</f>
        <v>0</v>
      </c>
      <c r="N239" s="155">
        <f>'2.Vol.PESO VIVO mil t'!$M$13*'2.Vol.PESO VIVO mil t'!M240</f>
        <v>4.7886074000000001E-2</v>
      </c>
    </row>
    <row r="240" spans="1:18" x14ac:dyDescent="0.2">
      <c r="A240" s="165">
        <v>201811</v>
      </c>
      <c r="B240" s="154">
        <f>SUM(C240:O240)</f>
        <v>189.96864768033035</v>
      </c>
      <c r="C240" s="182">
        <f>'2.Vol.PESO VIVO mil t'!B241*'2.Vol.PESO VIVO mil t'!$B$13</f>
        <v>145.21427936772815</v>
      </c>
      <c r="D240" s="183">
        <f>'2.Vol.PESO VIVO mil t'!$C$13*'2.Vol.PESO VIVO mil t'!C241</f>
        <v>1.7318527139592179</v>
      </c>
      <c r="E240" s="155">
        <f>'2.Vol.PESO VIVO mil t'!$D$13*'2.Vol.PESO VIVO mil t'!D241</f>
        <v>6.1256047666711781</v>
      </c>
      <c r="F240" s="155">
        <f>'2.Vol.PESO VIVO mil t'!$E$13*'2.Vol.PESO VIVO mil t'!E241</f>
        <v>4.4856855197907954</v>
      </c>
      <c r="G240" s="155">
        <f>'2.Vol.PESO VIVO mil t'!$F$13*'2.Vol.PESO VIVO mil t'!F241</f>
        <v>0.30738232435110358</v>
      </c>
      <c r="H240" s="155">
        <f>'2.Vol.PESO VIVO mil t'!$G$13*'2.Vol.PESO VIVO mil t'!G241</f>
        <v>6.0847430952152195E-3</v>
      </c>
      <c r="I240" s="155">
        <f>'2.Vol.PESO VIVO mil t'!$H$13*'2.Vol.PESO VIVO mil t'!H241</f>
        <v>0</v>
      </c>
      <c r="J240" s="155">
        <f>'2.Vol.PESO VIVO mil t'!$I$13*'2.Vol.PESO VIVO mil t'!I241</f>
        <v>22.147041189280003</v>
      </c>
      <c r="K240" s="155">
        <f>'2.Vol.PESO VIVO mil t'!$J$13*'2.Vol.PESO VIVO mil t'!J241</f>
        <v>9.8195296656599993</v>
      </c>
      <c r="L240" s="155">
        <f>'2.Vol.PESO VIVO mil t'!$K$13*'2.Vol.PESO VIVO mil t'!K241</f>
        <v>7.4810861794708E-2</v>
      </c>
      <c r="M240" s="155">
        <f>'2.Vol.PESO VIVO mil t'!$L$13*'2.Vol.PESO VIVO mil t'!L241</f>
        <v>0</v>
      </c>
      <c r="N240" s="155">
        <f>'2.Vol.PESO VIVO mil t'!$M$13*'2.Vol.PESO VIVO mil t'!M241</f>
        <v>5.6376528000000002E-2</v>
      </c>
    </row>
    <row r="241" spans="1:14" x14ac:dyDescent="0.2">
      <c r="A241" s="166">
        <v>201812</v>
      </c>
      <c r="B241" s="202">
        <f>SUM(C241:O241)</f>
        <v>193.16559704899657</v>
      </c>
      <c r="C241" s="203">
        <f>'2.Vol.PESO VIVO mil t'!B242*'2.Vol.PESO VIVO mil t'!$B$13</f>
        <v>147.04254802532716</v>
      </c>
      <c r="D241" s="204">
        <f>'2.Vol.PESO VIVO mil t'!$C$13*'2.Vol.PESO VIVO mil t'!C242</f>
        <v>1.8131154256767117</v>
      </c>
      <c r="E241" s="179">
        <f>'2.Vol.PESO VIVO mil t'!$D$13*'2.Vol.PESO VIVO mil t'!D242</f>
        <v>6.4876033672634064</v>
      </c>
      <c r="F241" s="179">
        <f>'2.Vol.PESO VIVO mil t'!$E$13*'2.Vol.PESO VIVO mil t'!E242</f>
        <v>4.4923988223486493</v>
      </c>
      <c r="G241" s="179">
        <f>'2.Vol.PESO VIVO mil t'!$F$13*'2.Vol.PESO VIVO mil t'!F242</f>
        <v>0.29553577761981648</v>
      </c>
      <c r="H241" s="179">
        <f>'2.Vol.PESO VIVO mil t'!$G$13*'2.Vol.PESO VIVO mil t'!G242</f>
        <v>1.4153317841831074E-2</v>
      </c>
      <c r="I241" s="179">
        <f>'2.Vol.PESO VIVO mil t'!$H$13*'2.Vol.PESO VIVO mil t'!H242</f>
        <v>0</v>
      </c>
      <c r="J241" s="179">
        <f>'2.Vol.PESO VIVO mil t'!$I$13*'2.Vol.PESO VIVO mil t'!I242</f>
        <v>23.233624091590006</v>
      </c>
      <c r="K241" s="179">
        <f>'2.Vol.PESO VIVO mil t'!$J$13*'2.Vol.PESO VIVO mil t'!J242</f>
        <v>9.6902806457399979</v>
      </c>
      <c r="L241" s="179">
        <f>'2.Vol.PESO VIVO mil t'!$K$13*'2.Vol.PESO VIVO mil t'!K242</f>
        <v>7.0973764389000008E-2</v>
      </c>
      <c r="M241" s="179">
        <f>'2.Vol.PESO VIVO mil t'!$L$13*'2.Vol.PESO VIVO mil t'!L242</f>
        <v>0</v>
      </c>
      <c r="N241" s="179">
        <f>'2.Vol.PESO VIVO mil t'!$M$13*'2.Vol.PESO VIVO mil t'!M242</f>
        <v>2.5363811200000003E-2</v>
      </c>
    </row>
    <row r="242" spans="1:14" x14ac:dyDescent="0.2">
      <c r="A242" s="165">
        <v>201901</v>
      </c>
      <c r="B242" s="154">
        <f>SUM(C242:O242)</f>
        <v>182.51263063852136</v>
      </c>
      <c r="C242" s="182">
        <f>'2.Vol.PESO VIVO mil t'!B243*'2.Vol.PESO VIVO mil t'!$B$13</f>
        <v>135.13319365782561</v>
      </c>
      <c r="D242" s="183">
        <f>'2.Vol.PESO VIVO mil t'!$C$13*'2.Vol.PESO VIVO mil t'!C243</f>
        <v>1.7200515462807309</v>
      </c>
      <c r="E242" s="155">
        <f>'2.Vol.PESO VIVO mil t'!$D$13*'2.Vol.PESO VIVO mil t'!D243</f>
        <v>6.9223963524539798</v>
      </c>
      <c r="F242" s="155">
        <f>'2.Vol.PESO VIVO mil t'!$E$13*'2.Vol.PESO VIVO mil t'!E243</f>
        <v>4.5612807730376481</v>
      </c>
      <c r="G242" s="155">
        <f>'2.Vol.PESO VIVO mil t'!$F$13*'2.Vol.PESO VIVO mil t'!F243</f>
        <v>0.26103966910069976</v>
      </c>
      <c r="H242" s="155">
        <f>'2.Vol.PESO VIVO mil t'!$G$13*'2.Vol.PESO VIVO mil t'!G243</f>
        <v>3.9437636226940815E-3</v>
      </c>
      <c r="I242" s="155">
        <f>'2.Vol.PESO VIVO mil t'!$H$13*'2.Vol.PESO VIVO mil t'!H243</f>
        <v>0</v>
      </c>
      <c r="J242" s="155">
        <f>'2.Vol.PESO VIVO mil t'!$I$13*'2.Vol.PESO VIVO mil t'!I243</f>
        <v>24.248360220910001</v>
      </c>
      <c r="K242" s="155">
        <f>'2.Vol.PESO VIVO mil t'!$J$13*'2.Vol.PESO VIVO mil t'!J243</f>
        <v>9.6524485148100005</v>
      </c>
      <c r="L242" s="155">
        <f>'2.Vol.PESO VIVO mil t'!$K$13*'2.Vol.PESO VIVO mil t'!K243</f>
        <v>0</v>
      </c>
      <c r="M242" s="155">
        <f>'2.Vol.PESO VIVO mil t'!$L$13*'2.Vol.PESO VIVO mil t'!L243</f>
        <v>0</v>
      </c>
      <c r="N242" s="155">
        <f>'2.Vol.PESO VIVO mil t'!$M$13*'2.Vol.PESO VIVO mil t'!M243</f>
        <v>9.9161404800000002E-3</v>
      </c>
    </row>
    <row r="243" spans="1:14" x14ac:dyDescent="0.2">
      <c r="A243" s="165">
        <v>201902</v>
      </c>
      <c r="B243" s="154">
        <f t="shared" ref="B243:B265" si="50">SUM(C243:O243)</f>
        <v>185.18004724126553</v>
      </c>
      <c r="C243" s="182">
        <f>'2.Vol.PESO VIVO mil t'!B244*'2.Vol.PESO VIVO mil t'!$B$13</f>
        <v>138.27019157199791</v>
      </c>
      <c r="D243" s="183">
        <f>'2.Vol.PESO VIVO mil t'!$C$13*'2.Vol.PESO VIVO mil t'!C244</f>
        <v>1.770598037179667</v>
      </c>
      <c r="E243" s="155">
        <f>'2.Vol.PESO VIVO mil t'!$D$13*'2.Vol.PESO VIVO mil t'!D244</f>
        <v>6.5281235775479827</v>
      </c>
      <c r="F243" s="155">
        <f>'2.Vol.PESO VIVO mil t'!$E$13*'2.Vol.PESO VIVO mil t'!E244</f>
        <v>4.5392866149909512</v>
      </c>
      <c r="G243" s="155">
        <f>'2.Vol.PESO VIVO mil t'!$F$13*'2.Vol.PESO VIVO mil t'!F244</f>
        <v>0.29373849774905719</v>
      </c>
      <c r="H243" s="155">
        <f>'2.Vol.PESO VIVO mil t'!$G$13*'2.Vol.PESO VIVO mil t'!G244</f>
        <v>0</v>
      </c>
      <c r="I243" s="155">
        <f>'2.Vol.PESO VIVO mil t'!$H$13*'2.Vol.PESO VIVO mil t'!H244</f>
        <v>0</v>
      </c>
      <c r="J243" s="155">
        <f>'2.Vol.PESO VIVO mil t'!$I$13*'2.Vol.PESO VIVO mil t'!I244</f>
        <v>24.1891750118</v>
      </c>
      <c r="K243" s="155">
        <f>'2.Vol.PESO VIVO mil t'!$J$13*'2.Vol.PESO VIVO mil t'!J244</f>
        <v>9.5889339299999996</v>
      </c>
      <c r="L243" s="155">
        <f>'2.Vol.PESO VIVO mil t'!$K$13*'2.Vol.PESO VIVO mil t'!K244</f>
        <v>0</v>
      </c>
      <c r="M243" s="155">
        <f>'2.Vol.PESO VIVO mil t'!$L$13*'2.Vol.PESO VIVO mil t'!L244</f>
        <v>0</v>
      </c>
      <c r="N243" s="155">
        <f>'2.Vol.PESO VIVO mil t'!$M$13*'2.Vol.PESO VIVO mil t'!M244</f>
        <v>0</v>
      </c>
    </row>
    <row r="244" spans="1:14" x14ac:dyDescent="0.2">
      <c r="A244" s="165">
        <v>201903</v>
      </c>
      <c r="B244" s="154">
        <f t="shared" si="50"/>
        <v>177.69009556429893</v>
      </c>
      <c r="C244" s="182">
        <f>'2.Vol.PESO VIVO mil t'!B245*'2.Vol.PESO VIVO mil t'!$B$13</f>
        <v>129.61950015906169</v>
      </c>
      <c r="D244" s="183">
        <f>'2.Vol.PESO VIVO mil t'!$C$13*'2.Vol.PESO VIVO mil t'!C245</f>
        <v>1.7591005698670192</v>
      </c>
      <c r="E244" s="155">
        <f>'2.Vol.PESO VIVO mil t'!$D$13*'2.Vol.PESO VIVO mil t'!D245</f>
        <v>6.4770903497590382</v>
      </c>
      <c r="F244" s="155">
        <f>'2.Vol.PESO VIVO mil t'!$E$13*'2.Vol.PESO VIVO mil t'!E245</f>
        <v>4.5200183308222792</v>
      </c>
      <c r="G244" s="155">
        <f>'2.Vol.PESO VIVO mil t'!$F$13*'2.Vol.PESO VIVO mil t'!F245</f>
        <v>0.30504227592891725</v>
      </c>
      <c r="H244" s="155">
        <f>'2.Vol.PESO VIVO mil t'!$G$13*'2.Vol.PESO VIVO mil t'!G245</f>
        <v>0</v>
      </c>
      <c r="I244" s="155">
        <f>'2.Vol.PESO VIVO mil t'!$H$13*'2.Vol.PESO VIVO mil t'!H245</f>
        <v>0</v>
      </c>
      <c r="J244" s="155">
        <f>'2.Vol.PESO VIVO mil t'!$I$13*'2.Vol.PESO VIVO mil t'!I245</f>
        <v>25.38994239753999</v>
      </c>
      <c r="K244" s="155">
        <f>'2.Vol.PESO VIVO mil t'!$J$13*'2.Vol.PESO VIVO mil t'!J245</f>
        <v>9.6194014813199988</v>
      </c>
      <c r="L244" s="155">
        <f>'2.Vol.PESO VIVO mil t'!$K$13*'2.Vol.PESO VIVO mil t'!K245</f>
        <v>0</v>
      </c>
      <c r="M244" s="155">
        <f>'2.Vol.PESO VIVO mil t'!$L$13*'2.Vol.PESO VIVO mil t'!L245</f>
        <v>0</v>
      </c>
      <c r="N244" s="155">
        <f>'2.Vol.PESO VIVO mil t'!$M$13*'2.Vol.PESO VIVO mil t'!M245</f>
        <v>0</v>
      </c>
    </row>
    <row r="245" spans="1:14" x14ac:dyDescent="0.2">
      <c r="A245" s="165">
        <v>201904</v>
      </c>
      <c r="B245" s="154">
        <f t="shared" si="50"/>
        <v>180.78302633488246</v>
      </c>
      <c r="C245" s="182">
        <f>'2.Vol.PESO VIVO mil t'!B246*'2.Vol.PESO VIVO mil t'!$B$13</f>
        <v>131.83583087490894</v>
      </c>
      <c r="D245" s="183">
        <f>'2.Vol.PESO VIVO mil t'!$C$13*'2.Vol.PESO VIVO mil t'!C246</f>
        <v>1.8403595843020075</v>
      </c>
      <c r="E245" s="155">
        <f>'2.Vol.PESO VIVO mil t'!$D$13*'2.Vol.PESO VIVO mil t'!D246</f>
        <v>6.3407180278878821</v>
      </c>
      <c r="F245" s="155">
        <f>'2.Vol.PESO VIVO mil t'!$E$13*'2.Vol.PESO VIVO mil t'!E246</f>
        <v>4.5563472395939657</v>
      </c>
      <c r="G245" s="155">
        <f>'2.Vol.PESO VIVO mil t'!$F$13*'2.Vol.PESO VIVO mil t'!F246</f>
        <v>0.28565091295638084</v>
      </c>
      <c r="H245" s="155">
        <f>'2.Vol.PESO VIVO mil t'!$G$13*'2.Vol.PESO VIVO mil t'!G246</f>
        <v>1.4605596598289779E-2</v>
      </c>
      <c r="I245" s="155">
        <f>'2.Vol.PESO VIVO mil t'!$H$13*'2.Vol.PESO VIVO mil t'!H246</f>
        <v>0</v>
      </c>
      <c r="J245" s="155">
        <f>'2.Vol.PESO VIVO mil t'!$I$13*'2.Vol.PESO VIVO mil t'!I246</f>
        <v>25.591938470879995</v>
      </c>
      <c r="K245" s="155">
        <f>'2.Vol.PESO VIVO mil t'!$J$13*'2.Vol.PESO VIVO mil t'!J246</f>
        <v>10.309464379919998</v>
      </c>
      <c r="L245" s="155">
        <f>'2.Vol.PESO VIVO mil t'!$K$13*'2.Vol.PESO VIVO mil t'!K246</f>
        <v>4.5379644749999996E-3</v>
      </c>
      <c r="M245" s="155">
        <f>'2.Vol.PESO VIVO mil t'!$L$13*'2.Vol.PESO VIVO mil t'!L246</f>
        <v>0</v>
      </c>
      <c r="N245" s="155">
        <f>'2.Vol.PESO VIVO mil t'!$M$13*'2.Vol.PESO VIVO mil t'!M246</f>
        <v>3.5732833600000003E-3</v>
      </c>
    </row>
    <row r="246" spans="1:14" x14ac:dyDescent="0.2">
      <c r="A246" s="165">
        <v>201905</v>
      </c>
      <c r="B246" s="154">
        <f t="shared" si="50"/>
        <v>178.45063681671371</v>
      </c>
      <c r="C246" s="182">
        <f>'2.Vol.PESO VIVO mil t'!B247*'2.Vol.PESO VIVO mil t'!$B$13</f>
        <v>127.30862979324078</v>
      </c>
      <c r="D246" s="183">
        <f>'2.Vol.PESO VIVO mil t'!$C$13*'2.Vol.PESO VIVO mil t'!C247</f>
        <v>1.8888995320809669</v>
      </c>
      <c r="E246" s="155">
        <f>'2.Vol.PESO VIVO mil t'!$D$13*'2.Vol.PESO VIVO mil t'!D247</f>
        <v>6.5737206426725088</v>
      </c>
      <c r="F246" s="155">
        <f>'2.Vol.PESO VIVO mil t'!$E$13*'2.Vol.PESO VIVO mil t'!E247</f>
        <v>4.4580092653603378</v>
      </c>
      <c r="G246" s="155">
        <f>'2.Vol.PESO VIVO mil t'!$F$13*'2.Vol.PESO VIVO mil t'!F247</f>
        <v>0.28383712301561626</v>
      </c>
      <c r="H246" s="155">
        <f>'2.Vol.PESO VIVO mil t'!$G$13*'2.Vol.PESO VIVO mil t'!G247</f>
        <v>4.7001855838297468E-2</v>
      </c>
      <c r="I246" s="155">
        <f>'2.Vol.PESO VIVO mil t'!$H$13*'2.Vol.PESO VIVO mil t'!H247</f>
        <v>0</v>
      </c>
      <c r="J246" s="155">
        <f>'2.Vol.PESO VIVO mil t'!$I$13*'2.Vol.PESO VIVO mil t'!I247</f>
        <v>26.244120739829999</v>
      </c>
      <c r="K246" s="155">
        <f>'2.Vol.PESO VIVO mil t'!$J$13*'2.Vol.PESO VIVO mil t'!J247</f>
        <v>10.066570966109998</v>
      </c>
      <c r="L246" s="155">
        <f>'2.Vol.PESO VIVO mil t'!$K$13*'2.Vol.PESO VIVO mil t'!K247</f>
        <v>7.7258047605239993E-2</v>
      </c>
      <c r="M246" s="155">
        <f>'2.Vol.PESO VIVO mil t'!$L$13*'2.Vol.PESO VIVO mil t'!L247</f>
        <v>0</v>
      </c>
      <c r="N246" s="155">
        <f>'2.Vol.PESO VIVO mil t'!$M$13*'2.Vol.PESO VIVO mil t'!M247</f>
        <v>1.5025888509600005</v>
      </c>
    </row>
    <row r="247" spans="1:14" x14ac:dyDescent="0.2">
      <c r="A247" s="165">
        <v>201906</v>
      </c>
      <c r="B247" s="154">
        <f t="shared" si="50"/>
        <v>190.65988267720297</v>
      </c>
      <c r="C247" s="182">
        <f>'2.Vol.PESO VIVO mil t'!B248*'2.Vol.PESO VIVO mil t'!$B$13</f>
        <v>139.93268375112885</v>
      </c>
      <c r="D247" s="183">
        <f>'2.Vol.PESO VIVO mil t'!$C$13*'2.Vol.PESO VIVO mil t'!C248</f>
        <v>1.9470005826601628</v>
      </c>
      <c r="E247" s="155">
        <f>'2.Vol.PESO VIVO mil t'!$D$13*'2.Vol.PESO VIVO mil t'!D248</f>
        <v>6.7353493929595754</v>
      </c>
      <c r="F247" s="155">
        <f>'2.Vol.PESO VIVO mil t'!$E$13*'2.Vol.PESO VIVO mil t'!E248</f>
        <v>4.556230137529873</v>
      </c>
      <c r="G247" s="155">
        <f>'2.Vol.PESO VIVO mil t'!$F$13*'2.Vol.PESO VIVO mil t'!F248</f>
        <v>0.29894736133548694</v>
      </c>
      <c r="H247" s="155">
        <f>'2.Vol.PESO VIVO mil t'!$G$13*'2.Vol.PESO VIVO mil t'!G248</f>
        <v>3.1784415217140663E-2</v>
      </c>
      <c r="I247" s="155">
        <f>'2.Vol.PESO VIVO mil t'!$H$13*'2.Vol.PESO VIVO mil t'!H248</f>
        <v>0</v>
      </c>
      <c r="J247" s="155">
        <f>'2.Vol.PESO VIVO mil t'!$I$13*'2.Vol.PESO VIVO mil t'!I248</f>
        <v>25.842169371889998</v>
      </c>
      <c r="K247" s="155">
        <f>'2.Vol.PESO VIVO mil t'!$J$13*'2.Vol.PESO VIVO mil t'!J248</f>
        <v>10.550446394009997</v>
      </c>
      <c r="L247" s="155">
        <f>'2.Vol.PESO VIVO mil t'!$K$13*'2.Vol.PESO VIVO mil t'!K248</f>
        <v>7.9675820071890002E-2</v>
      </c>
      <c r="M247" s="155">
        <f>'2.Vol.PESO VIVO mil t'!$L$13*'2.Vol.PESO VIVO mil t'!L248</f>
        <v>0</v>
      </c>
      <c r="N247" s="155">
        <f>'2.Vol.PESO VIVO mil t'!$M$13*'2.Vol.PESO VIVO mil t'!M248</f>
        <v>0.68559545039999992</v>
      </c>
    </row>
    <row r="248" spans="1:14" x14ac:dyDescent="0.2">
      <c r="A248" s="165">
        <v>201907</v>
      </c>
      <c r="B248" s="154">
        <f t="shared" si="50"/>
        <v>197.31560345516519</v>
      </c>
      <c r="C248" s="182">
        <f>'2.Vol.PESO VIVO mil t'!B249*'2.Vol.PESO VIVO mil t'!$B$13</f>
        <v>146.03652479290952</v>
      </c>
      <c r="D248" s="183">
        <f>'2.Vol.PESO VIVO mil t'!$C$13*'2.Vol.PESO VIVO mil t'!C249</f>
        <v>1.8466022016530712</v>
      </c>
      <c r="E248" s="155">
        <f>'2.Vol.PESO VIVO mil t'!$D$13*'2.Vol.PESO VIVO mil t'!D249</f>
        <v>7.4000381114200513</v>
      </c>
      <c r="F248" s="155">
        <f>'2.Vol.PESO VIVO mil t'!$E$13*'2.Vol.PESO VIVO mil t'!E249</f>
        <v>4.9554446734198727</v>
      </c>
      <c r="G248" s="155">
        <f>'2.Vol.PESO VIVO mil t'!$F$13*'2.Vol.PESO VIVO mil t'!F249</f>
        <v>0.28736646798061349</v>
      </c>
      <c r="H248" s="155">
        <f>'2.Vol.PESO VIVO mil t'!$G$13*'2.Vol.PESO VIVO mil t'!G249</f>
        <v>5.3040337190622608E-2</v>
      </c>
      <c r="I248" s="155">
        <f>'2.Vol.PESO VIVO mil t'!$H$13*'2.Vol.PESO VIVO mil t'!H249</f>
        <v>0</v>
      </c>
      <c r="J248" s="155">
        <f>'2.Vol.PESO VIVO mil t'!$I$13*'2.Vol.PESO VIVO mil t'!I249</f>
        <v>25.387070770470007</v>
      </c>
      <c r="K248" s="155">
        <f>'2.Vol.PESO VIVO mil t'!$J$13*'2.Vol.PESO VIVO mil t'!J249</f>
        <v>10.906355425559999</v>
      </c>
      <c r="L248" s="155">
        <f>'2.Vol.PESO VIVO mil t'!$K$13*'2.Vol.PESO VIVO mil t'!K249</f>
        <v>1.2125156881445002E-2</v>
      </c>
      <c r="M248" s="155">
        <f>'2.Vol.PESO VIVO mil t'!$L$13*'2.Vol.PESO VIVO mil t'!L249</f>
        <v>0</v>
      </c>
      <c r="N248" s="155">
        <f>'2.Vol.PESO VIVO mil t'!$M$13*'2.Vol.PESO VIVO mil t'!M249</f>
        <v>0.43103551767999998</v>
      </c>
    </row>
    <row r="249" spans="1:14" x14ac:dyDescent="0.2">
      <c r="A249" s="165">
        <v>201908</v>
      </c>
      <c r="B249" s="154">
        <f t="shared" si="50"/>
        <v>189.84456669215356</v>
      </c>
      <c r="C249" s="182">
        <f>'2.Vol.PESO VIVO mil t'!B250*'2.Vol.PESO VIVO mil t'!$B$13</f>
        <v>139.65195278633368</v>
      </c>
      <c r="D249" s="183">
        <f>'2.Vol.PESO VIVO mil t'!$C$13*'2.Vol.PESO VIVO mil t'!C250</f>
        <v>1.8320464189875865</v>
      </c>
      <c r="E249" s="155">
        <f>'2.Vol.PESO VIVO mil t'!$D$13*'2.Vol.PESO VIVO mil t'!D250</f>
        <v>7.3611720362531932</v>
      </c>
      <c r="F249" s="155">
        <f>'2.Vol.PESO VIVO mil t'!$E$13*'2.Vol.PESO VIVO mil t'!E250</f>
        <v>5.1438986970477334</v>
      </c>
      <c r="G249" s="155">
        <f>'2.Vol.PESO VIVO mil t'!$F$13*'2.Vol.PESO VIVO mil t'!F250</f>
        <v>0.29900222556812023</v>
      </c>
      <c r="H249" s="155">
        <f>'2.Vol.PESO VIVO mil t'!$G$13*'2.Vol.PESO VIVO mil t'!G250</f>
        <v>3.922301371348963E-2</v>
      </c>
      <c r="I249" s="155">
        <f>'2.Vol.PESO VIVO mil t'!$H$13*'2.Vol.PESO VIVO mil t'!H250</f>
        <v>0</v>
      </c>
      <c r="J249" s="155">
        <f>'2.Vol.PESO VIVO mil t'!$I$13*'2.Vol.PESO VIVO mil t'!I250</f>
        <v>24.136248888939999</v>
      </c>
      <c r="K249" s="155">
        <f>'2.Vol.PESO VIVO mil t'!$J$13*'2.Vol.PESO VIVO mil t'!J250</f>
        <v>11.04076960077</v>
      </c>
      <c r="L249" s="155">
        <f>'2.Vol.PESO VIVO mil t'!$K$13*'2.Vol.PESO VIVO mil t'!K250</f>
        <v>9.5297253974999997E-4</v>
      </c>
      <c r="M249" s="155">
        <f>'2.Vol.PESO VIVO mil t'!$L$13*'2.Vol.PESO VIVO mil t'!L250</f>
        <v>0</v>
      </c>
      <c r="N249" s="155">
        <f>'2.Vol.PESO VIVO mil t'!$M$13*'2.Vol.PESO VIVO mil t'!M250</f>
        <v>0.33930005200000002</v>
      </c>
    </row>
    <row r="250" spans="1:14" x14ac:dyDescent="0.2">
      <c r="A250" s="165">
        <v>201909</v>
      </c>
      <c r="B250" s="154">
        <f t="shared" si="50"/>
        <v>190.93932359053309</v>
      </c>
      <c r="C250" s="182">
        <f>'2.Vol.PESO VIVO mil t'!B251*'2.Vol.PESO VIVO mil t'!$B$13</f>
        <v>142.83801025613045</v>
      </c>
      <c r="D250" s="183">
        <f>'2.Vol.PESO VIVO mil t'!$C$13*'2.Vol.PESO VIVO mil t'!C251</f>
        <v>1.7988957817990523</v>
      </c>
      <c r="E250" s="155">
        <f>'2.Vol.PESO VIVO mil t'!$D$13*'2.Vol.PESO VIVO mil t'!D251</f>
        <v>6.5867390411191806</v>
      </c>
      <c r="F250" s="155">
        <f>'2.Vol.PESO VIVO mil t'!$E$13*'2.Vol.PESO VIVO mil t'!E251</f>
        <v>4.8081245986919203</v>
      </c>
      <c r="G250" s="155">
        <f>'2.Vol.PESO VIVO mil t'!$F$13*'2.Vol.PESO VIVO mil t'!F251</f>
        <v>0.29174766905761945</v>
      </c>
      <c r="H250" s="155">
        <f>'2.Vol.PESO VIVO mil t'!$G$13*'2.Vol.PESO VIVO mil t'!G251</f>
        <v>1.8166077184857805E-2</v>
      </c>
      <c r="I250" s="155">
        <f>'2.Vol.PESO VIVO mil t'!$H$13*'2.Vol.PESO VIVO mil t'!H251</f>
        <v>0</v>
      </c>
      <c r="J250" s="155">
        <f>'2.Vol.PESO VIVO mil t'!$I$13*'2.Vol.PESO VIVO mil t'!I251</f>
        <v>23.429078589630006</v>
      </c>
      <c r="K250" s="155">
        <f>'2.Vol.PESO VIVO mil t'!$J$13*'2.Vol.PESO VIVO mil t'!J251</f>
        <v>11.095735273080001</v>
      </c>
      <c r="L250" s="155">
        <f>'2.Vol.PESO VIVO mil t'!$K$13*'2.Vol.PESO VIVO mil t'!K251</f>
        <v>0</v>
      </c>
      <c r="M250" s="155">
        <f>'2.Vol.PESO VIVO mil t'!$L$13*'2.Vol.PESO VIVO mil t'!L251</f>
        <v>0</v>
      </c>
      <c r="N250" s="155">
        <f>'2.Vol.PESO VIVO mil t'!$M$13*'2.Vol.PESO VIVO mil t'!M251</f>
        <v>7.2826303840000009E-2</v>
      </c>
    </row>
    <row r="251" spans="1:14" x14ac:dyDescent="0.2">
      <c r="A251" s="165">
        <v>201910</v>
      </c>
      <c r="B251" s="154">
        <f t="shared" si="50"/>
        <v>190.64582590674044</v>
      </c>
      <c r="C251" s="182">
        <f>'2.Vol.PESO VIVO mil t'!B252*'2.Vol.PESO VIVO mil t'!$B$13</f>
        <v>143.4538291333545</v>
      </c>
      <c r="D251" s="183">
        <f>'2.Vol.PESO VIVO mil t'!$C$13*'2.Vol.PESO VIVO mil t'!C252</f>
        <v>1.8189426568262392</v>
      </c>
      <c r="E251" s="155">
        <f>'2.Vol.PESO VIVO mil t'!$D$13*'2.Vol.PESO VIVO mil t'!D252</f>
        <v>6.5532818234092352</v>
      </c>
      <c r="F251" s="155">
        <f>'2.Vol.PESO VIVO mil t'!$E$13*'2.Vol.PESO VIVO mil t'!E252</f>
        <v>4.9627189863452381</v>
      </c>
      <c r="G251" s="155">
        <f>'2.Vol.PESO VIVO mil t'!$F$13*'2.Vol.PESO VIVO mil t'!F252</f>
        <v>0.27576712779752249</v>
      </c>
      <c r="H251" s="155">
        <f>'2.Vol.PESO VIVO mil t'!$G$13*'2.Vol.PESO VIVO mil t'!G252</f>
        <v>6.0334105457340512E-3</v>
      </c>
      <c r="I251" s="155">
        <f>'2.Vol.PESO VIVO mil t'!$H$13*'2.Vol.PESO VIVO mil t'!H252</f>
        <v>0</v>
      </c>
      <c r="J251" s="155">
        <f>'2.Vol.PESO VIVO mil t'!$I$13*'2.Vol.PESO VIVO mil t'!I252</f>
        <v>22.6109187287</v>
      </c>
      <c r="K251" s="155">
        <f>'2.Vol.PESO VIVO mil t'!$J$13*'2.Vol.PESO VIVO mil t'!J252</f>
        <v>10.902821839049999</v>
      </c>
      <c r="L251" s="155">
        <f>'2.Vol.PESO VIVO mil t'!$K$13*'2.Vol.PESO VIVO mil t'!K252</f>
        <v>1.3028862711925E-2</v>
      </c>
      <c r="M251" s="155">
        <f>'2.Vol.PESO VIVO mil t'!$L$13*'2.Vol.PESO VIVO mil t'!L252</f>
        <v>0</v>
      </c>
      <c r="N251" s="155">
        <f>'2.Vol.PESO VIVO mil t'!$M$13*'2.Vol.PESO VIVO mil t'!M252</f>
        <v>4.8483338000000008E-2</v>
      </c>
    </row>
    <row r="252" spans="1:14" x14ac:dyDescent="0.2">
      <c r="A252" s="165">
        <v>201911</v>
      </c>
      <c r="B252" s="154">
        <f t="shared" si="50"/>
        <v>203.36657392178381</v>
      </c>
      <c r="C252" s="182">
        <f>'2.Vol.PESO VIVO mil t'!B253*'2.Vol.PESO VIVO mil t'!$B$13</f>
        <v>156.96120651441561</v>
      </c>
      <c r="D252" s="183">
        <f>'2.Vol.PESO VIVO mil t'!$C$13*'2.Vol.PESO VIVO mil t'!C253</f>
        <v>1.7622534100839224</v>
      </c>
      <c r="E252" s="155">
        <f>'2.Vol.PESO VIVO mil t'!$D$13*'2.Vol.PESO VIVO mil t'!D253</f>
        <v>7.9311523519877953</v>
      </c>
      <c r="F252" s="155">
        <f>'2.Vol.PESO VIVO mil t'!$E$13*'2.Vol.PESO VIVO mil t'!E253</f>
        <v>4.7340370564265006</v>
      </c>
      <c r="G252" s="155">
        <f>'2.Vol.PESO VIVO mil t'!$F$13*'2.Vol.PESO VIVO mil t'!F253</f>
        <v>0.29976997557350521</v>
      </c>
      <c r="H252" s="155">
        <f>'2.Vol.PESO VIVO mil t'!$G$13*'2.Vol.PESO VIVO mil t'!G253</f>
        <v>6.213836338873944E-3</v>
      </c>
      <c r="I252" s="155">
        <f>'2.Vol.PESO VIVO mil t'!$H$13*'2.Vol.PESO VIVO mil t'!H253</f>
        <v>0</v>
      </c>
      <c r="J252" s="155">
        <f>'2.Vol.PESO VIVO mil t'!$I$13*'2.Vol.PESO VIVO mil t'!I253</f>
        <v>20.524175483360001</v>
      </c>
      <c r="K252" s="155">
        <f>'2.Vol.PESO VIVO mil t'!$J$13*'2.Vol.PESO VIVO mil t'!J253</f>
        <v>11.013821018669999</v>
      </c>
      <c r="L252" s="155">
        <f>'2.Vol.PESO VIVO mil t'!$K$13*'2.Vol.PESO VIVO mil t'!K253</f>
        <v>7.7036484927599999E-2</v>
      </c>
      <c r="M252" s="155">
        <f>'2.Vol.PESO VIVO mil t'!$L$13*'2.Vol.PESO VIVO mil t'!L253</f>
        <v>0</v>
      </c>
      <c r="N252" s="155">
        <f>'2.Vol.PESO VIVO mil t'!$M$13*'2.Vol.PESO VIVO mil t'!M253</f>
        <v>5.6907790000000007E-2</v>
      </c>
    </row>
    <row r="253" spans="1:14" x14ac:dyDescent="0.2">
      <c r="A253" s="166">
        <v>201912</v>
      </c>
      <c r="B253" s="202">
        <f t="shared" si="50"/>
        <v>195.87034637361751</v>
      </c>
      <c r="C253" s="203">
        <f>'2.Vol.PESO VIVO mil t'!B254*'2.Vol.PESO VIVO mil t'!$B$13</f>
        <v>152.32177655880085</v>
      </c>
      <c r="D253" s="204">
        <f>'2.Vol.PESO VIVO mil t'!$C$13*'2.Vol.PESO VIVO mil t'!C254</f>
        <v>1.8477663922021252</v>
      </c>
      <c r="E253" s="179">
        <f>'2.Vol.PESO VIVO mil t'!$D$13*'2.Vol.PESO VIVO mil t'!D254</f>
        <v>6.3986387294207097</v>
      </c>
      <c r="F253" s="179">
        <f>'2.Vol.PESO VIVO mil t'!$E$13*'2.Vol.PESO VIVO mil t'!E254</f>
        <v>4.7419191714750051</v>
      </c>
      <c r="G253" s="179">
        <f>'2.Vol.PESO VIVO mil t'!$F$13*'2.Vol.PESO VIVO mil t'!F254</f>
        <v>0.28862955183629468</v>
      </c>
      <c r="H253" s="179">
        <f>'2.Vol.PESO VIVO mil t'!$G$13*'2.Vol.PESO VIVO mil t'!G254</f>
        <v>1.6062028282944747E-2</v>
      </c>
      <c r="I253" s="179">
        <f>'2.Vol.PESO VIVO mil t'!$H$13*'2.Vol.PESO VIVO mil t'!H254</f>
        <v>0</v>
      </c>
      <c r="J253" s="179">
        <f>'2.Vol.PESO VIVO mil t'!$I$13*'2.Vol.PESO VIVO mil t'!I254</f>
        <v>19.281286277389995</v>
      </c>
      <c r="K253" s="179">
        <f>'2.Vol.PESO VIVO mil t'!$J$13*'2.Vol.PESO VIVO mil t'!J254</f>
        <v>10.876627248180002</v>
      </c>
      <c r="L253" s="179">
        <f>'2.Vol.PESO VIVO mil t'!$K$13*'2.Vol.PESO VIVO mil t'!K254</f>
        <v>7.1282896029600001E-2</v>
      </c>
      <c r="M253" s="179">
        <f>'2.Vol.PESO VIVO mil t'!$L$13*'2.Vol.PESO VIVO mil t'!L254</f>
        <v>0</v>
      </c>
      <c r="N253" s="179">
        <f>'2.Vol.PESO VIVO mil t'!$M$13*'2.Vol.PESO VIVO mil t'!M254</f>
        <v>2.6357520000000002E-2</v>
      </c>
    </row>
    <row r="254" spans="1:14" x14ac:dyDescent="0.2">
      <c r="A254" s="165">
        <v>202001</v>
      </c>
      <c r="B254" s="154">
        <f t="shared" si="50"/>
        <v>187.35598613715277</v>
      </c>
      <c r="C254" s="182">
        <f>'2.Vol.PESO VIVO mil t'!B255*'2.Vol.PESO VIVO mil t'!$B$13</f>
        <v>145.19026185786956</v>
      </c>
      <c r="D254" s="183">
        <f>'2.Vol.PESO VIVO mil t'!$C$13*'2.Vol.PESO VIVO mil t'!C255</f>
        <v>1.7495145976099271</v>
      </c>
      <c r="E254" s="155">
        <f>'2.Vol.PESO VIVO mil t'!$D$13*'2.Vol.PESO VIVO mil t'!D255</f>
        <v>7.4741205226404377</v>
      </c>
      <c r="F254" s="155">
        <f>'2.Vol.PESO VIVO mil t'!$E$13*'2.Vol.PESO VIVO mil t'!E255</f>
        <v>4.787969619516546</v>
      </c>
      <c r="G254" s="155">
        <f>'2.Vol.PESO VIVO mil t'!$F$13*'2.Vol.PESO VIVO mil t'!F255</f>
        <v>0.2741910828648354</v>
      </c>
      <c r="H254" s="155">
        <f>'2.Vol.PESO VIVO mil t'!$G$13*'2.Vol.PESO VIVO mil t'!G255</f>
        <v>4.4375552714258273E-3</v>
      </c>
      <c r="I254" s="155">
        <f>'2.Vol.PESO VIVO mil t'!$H$13*'2.Vol.PESO VIVO mil t'!H255</f>
        <v>0</v>
      </c>
      <c r="J254" s="155">
        <f>'2.Vol.PESO VIVO mil t'!$I$13*'2.Vol.PESO VIVO mil t'!I255</f>
        <v>17.743452988080001</v>
      </c>
      <c r="K254" s="155">
        <f>'2.Vol.PESO VIVO mil t'!$J$13*'2.Vol.PESO VIVO mil t'!J255</f>
        <v>10.12188014058</v>
      </c>
      <c r="L254" s="155">
        <f>'2.Vol.PESO VIVO mil t'!$K$13*'2.Vol.PESO VIVO mil t'!K255</f>
        <v>0</v>
      </c>
      <c r="M254" s="155">
        <f>'2.Vol.PESO VIVO mil t'!$L$13*'2.Vol.PESO VIVO mil t'!L255</f>
        <v>0</v>
      </c>
      <c r="N254" s="155">
        <f>'2.Vol.PESO VIVO mil t'!$M$13*'2.Vol.PESO VIVO mil t'!M255</f>
        <v>1.015777272E-2</v>
      </c>
    </row>
    <row r="255" spans="1:14" x14ac:dyDescent="0.2">
      <c r="A255" s="165">
        <v>202002</v>
      </c>
      <c r="B255" s="154">
        <f t="shared" si="50"/>
        <v>184.92287397871988</v>
      </c>
      <c r="C255" s="182">
        <f>'2.Vol.PESO VIVO mil t'!B256*'2.Vol.PESO VIVO mil t'!$B$13</f>
        <v>143.7903063184302</v>
      </c>
      <c r="D255" s="183">
        <f>'2.Vol.PESO VIVO mil t'!$C$13*'2.Vol.PESO VIVO mil t'!C256</f>
        <v>1.8068154306867592</v>
      </c>
      <c r="E255" s="155">
        <f>'2.Vol.PESO VIVO mil t'!$D$13*'2.Vol.PESO VIVO mil t'!D256</f>
        <v>7.0300782145177951</v>
      </c>
      <c r="F255" s="155">
        <f>'2.Vol.PESO VIVO mil t'!$E$13*'2.Vol.PESO VIVO mil t'!E256</f>
        <v>4.7809745149247798</v>
      </c>
      <c r="G255" s="155">
        <f>'2.Vol.PESO VIVO mil t'!$F$13*'2.Vol.PESO VIVO mil t'!F256</f>
        <v>0.30671471427032809</v>
      </c>
      <c r="H255" s="155">
        <f>'2.Vol.PESO VIVO mil t'!$G$13*'2.Vol.PESO VIVO mil t'!G256</f>
        <v>0</v>
      </c>
      <c r="I255" s="155">
        <f>'2.Vol.PESO VIVO mil t'!$H$13*'2.Vol.PESO VIVO mil t'!H256</f>
        <v>0</v>
      </c>
      <c r="J255" s="155">
        <f>'2.Vol.PESO VIVO mil t'!$I$13*'2.Vol.PESO VIVO mil t'!I256</f>
        <v>17.175032506479994</v>
      </c>
      <c r="K255" s="155">
        <f>'2.Vol.PESO VIVO mil t'!$J$13*'2.Vol.PESO VIVO mil t'!J256</f>
        <v>10.032952279410001</v>
      </c>
      <c r="L255" s="155">
        <f>'2.Vol.PESO VIVO mil t'!$K$13*'2.Vol.PESO VIVO mil t'!K256</f>
        <v>0</v>
      </c>
      <c r="M255" s="155">
        <f>'2.Vol.PESO VIVO mil t'!$L$13*'2.Vol.PESO VIVO mil t'!L256</f>
        <v>0</v>
      </c>
      <c r="N255" s="155">
        <f>'2.Vol.PESO VIVO mil t'!$M$13*'2.Vol.PESO VIVO mil t'!M256</f>
        <v>0</v>
      </c>
    </row>
    <row r="256" spans="1:14" x14ac:dyDescent="0.2">
      <c r="A256" s="165">
        <v>202003</v>
      </c>
      <c r="B256" s="154">
        <f t="shared" si="50"/>
        <v>183.73346027082869</v>
      </c>
      <c r="C256" s="182">
        <f>'2.Vol.PESO VIVO mil t'!B257*'2.Vol.PESO VIVO mil t'!$B$13</f>
        <v>143.55152316359087</v>
      </c>
      <c r="D256" s="183">
        <f>'2.Vol.PESO VIVO mil t'!$C$13*'2.Vol.PESO VIVO mil t'!C257</f>
        <v>1.7877641361743477</v>
      </c>
      <c r="E256" s="155">
        <f>'2.Vol.PESO VIVO mil t'!$D$13*'2.Vol.PESO VIVO mil t'!D257</f>
        <v>6.9726263492075162</v>
      </c>
      <c r="F256" s="155">
        <f>'2.Vol.PESO VIVO mil t'!$E$13*'2.Vol.PESO VIVO mil t'!E257</f>
        <v>4.7135337503092076</v>
      </c>
      <c r="G256" s="155">
        <f>'2.Vol.PESO VIVO mil t'!$F$13*'2.Vol.PESO VIVO mil t'!F257</f>
        <v>0.31707903771674695</v>
      </c>
      <c r="H256" s="155">
        <f>'2.Vol.PESO VIVO mil t'!$G$13*'2.Vol.PESO VIVO mil t'!G257</f>
        <v>0</v>
      </c>
      <c r="I256" s="155">
        <f>'2.Vol.PESO VIVO mil t'!$H$13*'2.Vol.PESO VIVO mil t'!H257</f>
        <v>0</v>
      </c>
      <c r="J256" s="155">
        <f>'2.Vol.PESO VIVO mil t'!$I$13*'2.Vol.PESO VIVO mil t'!I257</f>
        <v>16.352386398180002</v>
      </c>
      <c r="K256" s="155">
        <f>'2.Vol.PESO VIVO mil t'!$J$13*'2.Vol.PESO VIVO mil t'!J257</f>
        <v>10.038547435650001</v>
      </c>
      <c r="L256" s="155">
        <f>'2.Vol.PESO VIVO mil t'!$K$13*'2.Vol.PESO VIVO mil t'!K257</f>
        <v>0</v>
      </c>
      <c r="M256" s="155">
        <f>'2.Vol.PESO VIVO mil t'!$L$13*'2.Vol.PESO VIVO mil t'!L257</f>
        <v>0</v>
      </c>
      <c r="N256" s="155">
        <f>'2.Vol.PESO VIVO mil t'!$M$13*'2.Vol.PESO VIVO mil t'!M257</f>
        <v>0</v>
      </c>
    </row>
    <row r="257" spans="1:14" x14ac:dyDescent="0.2">
      <c r="A257" s="165">
        <v>202004</v>
      </c>
      <c r="B257" s="154">
        <f t="shared" si="50"/>
        <v>209.46025456933859</v>
      </c>
      <c r="C257" s="182">
        <f>'2.Vol.PESO VIVO mil t'!B258*'2.Vol.PESO VIVO mil t'!$B$13</f>
        <v>170.40606907174512</v>
      </c>
      <c r="D257" s="183">
        <f>'2.Vol.PESO VIVO mil t'!$C$13*'2.Vol.PESO VIVO mil t'!C258</f>
        <v>1.8707018563871143</v>
      </c>
      <c r="E257" s="155">
        <f>'2.Vol.PESO VIVO mil t'!$D$13*'2.Vol.PESO VIVO mil t'!D258</f>
        <v>6.8207928893057908</v>
      </c>
      <c r="F257" s="155">
        <f>'2.Vol.PESO VIVO mil t'!$E$13*'2.Vol.PESO VIVO mil t'!E258</f>
        <v>4.7472137550121349</v>
      </c>
      <c r="G257" s="155">
        <f>'2.Vol.PESO VIVO mil t'!$F$13*'2.Vol.PESO VIVO mil t'!F258</f>
        <v>0.2968597582337098</v>
      </c>
      <c r="H257" s="155">
        <f>'2.Vol.PESO VIVO mil t'!$G$13*'2.Vol.PESO VIVO mil t'!G258</f>
        <v>1.4943117478382013E-2</v>
      </c>
      <c r="I257" s="155">
        <f>'2.Vol.PESO VIVO mil t'!$H$13*'2.Vol.PESO VIVO mil t'!H258</f>
        <v>0</v>
      </c>
      <c r="J257" s="155">
        <f>'2.Vol.PESO VIVO mil t'!$I$13*'2.Vol.PESO VIVO mil t'!I258</f>
        <v>14.726334079859999</v>
      </c>
      <c r="K257" s="155">
        <f>'2.Vol.PESO VIVO mil t'!$J$13*'2.Vol.PESO VIVO mil t'!J258</f>
        <v>10.56889446105</v>
      </c>
      <c r="L257" s="155">
        <f>'2.Vol.PESO VIVO mil t'!$K$13*'2.Vol.PESO VIVO mil t'!K258</f>
        <v>4.7860398663000011E-3</v>
      </c>
      <c r="M257" s="155">
        <f>'2.Vol.PESO VIVO mil t'!$L$13*'2.Vol.PESO VIVO mil t'!L258</f>
        <v>0</v>
      </c>
      <c r="N257" s="155">
        <f>'2.Vol.PESO VIVO mil t'!$M$13*'2.Vol.PESO VIVO mil t'!M258</f>
        <v>3.6595403999999999E-3</v>
      </c>
    </row>
    <row r="258" spans="1:14" x14ac:dyDescent="0.2">
      <c r="A258" s="165">
        <v>202005</v>
      </c>
      <c r="B258" s="154">
        <f t="shared" si="50"/>
        <v>200.71367092007617</v>
      </c>
      <c r="C258" s="182">
        <f>'2.Vol.PESO VIVO mil t'!B259*'2.Vol.PESO VIVO mil t'!$B$13</f>
        <v>161.46747170724566</v>
      </c>
      <c r="D258" s="183">
        <f>'2.Vol.PESO VIVO mil t'!$C$13*'2.Vol.PESO VIVO mil t'!C259</f>
        <v>1.9209254977872321</v>
      </c>
      <c r="E258" s="155">
        <f>'2.Vol.PESO VIVO mil t'!$D$13*'2.Vol.PESO VIVO mil t'!D259</f>
        <v>7.1084521226635387</v>
      </c>
      <c r="F258" s="155">
        <f>'2.Vol.PESO VIVO mil t'!$E$13*'2.Vol.PESO VIVO mil t'!E259</f>
        <v>4.6444255868929867</v>
      </c>
      <c r="G258" s="155">
        <f>'2.Vol.PESO VIVO mil t'!$F$13*'2.Vol.PESO VIVO mil t'!F259</f>
        <v>0.29621116648357526</v>
      </c>
      <c r="H258" s="155">
        <f>'2.Vol.PESO VIVO mil t'!$G$13*'2.Vol.PESO VIVO mil t'!G259</f>
        <v>4.7382066415257496E-2</v>
      </c>
      <c r="I258" s="155">
        <f>'2.Vol.PESO VIVO mil t'!$H$13*'2.Vol.PESO VIVO mil t'!H259</f>
        <v>0</v>
      </c>
      <c r="J258" s="155">
        <f>'2.Vol.PESO VIVO mil t'!$I$13*'2.Vol.PESO VIVO mil t'!I259</f>
        <v>13.25501119248</v>
      </c>
      <c r="K258" s="155">
        <f>'2.Vol.PESO VIVO mil t'!$J$13*'2.Vol.PESO VIVO mil t'!J259</f>
        <v>10.374658906020001</v>
      </c>
      <c r="L258" s="155">
        <f>'2.Vol.PESO VIVO mil t'!$K$13*'2.Vol.PESO VIVO mil t'!K259</f>
        <v>7.8327833767899993E-2</v>
      </c>
      <c r="M258" s="155">
        <f>'2.Vol.PESO VIVO mil t'!$L$13*'2.Vol.PESO VIVO mil t'!L259</f>
        <v>0</v>
      </c>
      <c r="N258" s="155">
        <f>'2.Vol.PESO VIVO mil t'!$M$13*'2.Vol.PESO VIVO mil t'!M259</f>
        <v>1.5208048403200001</v>
      </c>
    </row>
    <row r="259" spans="1:14" x14ac:dyDescent="0.2">
      <c r="A259" s="165">
        <v>202006</v>
      </c>
      <c r="B259" s="154">
        <f t="shared" si="50"/>
        <v>0</v>
      </c>
      <c r="C259" s="182">
        <f>'2.Vol.PESO VIVO mil t'!B260*'2.Vol.PESO VIVO mil t'!$B$13</f>
        <v>0</v>
      </c>
      <c r="D259" s="183">
        <f>'2.Vol.PESO VIVO mil t'!$C$13*'2.Vol.PESO VIVO mil t'!C260</f>
        <v>0</v>
      </c>
      <c r="E259" s="155">
        <f>'2.Vol.PESO VIVO mil t'!$D$13*'2.Vol.PESO VIVO mil t'!D260</f>
        <v>0</v>
      </c>
      <c r="F259" s="155">
        <f>'2.Vol.PESO VIVO mil t'!$E$13*'2.Vol.PESO VIVO mil t'!E260</f>
        <v>0</v>
      </c>
      <c r="G259" s="155">
        <f>'2.Vol.PESO VIVO mil t'!$F$13*'2.Vol.PESO VIVO mil t'!F260</f>
        <v>0</v>
      </c>
      <c r="H259" s="155">
        <f>'2.Vol.PESO VIVO mil t'!$G$13*'2.Vol.PESO VIVO mil t'!G260</f>
        <v>0</v>
      </c>
      <c r="I259" s="155">
        <f>'2.Vol.PESO VIVO mil t'!$H$13*'2.Vol.PESO VIVO mil t'!H260</f>
        <v>0</v>
      </c>
      <c r="J259" s="155">
        <f>'2.Vol.PESO VIVO mil t'!$I$13*'2.Vol.PESO VIVO mil t'!I260</f>
        <v>0</v>
      </c>
      <c r="K259" s="155">
        <f>'2.Vol.PESO VIVO mil t'!$J$13*'2.Vol.PESO VIVO mil t'!J260</f>
        <v>0</v>
      </c>
      <c r="L259" s="155">
        <f>'2.Vol.PESO VIVO mil t'!$K$13*'2.Vol.PESO VIVO mil t'!K260</f>
        <v>0</v>
      </c>
      <c r="M259" s="155">
        <f>'2.Vol.PESO VIVO mil t'!$L$13*'2.Vol.PESO VIVO mil t'!L260</f>
        <v>0</v>
      </c>
      <c r="N259" s="155">
        <f>'2.Vol.PESO VIVO mil t'!$M$13*'2.Vol.PESO VIVO mil t'!M260</f>
        <v>0</v>
      </c>
    </row>
    <row r="260" spans="1:14" x14ac:dyDescent="0.2">
      <c r="A260" s="165">
        <v>202007</v>
      </c>
      <c r="B260" s="154">
        <f t="shared" si="50"/>
        <v>0</v>
      </c>
      <c r="C260" s="182">
        <f>'2.Vol.PESO VIVO mil t'!B261*'2.Vol.PESO VIVO mil t'!$B$13</f>
        <v>0</v>
      </c>
      <c r="D260" s="183">
        <f>'2.Vol.PESO VIVO mil t'!$C$13*'2.Vol.PESO VIVO mil t'!C261</f>
        <v>0</v>
      </c>
      <c r="E260" s="155">
        <f>'2.Vol.PESO VIVO mil t'!$D$13*'2.Vol.PESO VIVO mil t'!D261</f>
        <v>0</v>
      </c>
      <c r="F260" s="155">
        <f>'2.Vol.PESO VIVO mil t'!$E$13*'2.Vol.PESO VIVO mil t'!E261</f>
        <v>0</v>
      </c>
      <c r="G260" s="155">
        <f>'2.Vol.PESO VIVO mil t'!$F$13*'2.Vol.PESO VIVO mil t'!F261</f>
        <v>0</v>
      </c>
      <c r="H260" s="155">
        <f>'2.Vol.PESO VIVO mil t'!$G$13*'2.Vol.PESO VIVO mil t'!G261</f>
        <v>0</v>
      </c>
      <c r="I260" s="155">
        <f>'2.Vol.PESO VIVO mil t'!$H$13*'2.Vol.PESO VIVO mil t'!H261</f>
        <v>0</v>
      </c>
      <c r="J260" s="155">
        <f>'2.Vol.PESO VIVO mil t'!$I$13*'2.Vol.PESO VIVO mil t'!I261</f>
        <v>0</v>
      </c>
      <c r="K260" s="155">
        <f>'2.Vol.PESO VIVO mil t'!$J$13*'2.Vol.PESO VIVO mil t'!J261</f>
        <v>0</v>
      </c>
      <c r="L260" s="155">
        <f>'2.Vol.PESO VIVO mil t'!$K$13*'2.Vol.PESO VIVO mil t'!K261</f>
        <v>0</v>
      </c>
      <c r="M260" s="155">
        <f>'2.Vol.PESO VIVO mil t'!$L$13*'2.Vol.PESO VIVO mil t'!L261</f>
        <v>0</v>
      </c>
      <c r="N260" s="155">
        <f>'2.Vol.PESO VIVO mil t'!$M$13*'2.Vol.PESO VIVO mil t'!M261</f>
        <v>0</v>
      </c>
    </row>
    <row r="261" spans="1:14" x14ac:dyDescent="0.2">
      <c r="A261" s="165">
        <v>202008</v>
      </c>
      <c r="B261" s="154">
        <f t="shared" si="50"/>
        <v>0</v>
      </c>
      <c r="C261" s="182">
        <f>'2.Vol.PESO VIVO mil t'!B262*'2.Vol.PESO VIVO mil t'!$B$13</f>
        <v>0</v>
      </c>
      <c r="D261" s="183">
        <f>'2.Vol.PESO VIVO mil t'!$C$13*'2.Vol.PESO VIVO mil t'!C262</f>
        <v>0</v>
      </c>
      <c r="E261" s="155">
        <f>'2.Vol.PESO VIVO mil t'!$D$13*'2.Vol.PESO VIVO mil t'!D262</f>
        <v>0</v>
      </c>
      <c r="F261" s="155">
        <f>'2.Vol.PESO VIVO mil t'!$E$13*'2.Vol.PESO VIVO mil t'!E262</f>
        <v>0</v>
      </c>
      <c r="G261" s="155">
        <f>'2.Vol.PESO VIVO mil t'!$F$13*'2.Vol.PESO VIVO mil t'!F262</f>
        <v>0</v>
      </c>
      <c r="H261" s="155">
        <f>'2.Vol.PESO VIVO mil t'!$G$13*'2.Vol.PESO VIVO mil t'!G262</f>
        <v>0</v>
      </c>
      <c r="I261" s="155">
        <f>'2.Vol.PESO VIVO mil t'!$H$13*'2.Vol.PESO VIVO mil t'!H262</f>
        <v>0</v>
      </c>
      <c r="J261" s="155">
        <f>'2.Vol.PESO VIVO mil t'!$I$13*'2.Vol.PESO VIVO mil t'!I262</f>
        <v>0</v>
      </c>
      <c r="K261" s="155">
        <f>'2.Vol.PESO VIVO mil t'!$J$13*'2.Vol.PESO VIVO mil t'!J262</f>
        <v>0</v>
      </c>
      <c r="L261" s="155">
        <f>'2.Vol.PESO VIVO mil t'!$K$13*'2.Vol.PESO VIVO mil t'!K262</f>
        <v>0</v>
      </c>
      <c r="M261" s="155">
        <f>'2.Vol.PESO VIVO mil t'!$L$13*'2.Vol.PESO VIVO mil t'!L262</f>
        <v>0</v>
      </c>
      <c r="N261" s="155">
        <f>'2.Vol.PESO VIVO mil t'!$M$13*'2.Vol.PESO VIVO mil t'!M262</f>
        <v>0</v>
      </c>
    </row>
    <row r="262" spans="1:14" x14ac:dyDescent="0.2">
      <c r="A262" s="165">
        <v>202009</v>
      </c>
      <c r="B262" s="154">
        <f t="shared" si="50"/>
        <v>0</v>
      </c>
      <c r="C262" s="182">
        <f>'2.Vol.PESO VIVO mil t'!B263*'2.Vol.PESO VIVO mil t'!$B$13</f>
        <v>0</v>
      </c>
      <c r="D262" s="183">
        <f>'2.Vol.PESO VIVO mil t'!$C$13*'2.Vol.PESO VIVO mil t'!C263</f>
        <v>0</v>
      </c>
      <c r="E262" s="155">
        <f>'2.Vol.PESO VIVO mil t'!$D$13*'2.Vol.PESO VIVO mil t'!D263</f>
        <v>0</v>
      </c>
      <c r="F262" s="155">
        <f>'2.Vol.PESO VIVO mil t'!$E$13*'2.Vol.PESO VIVO mil t'!E263</f>
        <v>0</v>
      </c>
      <c r="G262" s="155">
        <f>'2.Vol.PESO VIVO mil t'!$F$13*'2.Vol.PESO VIVO mil t'!F263</f>
        <v>0</v>
      </c>
      <c r="H262" s="155">
        <f>'2.Vol.PESO VIVO mil t'!$G$13*'2.Vol.PESO VIVO mil t'!G263</f>
        <v>0</v>
      </c>
      <c r="I262" s="155">
        <f>'2.Vol.PESO VIVO mil t'!$H$13*'2.Vol.PESO VIVO mil t'!H263</f>
        <v>0</v>
      </c>
      <c r="J262" s="155">
        <f>'2.Vol.PESO VIVO mil t'!$I$13*'2.Vol.PESO VIVO mil t'!I263</f>
        <v>0</v>
      </c>
      <c r="K262" s="155">
        <f>'2.Vol.PESO VIVO mil t'!$J$13*'2.Vol.PESO VIVO mil t'!J263</f>
        <v>0</v>
      </c>
      <c r="L262" s="155">
        <f>'2.Vol.PESO VIVO mil t'!$K$13*'2.Vol.PESO VIVO mil t'!K263</f>
        <v>0</v>
      </c>
      <c r="M262" s="155">
        <f>'2.Vol.PESO VIVO mil t'!$L$13*'2.Vol.PESO VIVO mil t'!L263</f>
        <v>0</v>
      </c>
      <c r="N262" s="155">
        <f>'2.Vol.PESO VIVO mil t'!$M$13*'2.Vol.PESO VIVO mil t'!M263</f>
        <v>0</v>
      </c>
    </row>
    <row r="263" spans="1:14" x14ac:dyDescent="0.2">
      <c r="A263" s="165">
        <v>202010</v>
      </c>
      <c r="B263" s="154">
        <f t="shared" si="50"/>
        <v>0</v>
      </c>
      <c r="C263" s="182">
        <f>'2.Vol.PESO VIVO mil t'!B264*'2.Vol.PESO VIVO mil t'!$B$13</f>
        <v>0</v>
      </c>
      <c r="D263" s="183">
        <f>'2.Vol.PESO VIVO mil t'!$C$13*'2.Vol.PESO VIVO mil t'!C264</f>
        <v>0</v>
      </c>
      <c r="E263" s="155">
        <f>'2.Vol.PESO VIVO mil t'!$D$13*'2.Vol.PESO VIVO mil t'!D264</f>
        <v>0</v>
      </c>
      <c r="F263" s="155">
        <f>'2.Vol.PESO VIVO mil t'!$E$13*'2.Vol.PESO VIVO mil t'!E264</f>
        <v>0</v>
      </c>
      <c r="G263" s="155">
        <f>'2.Vol.PESO VIVO mil t'!$F$13*'2.Vol.PESO VIVO mil t'!F264</f>
        <v>0</v>
      </c>
      <c r="H263" s="155">
        <f>'2.Vol.PESO VIVO mil t'!$G$13*'2.Vol.PESO VIVO mil t'!G264</f>
        <v>0</v>
      </c>
      <c r="I263" s="155">
        <f>'2.Vol.PESO VIVO mil t'!$H$13*'2.Vol.PESO VIVO mil t'!H264</f>
        <v>0</v>
      </c>
      <c r="J263" s="155">
        <f>'2.Vol.PESO VIVO mil t'!$I$13*'2.Vol.PESO VIVO mil t'!I264</f>
        <v>0</v>
      </c>
      <c r="K263" s="155">
        <f>'2.Vol.PESO VIVO mil t'!$J$13*'2.Vol.PESO VIVO mil t'!J264</f>
        <v>0</v>
      </c>
      <c r="L263" s="155">
        <f>'2.Vol.PESO VIVO mil t'!$K$13*'2.Vol.PESO VIVO mil t'!K264</f>
        <v>0</v>
      </c>
      <c r="M263" s="155">
        <f>'2.Vol.PESO VIVO mil t'!$L$13*'2.Vol.PESO VIVO mil t'!L264</f>
        <v>0</v>
      </c>
      <c r="N263" s="155">
        <f>'2.Vol.PESO VIVO mil t'!$M$13*'2.Vol.PESO VIVO mil t'!M264</f>
        <v>0</v>
      </c>
    </row>
    <row r="264" spans="1:14" x14ac:dyDescent="0.2">
      <c r="A264" s="165">
        <v>202011</v>
      </c>
      <c r="B264" s="154">
        <f t="shared" si="50"/>
        <v>0</v>
      </c>
      <c r="C264" s="182">
        <f>'2.Vol.PESO VIVO mil t'!B265*'2.Vol.PESO VIVO mil t'!$B$13</f>
        <v>0</v>
      </c>
      <c r="D264" s="183">
        <f>'2.Vol.PESO VIVO mil t'!$C$13*'2.Vol.PESO VIVO mil t'!C265</f>
        <v>0</v>
      </c>
      <c r="E264" s="155">
        <f>'2.Vol.PESO VIVO mil t'!$D$13*'2.Vol.PESO VIVO mil t'!D265</f>
        <v>0</v>
      </c>
      <c r="F264" s="155">
        <f>'2.Vol.PESO VIVO mil t'!$E$13*'2.Vol.PESO VIVO mil t'!E265</f>
        <v>0</v>
      </c>
      <c r="G264" s="155">
        <f>'2.Vol.PESO VIVO mil t'!$F$13*'2.Vol.PESO VIVO mil t'!F265</f>
        <v>0</v>
      </c>
      <c r="H264" s="155">
        <f>'2.Vol.PESO VIVO mil t'!$G$13*'2.Vol.PESO VIVO mil t'!G265</f>
        <v>0</v>
      </c>
      <c r="I264" s="155">
        <f>'2.Vol.PESO VIVO mil t'!$H$13*'2.Vol.PESO VIVO mil t'!H265</f>
        <v>0</v>
      </c>
      <c r="J264" s="155">
        <f>'2.Vol.PESO VIVO mil t'!$I$13*'2.Vol.PESO VIVO mil t'!I265</f>
        <v>0</v>
      </c>
      <c r="K264" s="155">
        <f>'2.Vol.PESO VIVO mil t'!$J$13*'2.Vol.PESO VIVO mil t'!J265</f>
        <v>0</v>
      </c>
      <c r="L264" s="155">
        <f>'2.Vol.PESO VIVO mil t'!$K$13*'2.Vol.PESO VIVO mil t'!K265</f>
        <v>0</v>
      </c>
      <c r="M264" s="155">
        <f>'2.Vol.PESO VIVO mil t'!$L$13*'2.Vol.PESO VIVO mil t'!L265</f>
        <v>0</v>
      </c>
      <c r="N264" s="155">
        <f>'2.Vol.PESO VIVO mil t'!$M$13*'2.Vol.PESO VIVO mil t'!M265</f>
        <v>0</v>
      </c>
    </row>
    <row r="265" spans="1:14" x14ac:dyDescent="0.2">
      <c r="A265" s="165">
        <v>202012</v>
      </c>
      <c r="B265" s="154">
        <f t="shared" si="50"/>
        <v>0</v>
      </c>
      <c r="C265" s="182">
        <f>'2.Vol.PESO VIVO mil t'!B266*'2.Vol.PESO VIVO mil t'!$B$13</f>
        <v>0</v>
      </c>
      <c r="D265" s="183">
        <f>'2.Vol.PESO VIVO mil t'!$C$13*'2.Vol.PESO VIVO mil t'!C266</f>
        <v>0</v>
      </c>
      <c r="E265" s="155">
        <f>'2.Vol.PESO VIVO mil t'!$D$13*'2.Vol.PESO VIVO mil t'!D266</f>
        <v>0</v>
      </c>
      <c r="F265" s="155">
        <f>'2.Vol.PESO VIVO mil t'!$E$13*'2.Vol.PESO VIVO mil t'!E266</f>
        <v>0</v>
      </c>
      <c r="G265" s="155">
        <f>'2.Vol.PESO VIVO mil t'!$F$13*'2.Vol.PESO VIVO mil t'!F266</f>
        <v>0</v>
      </c>
      <c r="H265" s="155">
        <f>'2.Vol.PESO VIVO mil t'!$G$13*'2.Vol.PESO VIVO mil t'!G266</f>
        <v>0</v>
      </c>
      <c r="I265" s="155">
        <f>'2.Vol.PESO VIVO mil t'!$H$13*'2.Vol.PESO VIVO mil t'!H266</f>
        <v>0</v>
      </c>
      <c r="J265" s="155">
        <f>'2.Vol.PESO VIVO mil t'!$I$13*'2.Vol.PESO VIVO mil t'!I266</f>
        <v>0</v>
      </c>
      <c r="K265" s="155">
        <f>'2.Vol.PESO VIVO mil t'!$J$13*'2.Vol.PESO VIVO mil t'!J266</f>
        <v>0</v>
      </c>
      <c r="L265" s="155">
        <f>'2.Vol.PESO VIVO mil t'!$K$13*'2.Vol.PESO VIVO mil t'!K266</f>
        <v>0</v>
      </c>
      <c r="M265" s="155">
        <f>'2.Vol.PESO VIVO mil t'!$L$13*'2.Vol.PESO VIVO mil t'!L266</f>
        <v>0</v>
      </c>
      <c r="N265" s="155">
        <f>'2.Vol.PESO VIVO mil t'!$M$13*'2.Vol.PESO VIVO mil t'!M266</f>
        <v>0</v>
      </c>
    </row>
    <row r="475" spans="2:2" x14ac:dyDescent="0.2">
      <c r="B475" s="10" t="e">
        <f>#REF!/#REF!*100-100</f>
        <v>#REF!</v>
      </c>
    </row>
    <row r="476" spans="2:2" x14ac:dyDescent="0.2">
      <c r="B476" s="10" t="e">
        <f>#REF!/#REF!*100-100</f>
        <v>#REF!</v>
      </c>
    </row>
    <row r="477" spans="2:2" x14ac:dyDescent="0.2">
      <c r="B477" s="10" t="e">
        <f>#REF!/#REF!*100-100</f>
        <v>#REF!</v>
      </c>
    </row>
    <row r="478" spans="2:2" x14ac:dyDescent="0.2">
      <c r="B478" s="10" t="e">
        <f>#REF!/#REF!*100-100</f>
        <v>#REF!</v>
      </c>
    </row>
    <row r="479" spans="2:2" x14ac:dyDescent="0.2">
      <c r="B479" s="10" t="e">
        <f>#REF!/#REF!*100-100</f>
        <v>#REF!</v>
      </c>
    </row>
    <row r="480" spans="2:2" x14ac:dyDescent="0.2">
      <c r="B480" s="10" t="e">
        <f>#REF!/#REF!*100-100</f>
        <v>#REF!</v>
      </c>
    </row>
    <row r="481" spans="2:2" x14ac:dyDescent="0.2">
      <c r="B481" s="10" t="e">
        <f>#REF!/#REF!*100-100</f>
        <v>#REF!</v>
      </c>
    </row>
    <row r="482" spans="2:2" x14ac:dyDescent="0.2">
      <c r="B482" s="10" t="e">
        <f>#REF!/#REF!*100-100</f>
        <v>#REF!</v>
      </c>
    </row>
    <row r="483" spans="2:2" x14ac:dyDescent="0.2">
      <c r="B483" s="10" t="e">
        <f>#REF!/#REF!*100-100</f>
        <v>#REF!</v>
      </c>
    </row>
    <row r="484" spans="2:2" x14ac:dyDescent="0.2">
      <c r="B484" s="10" t="e">
        <f>#REF!/#REF!*100-100</f>
        <v>#REF!</v>
      </c>
    </row>
    <row r="485" spans="2:2" x14ac:dyDescent="0.2">
      <c r="B485" s="10" t="e">
        <f>#REF!/#REF!*100-100</f>
        <v>#REF!</v>
      </c>
    </row>
    <row r="486" spans="2:2" x14ac:dyDescent="0.2">
      <c r="B486" s="10" t="e">
        <f>#REF!/#REF!*100-100</f>
        <v>#REF!</v>
      </c>
    </row>
    <row r="487" spans="2:2" x14ac:dyDescent="0.2">
      <c r="B487" s="10" t="e">
        <f>#REF!/#REF!*100-100</f>
        <v>#REF!</v>
      </c>
    </row>
    <row r="488" spans="2:2" x14ac:dyDescent="0.2">
      <c r="B488" s="10" t="e">
        <f>#REF!/#REF!*100-100</f>
        <v>#REF!</v>
      </c>
    </row>
    <row r="489" spans="2:2" x14ac:dyDescent="0.2">
      <c r="B489" s="10" t="e">
        <f>#REF!/#REF!*100-100</f>
        <v>#REF!</v>
      </c>
    </row>
    <row r="490" spans="2:2" x14ac:dyDescent="0.2">
      <c r="B490" s="10" t="e">
        <f>#REF!/#REF!*100-100</f>
        <v>#REF!</v>
      </c>
    </row>
    <row r="491" spans="2:2" x14ac:dyDescent="0.2">
      <c r="B491" s="10" t="e">
        <f>#REF!/#REF!*100-100</f>
        <v>#REF!</v>
      </c>
    </row>
    <row r="492" spans="2:2" x14ac:dyDescent="0.2">
      <c r="B492" s="10" t="e">
        <f>#REF!/#REF!*100-100</f>
        <v>#REF!</v>
      </c>
    </row>
    <row r="493" spans="2:2" x14ac:dyDescent="0.2">
      <c r="B493" s="10" t="e">
        <f>#REF!/#REF!*100-100</f>
        <v>#REF!</v>
      </c>
    </row>
    <row r="494" spans="2:2" x14ac:dyDescent="0.2">
      <c r="B494" s="10" t="e">
        <f>#REF!/#REF!*100-100</f>
        <v>#REF!</v>
      </c>
    </row>
    <row r="495" spans="2:2" x14ac:dyDescent="0.2">
      <c r="B495" s="10" t="e">
        <f>#REF!/#REF!*100-100</f>
        <v>#REF!</v>
      </c>
    </row>
    <row r="496" spans="2:2" x14ac:dyDescent="0.2">
      <c r="B496" s="10" t="e">
        <f>#REF!/#REF!*100-100</f>
        <v>#REF!</v>
      </c>
    </row>
    <row r="497" spans="2:2" x14ac:dyDescent="0.2">
      <c r="B497" s="10" t="e">
        <f>#REF!/#REF!*100-100</f>
        <v>#REF!</v>
      </c>
    </row>
    <row r="498" spans="2:2" x14ac:dyDescent="0.2">
      <c r="B498" s="10" t="e">
        <f>#REF!/#REF!*100-100</f>
        <v>#REF!</v>
      </c>
    </row>
    <row r="499" spans="2:2" x14ac:dyDescent="0.2">
      <c r="B499" s="10" t="e">
        <f>#REF!/#REF!*100-100</f>
        <v>#REF!</v>
      </c>
    </row>
    <row r="500" spans="2:2" x14ac:dyDescent="0.2">
      <c r="B500" s="10" t="e">
        <f>#REF!/#REF!*100-100</f>
        <v>#REF!</v>
      </c>
    </row>
    <row r="501" spans="2:2" x14ac:dyDescent="0.2">
      <c r="B501" s="10" t="e">
        <f>#REF!/#REF!*100-100</f>
        <v>#REF!</v>
      </c>
    </row>
    <row r="502" spans="2:2" x14ac:dyDescent="0.2">
      <c r="B502" s="10" t="e">
        <f>#REF!/#REF!*100-100</f>
        <v>#REF!</v>
      </c>
    </row>
    <row r="503" spans="2:2" x14ac:dyDescent="0.2">
      <c r="B503" s="10" t="e">
        <f>#REF!/#REF!*100-100</f>
        <v>#REF!</v>
      </c>
    </row>
    <row r="504" spans="2:2" x14ac:dyDescent="0.2">
      <c r="B504" s="10" t="e">
        <f>#REF!/#REF!*100-100</f>
        <v>#REF!</v>
      </c>
    </row>
    <row r="505" spans="2:2" x14ac:dyDescent="0.2">
      <c r="B505" s="10" t="e">
        <f>#REF!/#REF!*100-100</f>
        <v>#REF!</v>
      </c>
    </row>
    <row r="506" spans="2:2" x14ac:dyDescent="0.2">
      <c r="B506" s="10" t="e">
        <f>#REF!/#REF!*100-100</f>
        <v>#REF!</v>
      </c>
    </row>
    <row r="507" spans="2:2" x14ac:dyDescent="0.2">
      <c r="B507" s="10" t="e">
        <f>#REF!/#REF!*100-100</f>
        <v>#REF!</v>
      </c>
    </row>
    <row r="508" spans="2:2" x14ac:dyDescent="0.2">
      <c r="B508" s="10" t="e">
        <f>#REF!/#REF!*100-100</f>
        <v>#REF!</v>
      </c>
    </row>
    <row r="509" spans="2:2" x14ac:dyDescent="0.2">
      <c r="B509" s="10" t="e">
        <f>#REF!/#REF!*100-100</f>
        <v>#REF!</v>
      </c>
    </row>
    <row r="510" spans="2:2" x14ac:dyDescent="0.2">
      <c r="B510" s="10" t="e">
        <f>#REF!/#REF!*100-100</f>
        <v>#REF!</v>
      </c>
    </row>
    <row r="511" spans="2:2" x14ac:dyDescent="0.2">
      <c r="B511" s="10" t="e">
        <f>#REF!/#REF!*100-100</f>
        <v>#REF!</v>
      </c>
    </row>
    <row r="512" spans="2:2" x14ac:dyDescent="0.2">
      <c r="B512" s="10" t="e">
        <f>#REF!/#REF!*100-100</f>
        <v>#REF!</v>
      </c>
    </row>
    <row r="513" spans="2:2" x14ac:dyDescent="0.2">
      <c r="B513" s="10" t="e">
        <f>#REF!/#REF!*100-100</f>
        <v>#REF!</v>
      </c>
    </row>
    <row r="514" spans="2:2" x14ac:dyDescent="0.2">
      <c r="B514" s="10" t="e">
        <f>#REF!/#REF!*100-100</f>
        <v>#REF!</v>
      </c>
    </row>
    <row r="515" spans="2:2" x14ac:dyDescent="0.2">
      <c r="B515" s="10" t="e">
        <f>#REF!/#REF!*100-100</f>
        <v>#REF!</v>
      </c>
    </row>
    <row r="516" spans="2:2" x14ac:dyDescent="0.2">
      <c r="B516" s="10" t="e">
        <f>#REF!/#REF!*100-100</f>
        <v>#REF!</v>
      </c>
    </row>
    <row r="517" spans="2:2" x14ac:dyDescent="0.2">
      <c r="B517" s="10" t="e">
        <f>#REF!/#REF!*100-100</f>
        <v>#REF!</v>
      </c>
    </row>
    <row r="518" spans="2:2" x14ac:dyDescent="0.2">
      <c r="B518" s="10" t="e">
        <f>#REF!/#REF!*100-100</f>
        <v>#REF!</v>
      </c>
    </row>
    <row r="519" spans="2:2" x14ac:dyDescent="0.2">
      <c r="B519" s="10" t="e">
        <f>#REF!/#REF!*100-100</f>
        <v>#REF!</v>
      </c>
    </row>
    <row r="520" spans="2:2" x14ac:dyDescent="0.2">
      <c r="B520" s="10" t="e">
        <f>#REF!/#REF!*100-100</f>
        <v>#REF!</v>
      </c>
    </row>
    <row r="521" spans="2:2" x14ac:dyDescent="0.2">
      <c r="B521" s="10" t="e">
        <f>#REF!/#REF!*100-100</f>
        <v>#REF!</v>
      </c>
    </row>
    <row r="522" spans="2:2" x14ac:dyDescent="0.2">
      <c r="B522" s="10" t="e">
        <f>#REF!/#REF!*100-100</f>
        <v>#REF!</v>
      </c>
    </row>
    <row r="523" spans="2:2" x14ac:dyDescent="0.2">
      <c r="B523" s="10" t="e">
        <f>#REF!/#REF!*100-100</f>
        <v>#REF!</v>
      </c>
    </row>
    <row r="524" spans="2:2" x14ac:dyDescent="0.2">
      <c r="B524" s="10" t="e">
        <f>#REF!/#REF!*100-100</f>
        <v>#REF!</v>
      </c>
    </row>
    <row r="525" spans="2:2" x14ac:dyDescent="0.2">
      <c r="B525" s="10" t="e">
        <f>#REF!/#REF!*100-100</f>
        <v>#REF!</v>
      </c>
    </row>
    <row r="526" spans="2:2" x14ac:dyDescent="0.2">
      <c r="B526" s="10" t="e">
        <f>#REF!/#REF!*100-100</f>
        <v>#REF!</v>
      </c>
    </row>
    <row r="527" spans="2:2" x14ac:dyDescent="0.2">
      <c r="B527" s="10" t="e">
        <f>#REF!/#REF!*100-100</f>
        <v>#REF!</v>
      </c>
    </row>
    <row r="528" spans="2:2" x14ac:dyDescent="0.2">
      <c r="B528" s="10" t="e">
        <f>#REF!/#REF!*100-100</f>
        <v>#REF!</v>
      </c>
    </row>
    <row r="529" spans="2:2" x14ac:dyDescent="0.2">
      <c r="B529" s="10" t="e">
        <f>#REF!/#REF!*100-100</f>
        <v>#REF!</v>
      </c>
    </row>
    <row r="530" spans="2:2" x14ac:dyDescent="0.2">
      <c r="B530" s="10" t="e">
        <f>#REF!/#REF!*100-100</f>
        <v>#REF!</v>
      </c>
    </row>
    <row r="531" spans="2:2" x14ac:dyDescent="0.2">
      <c r="B531" s="10" t="e">
        <f>#REF!/#REF!*100-100</f>
        <v>#REF!</v>
      </c>
    </row>
    <row r="532" spans="2:2" x14ac:dyDescent="0.2">
      <c r="B532" s="10" t="e">
        <f>#REF!/#REF!*100-100</f>
        <v>#REF!</v>
      </c>
    </row>
    <row r="533" spans="2:2" x14ac:dyDescent="0.2">
      <c r="B533" s="10" t="e">
        <f>#REF!/#REF!*100-100</f>
        <v>#REF!</v>
      </c>
    </row>
    <row r="534" spans="2:2" x14ac:dyDescent="0.2">
      <c r="B534" s="10" t="e">
        <f>#REF!/#REF!*100-100</f>
        <v>#REF!</v>
      </c>
    </row>
    <row r="535" spans="2:2" x14ac:dyDescent="0.2">
      <c r="B535" s="10" t="e">
        <f>#REF!/#REF!*100-100</f>
        <v>#REF!</v>
      </c>
    </row>
    <row r="536" spans="2:2" x14ac:dyDescent="0.2">
      <c r="B536" s="10" t="e">
        <f>#REF!/#REF!*100-100</f>
        <v>#REF!</v>
      </c>
    </row>
    <row r="537" spans="2:2" x14ac:dyDescent="0.2">
      <c r="B537" s="10" t="e">
        <f>#REF!/#REF!*100-100</f>
        <v>#REF!</v>
      </c>
    </row>
    <row r="538" spans="2:2" x14ac:dyDescent="0.2">
      <c r="B538" s="10" t="e">
        <f>#REF!/#REF!*100-100</f>
        <v>#REF!</v>
      </c>
    </row>
    <row r="539" spans="2:2" x14ac:dyDescent="0.2">
      <c r="B539" s="10" t="e">
        <f>#REF!/#REF!*100-100</f>
        <v>#REF!</v>
      </c>
    </row>
  </sheetData>
  <sheetProtection sheet="1" objects="1" scenarios="1"/>
  <protectedRanges>
    <protectedRange sqref="O134:S240 C14:N265 B134:B265" name="Valor"/>
  </protectedRanges>
  <mergeCells count="2">
    <mergeCell ref="A6:O6"/>
    <mergeCell ref="A7:O7"/>
  </mergeCells>
  <phoneticPr fontId="5" type="noConversion"/>
  <printOptions horizontalCentered="1" verticalCentered="1"/>
  <pageMargins left="0.75" right="0.75" top="1" bottom="1" header="0" footer="0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>
    <tabColor indexed="57"/>
  </sheetPr>
  <dimension ref="A4:AW86"/>
  <sheetViews>
    <sheetView showGridLines="0" tabSelected="1" topLeftCell="A7" zoomScaleNormal="100" workbookViewId="0">
      <selection activeCell="L21" sqref="L21"/>
    </sheetView>
  </sheetViews>
  <sheetFormatPr baseColWidth="10" defaultRowHeight="12.75" x14ac:dyDescent="0.2"/>
  <cols>
    <col min="1" max="1" width="8.7109375" customWidth="1"/>
    <col min="2" max="2" width="8.42578125" customWidth="1"/>
    <col min="3" max="4" width="10.7109375" customWidth="1"/>
    <col min="5" max="8" width="8.7109375" customWidth="1"/>
    <col min="9" max="9" width="7.7109375" bestFit="1" customWidth="1"/>
    <col min="10" max="10" width="2.7109375" customWidth="1"/>
    <col min="11" max="12" width="7" customWidth="1"/>
    <col min="13" max="13" width="3.42578125" customWidth="1"/>
    <col min="14" max="14" width="8" customWidth="1"/>
    <col min="15" max="19" width="2.7109375" hidden="1" customWidth="1"/>
    <col min="20" max="20" width="2.5703125" hidden="1" customWidth="1"/>
    <col min="21" max="23" width="2.7109375" hidden="1" customWidth="1"/>
    <col min="24" max="24" width="2.28515625" hidden="1" customWidth="1"/>
    <col min="25" max="25" width="7.85546875" hidden="1" customWidth="1"/>
    <col min="26" max="26" width="10" hidden="1" customWidth="1"/>
    <col min="27" max="27" width="7" hidden="1" customWidth="1"/>
    <col min="28" max="28" width="6.85546875" hidden="1" customWidth="1"/>
    <col min="29" max="29" width="9" hidden="1" customWidth="1"/>
    <col min="30" max="30" width="9.5703125" hidden="1" customWidth="1"/>
    <col min="31" max="31" width="7.5703125" hidden="1" customWidth="1"/>
    <col min="32" max="32" width="5.7109375" hidden="1" customWidth="1"/>
    <col min="33" max="33" width="7.5703125" hidden="1" customWidth="1"/>
    <col min="34" max="34" width="12.5703125" hidden="1" customWidth="1"/>
    <col min="35" max="35" width="10" hidden="1" customWidth="1"/>
    <col min="36" max="36" width="13" hidden="1" customWidth="1"/>
    <col min="37" max="37" width="7.140625" hidden="1" customWidth="1"/>
    <col min="38" max="38" width="10" hidden="1" customWidth="1"/>
    <col min="39" max="39" width="16.140625" hidden="1" customWidth="1"/>
    <col min="40" max="40" width="8.42578125" hidden="1" customWidth="1"/>
    <col min="41" max="41" width="13.42578125" hidden="1" customWidth="1"/>
    <col min="42" max="42" width="9.85546875" hidden="1" customWidth="1"/>
    <col min="43" max="43" width="11.85546875" hidden="1" customWidth="1"/>
    <col min="44" max="44" width="5.140625" hidden="1" customWidth="1"/>
    <col min="45" max="45" width="6.5703125" hidden="1" customWidth="1"/>
    <col min="46" max="46" width="1.42578125" hidden="1" customWidth="1"/>
    <col min="47" max="47" width="2.28515625" hidden="1" customWidth="1"/>
    <col min="48" max="48" width="0.85546875" hidden="1" customWidth="1"/>
    <col min="49" max="49" width="11.42578125" hidden="1" customWidth="1"/>
    <col min="50" max="50" width="11.42578125" customWidth="1"/>
    <col min="51" max="51" width="1.42578125" customWidth="1"/>
    <col min="52" max="62" width="11.42578125" customWidth="1"/>
  </cols>
  <sheetData>
    <row r="4" spans="1:47" ht="6.75" customHeight="1" x14ac:dyDescent="0.2"/>
    <row r="5" spans="1:47" ht="1.9" customHeight="1" x14ac:dyDescent="0.2"/>
    <row r="6" spans="1:47" ht="3" customHeight="1" x14ac:dyDescent="0.2"/>
    <row r="7" spans="1:47" ht="15" customHeight="1" x14ac:dyDescent="0.2"/>
    <row r="8" spans="1:47" x14ac:dyDescent="0.2">
      <c r="B8" s="237" t="s">
        <v>130</v>
      </c>
      <c r="C8" s="237"/>
      <c r="D8" s="237"/>
      <c r="E8" s="237"/>
      <c r="F8" s="237"/>
      <c r="G8" s="237"/>
    </row>
    <row r="9" spans="1:47" x14ac:dyDescent="0.2">
      <c r="B9" s="237" t="s">
        <v>129</v>
      </c>
      <c r="C9" s="237"/>
      <c r="D9" s="237"/>
      <c r="E9" s="237"/>
      <c r="F9" s="237"/>
      <c r="G9" s="237"/>
    </row>
    <row r="10" spans="1:47" x14ac:dyDescent="0.2">
      <c r="B10" s="238" t="str">
        <f>"Período : Enero - "&amp;F12&amp;" "&amp;G13&amp;" - "&amp;F13&amp;" P/"</f>
        <v>Período : Enero - Abril 2020 - 2019 P/</v>
      </c>
      <c r="C10" s="238"/>
      <c r="D10" s="238"/>
      <c r="E10" s="238"/>
      <c r="F10" s="238"/>
      <c r="G10" s="238"/>
      <c r="AG10" s="77" t="s">
        <v>105</v>
      </c>
    </row>
    <row r="11" spans="1:47" x14ac:dyDescent="0.2">
      <c r="B11" s="238" t="s">
        <v>122</v>
      </c>
      <c r="C11" s="238"/>
      <c r="D11" s="238"/>
      <c r="E11" s="238"/>
      <c r="F11" s="238"/>
      <c r="G11" s="238"/>
      <c r="AG11" s="78"/>
      <c r="AH11" s="78"/>
      <c r="AI11" s="78">
        <v>2</v>
      </c>
      <c r="AJ11" s="78">
        <v>3</v>
      </c>
      <c r="AK11" s="78">
        <v>4</v>
      </c>
      <c r="AL11" s="78">
        <v>5</v>
      </c>
      <c r="AM11" s="78">
        <v>6</v>
      </c>
      <c r="AN11" s="78">
        <v>7</v>
      </c>
      <c r="AO11" s="78">
        <v>8</v>
      </c>
      <c r="AP11" s="78">
        <v>9</v>
      </c>
      <c r="AQ11" s="78">
        <v>10</v>
      </c>
      <c r="AR11" s="78">
        <v>11</v>
      </c>
      <c r="AS11" s="78">
        <v>12</v>
      </c>
      <c r="AT11" s="78">
        <v>13</v>
      </c>
      <c r="AU11" s="78">
        <v>14</v>
      </c>
    </row>
    <row r="12" spans="1:47" ht="19.149999999999999" customHeight="1" x14ac:dyDescent="0.2">
      <c r="A12" s="45"/>
      <c r="B12" s="134" t="s">
        <v>66</v>
      </c>
      <c r="C12" s="135"/>
      <c r="D12" s="234" t="str">
        <f>"Enero -"&amp;VLOOKUP(Y12,Z12:AB23,2,0)</f>
        <v>Enero -Abril</v>
      </c>
      <c r="E12" s="234"/>
      <c r="F12" s="235" t="str">
        <f>VLOOKUP(Y12,Z12:AB23,2,0)</f>
        <v>Abril</v>
      </c>
      <c r="G12" s="235"/>
      <c r="Y12">
        <v>4</v>
      </c>
      <c r="Z12">
        <v>1</v>
      </c>
      <c r="AA12" t="s">
        <v>82</v>
      </c>
      <c r="AB12" s="71" t="s">
        <v>93</v>
      </c>
      <c r="AD12">
        <v>1989</v>
      </c>
      <c r="AE12">
        <v>1</v>
      </c>
      <c r="AF12">
        <v>1989</v>
      </c>
      <c r="AG12" s="78"/>
      <c r="AH12" s="79" t="s">
        <v>80</v>
      </c>
      <c r="AI12" s="80" t="s">
        <v>50</v>
      </c>
      <c r="AJ12" s="80" t="s">
        <v>51</v>
      </c>
      <c r="AK12" s="80" t="s">
        <v>52</v>
      </c>
      <c r="AL12" s="80" t="s">
        <v>53</v>
      </c>
      <c r="AM12" s="80" t="s">
        <v>54</v>
      </c>
      <c r="AN12" s="80" t="s">
        <v>55</v>
      </c>
      <c r="AO12" s="80" t="s">
        <v>56</v>
      </c>
      <c r="AP12" s="80" t="s">
        <v>57</v>
      </c>
      <c r="AQ12" s="80" t="s">
        <v>58</v>
      </c>
      <c r="AR12" s="80" t="s">
        <v>78</v>
      </c>
      <c r="AS12" s="80" t="s">
        <v>79</v>
      </c>
      <c r="AT12" s="80" t="s">
        <v>59</v>
      </c>
      <c r="AU12" s="80" t="s">
        <v>65</v>
      </c>
    </row>
    <row r="13" spans="1:47" ht="13.5" thickBot="1" x14ac:dyDescent="0.25">
      <c r="A13" s="47"/>
      <c r="B13" s="136" t="s">
        <v>67</v>
      </c>
      <c r="C13" s="137"/>
      <c r="D13" s="138">
        <f>IF(ISERROR(VLOOKUP(Y13,AE12:AF44,2,0)),"",E13-1)</f>
        <v>2019</v>
      </c>
      <c r="E13" s="138">
        <f>IF(ISERROR(VLOOKUP(Y13,AE12:AF44,2,0)),"",VLOOKUP(Y13,AE12:AF44,2,0))</f>
        <v>2020</v>
      </c>
      <c r="F13" s="138">
        <f>D13</f>
        <v>2019</v>
      </c>
      <c r="G13" s="138">
        <f>E13</f>
        <v>2020</v>
      </c>
      <c r="Y13">
        <v>32</v>
      </c>
      <c r="Z13">
        <v>2</v>
      </c>
      <c r="AA13" t="s">
        <v>83</v>
      </c>
      <c r="AB13" s="71" t="s">
        <v>94</v>
      </c>
      <c r="AD13">
        <v>1990</v>
      </c>
      <c r="AE13">
        <v>2</v>
      </c>
      <c r="AF13">
        <v>1990</v>
      </c>
      <c r="AG13" s="196">
        <f>IF(ISERROR(VLOOKUP($Y$13,$AE$12:$AF$44,2,0)),"",((VLOOKUP($Y$13,$AE$12:$AF$44,2,0)-1)&amp;AB12)+0)</f>
        <v>201901</v>
      </c>
      <c r="AH13" s="78"/>
      <c r="AI13" s="81">
        <f t="shared" ref="AI13:AT22" si="0">IF(ISERROR(VLOOKUP($AG13,PIE,AI$11,0)),"",VLOOKUP($AG13,PIE,AI$11,0))</f>
        <v>35.919504979999992</v>
      </c>
      <c r="AJ13" s="81">
        <f t="shared" si="0"/>
        <v>0.49313371</v>
      </c>
      <c r="AK13" s="81">
        <f t="shared" si="0"/>
        <v>2.0256189900000003</v>
      </c>
      <c r="AL13" s="81">
        <f t="shared" si="0"/>
        <v>1.3013638299999999</v>
      </c>
      <c r="AM13" s="81">
        <f t="shared" si="0"/>
        <v>8.2216870000000011E-2</v>
      </c>
      <c r="AN13" s="81">
        <f t="shared" si="0"/>
        <v>1.5788099999999999E-3</v>
      </c>
      <c r="AO13" s="81">
        <f t="shared" si="0"/>
        <v>0</v>
      </c>
      <c r="AP13" s="81">
        <f t="shared" si="0"/>
        <v>7.8499061900000004</v>
      </c>
      <c r="AQ13" s="81">
        <f t="shared" si="0"/>
        <v>11.615461510000001</v>
      </c>
      <c r="AR13" s="81">
        <f t="shared" si="0"/>
        <v>0</v>
      </c>
      <c r="AS13" s="81">
        <f t="shared" si="0"/>
        <v>0</v>
      </c>
      <c r="AT13" s="81">
        <f t="shared" si="0"/>
        <v>2.29116E-3</v>
      </c>
      <c r="AU13" s="81"/>
    </row>
    <row r="14" spans="1:47" x14ac:dyDescent="0.2">
      <c r="A14" s="47"/>
      <c r="B14" s="45"/>
      <c r="C14" s="45"/>
      <c r="D14" s="46"/>
      <c r="E14" s="46"/>
      <c r="F14" s="46"/>
      <c r="G14" s="46"/>
      <c r="Y14">
        <f>(VLOOKUP(Y13,AE12:AF44,2,0)&amp;VLOOKUP(Y12,Z12:AB23,3,0))+0</f>
        <v>202004</v>
      </c>
      <c r="Z14">
        <v>3</v>
      </c>
      <c r="AA14" t="s">
        <v>84</v>
      </c>
      <c r="AB14" s="71" t="s">
        <v>95</v>
      </c>
      <c r="AD14">
        <v>1991</v>
      </c>
      <c r="AE14">
        <v>3</v>
      </c>
      <c r="AF14">
        <v>1991</v>
      </c>
      <c r="AG14" s="196">
        <f t="shared" ref="AG14:AG24" si="1">IF(ISERROR(VLOOKUP($Y$13,$AE$12:$AF$44,2,0)),"",((VLOOKUP($Y$13,$AE$12:$AF$44,2,0)-1)&amp;AB13)+0)</f>
        <v>201902</v>
      </c>
      <c r="AH14" s="78"/>
      <c r="AI14" s="81">
        <f t="shared" si="0"/>
        <v>36.753344609999999</v>
      </c>
      <c r="AJ14" s="81">
        <f t="shared" si="0"/>
        <v>0.50762523999999998</v>
      </c>
      <c r="AK14" s="81">
        <f t="shared" si="0"/>
        <v>1.9102476100000001</v>
      </c>
      <c r="AL14" s="81">
        <f t="shared" si="0"/>
        <v>1.2950887499999997</v>
      </c>
      <c r="AM14" s="81">
        <f t="shared" si="0"/>
        <v>9.2515669999999994E-2</v>
      </c>
      <c r="AN14" s="81">
        <f t="shared" si="0"/>
        <v>0</v>
      </c>
      <c r="AO14" s="81">
        <f t="shared" si="0"/>
        <v>0</v>
      </c>
      <c r="AP14" s="81">
        <f t="shared" si="0"/>
        <v>7.8307462000000001</v>
      </c>
      <c r="AQ14" s="81">
        <f t="shared" si="0"/>
        <v>11.53903</v>
      </c>
      <c r="AR14" s="81">
        <f t="shared" si="0"/>
        <v>0</v>
      </c>
      <c r="AS14" s="81">
        <f t="shared" si="0"/>
        <v>0</v>
      </c>
      <c r="AT14" s="81">
        <f t="shared" si="0"/>
        <v>0</v>
      </c>
      <c r="AU14" s="81"/>
    </row>
    <row r="15" spans="1:47" x14ac:dyDescent="0.2">
      <c r="A15" s="47"/>
      <c r="B15" s="96" t="s">
        <v>77</v>
      </c>
      <c r="C15" s="96"/>
      <c r="D15" s="216">
        <f ca="1">SUM(D17:D28)</f>
        <v>236.76794375</v>
      </c>
      <c r="E15" s="216">
        <f ca="1">SUM(E17:E28)</f>
        <v>246.84888452999994</v>
      </c>
      <c r="F15" s="216">
        <f>SUM(F17:F28)</f>
        <v>59.513875170000006</v>
      </c>
      <c r="G15" s="216">
        <f>SUM(G17:G28)</f>
        <v>66.768166170000001</v>
      </c>
      <c r="Y15">
        <f>((VLOOKUP(Y13,AE12:AF44,2,0)-1)&amp;VLOOKUP(Y12,Z12:AB23,3,0))+0</f>
        <v>201904</v>
      </c>
      <c r="Z15">
        <v>4</v>
      </c>
      <c r="AA15" t="s">
        <v>85</v>
      </c>
      <c r="AB15" s="71" t="s">
        <v>96</v>
      </c>
      <c r="AD15">
        <v>1992</v>
      </c>
      <c r="AE15">
        <v>4</v>
      </c>
      <c r="AF15">
        <v>1992</v>
      </c>
      <c r="AG15" s="196">
        <f t="shared" si="1"/>
        <v>201903</v>
      </c>
      <c r="AH15" s="78"/>
      <c r="AI15" s="81">
        <f t="shared" si="0"/>
        <v>34.453920280000006</v>
      </c>
      <c r="AJ15" s="81">
        <f t="shared" si="0"/>
        <v>0.50432895</v>
      </c>
      <c r="AK15" s="81">
        <f t="shared" si="0"/>
        <v>1.8953143600000002</v>
      </c>
      <c r="AL15" s="81">
        <f t="shared" si="0"/>
        <v>1.2895913800000001</v>
      </c>
      <c r="AM15" s="81">
        <f t="shared" si="0"/>
        <v>9.607590000000002E-2</v>
      </c>
      <c r="AN15" s="81">
        <f t="shared" si="0"/>
        <v>0</v>
      </c>
      <c r="AO15" s="81">
        <f t="shared" si="0"/>
        <v>0</v>
      </c>
      <c r="AP15" s="81">
        <f t="shared" si="0"/>
        <v>8.2194698599999967</v>
      </c>
      <c r="AQ15" s="81">
        <f t="shared" si="0"/>
        <v>11.575693719999999</v>
      </c>
      <c r="AR15" s="81">
        <f t="shared" si="0"/>
        <v>0</v>
      </c>
      <c r="AS15" s="81">
        <f t="shared" si="0"/>
        <v>0</v>
      </c>
      <c r="AT15" s="81">
        <f t="shared" si="0"/>
        <v>0</v>
      </c>
      <c r="AU15" s="81"/>
    </row>
    <row r="16" spans="1:47" x14ac:dyDescent="0.2">
      <c r="A16" s="47"/>
      <c r="B16" s="45" t="s">
        <v>127</v>
      </c>
      <c r="C16" s="45"/>
      <c r="D16" s="216">
        <f ca="1">SUM(D17:D23)</f>
        <v>157.44331575000004</v>
      </c>
      <c r="E16" s="216">
        <f ca="1">SUM(E17:E23)</f>
        <v>176.42812256999997</v>
      </c>
      <c r="F16" s="216">
        <f>SUM(F17:F23)</f>
        <v>38.821845810000006</v>
      </c>
      <c r="G16" s="216">
        <f>SUM(G17:G23)</f>
        <v>49.281428299999995</v>
      </c>
      <c r="Z16">
        <v>5</v>
      </c>
      <c r="AA16" t="s">
        <v>86</v>
      </c>
      <c r="AB16" s="71" t="s">
        <v>97</v>
      </c>
      <c r="AD16">
        <v>1993</v>
      </c>
      <c r="AE16">
        <v>5</v>
      </c>
      <c r="AF16">
        <v>1993</v>
      </c>
      <c r="AG16" s="196">
        <f t="shared" si="1"/>
        <v>201904</v>
      </c>
      <c r="AH16" s="78"/>
      <c r="AI16" s="81">
        <f t="shared" si="0"/>
        <v>35.043039060000005</v>
      </c>
      <c r="AJ16" s="81">
        <f t="shared" si="0"/>
        <v>0.52762567000000005</v>
      </c>
      <c r="AK16" s="81">
        <f t="shared" si="0"/>
        <v>1.8554093399999998</v>
      </c>
      <c r="AL16" s="81">
        <f t="shared" si="0"/>
        <v>1.2999562600000001</v>
      </c>
      <c r="AM16" s="81">
        <f t="shared" si="0"/>
        <v>8.9968409999999999E-2</v>
      </c>
      <c r="AN16" s="81">
        <f t="shared" si="0"/>
        <v>5.8470700000000002E-3</v>
      </c>
      <c r="AO16" s="81">
        <f t="shared" si="0"/>
        <v>0</v>
      </c>
      <c r="AP16" s="81">
        <f t="shared" si="0"/>
        <v>8.2848619199999991</v>
      </c>
      <c r="AQ16" s="81">
        <f t="shared" si="0"/>
        <v>12.406094319999998</v>
      </c>
      <c r="AR16" s="81">
        <f t="shared" si="0"/>
        <v>2.475E-4</v>
      </c>
      <c r="AS16" s="81">
        <f t="shared" si="0"/>
        <v>0</v>
      </c>
      <c r="AT16" s="81">
        <f t="shared" si="0"/>
        <v>8.2562E-4</v>
      </c>
      <c r="AU16" s="81"/>
    </row>
    <row r="17" spans="1:47" x14ac:dyDescent="0.2">
      <c r="A17" s="47"/>
      <c r="B17" s="93" t="s">
        <v>68</v>
      </c>
      <c r="C17" s="45"/>
      <c r="D17" s="48">
        <f ca="1">$AI$38</f>
        <v>142.16980893000002</v>
      </c>
      <c r="E17" s="48">
        <f ca="1">$AI$39</f>
        <v>160.26588042</v>
      </c>
      <c r="F17" s="48">
        <f t="shared" ref="F17:F28" si="2">VLOOKUP($Y$15,PIE,Z13,0)</f>
        <v>35.043039060000005</v>
      </c>
      <c r="G17" s="48">
        <f>VLOOKUP($Y$14,PIE,Z13,0)</f>
        <v>45.295322939999998</v>
      </c>
      <c r="Z17">
        <v>6</v>
      </c>
      <c r="AA17" t="s">
        <v>87</v>
      </c>
      <c r="AB17" s="71" t="s">
        <v>98</v>
      </c>
      <c r="AD17">
        <v>1994</v>
      </c>
      <c r="AE17">
        <v>6</v>
      </c>
      <c r="AF17">
        <v>1994</v>
      </c>
      <c r="AG17" s="196">
        <f t="shared" si="1"/>
        <v>201905</v>
      </c>
      <c r="AH17" s="78"/>
      <c r="AI17" s="81">
        <f t="shared" si="0"/>
        <v>33.839672090000008</v>
      </c>
      <c r="AJ17" s="81">
        <f t="shared" si="0"/>
        <v>0.54154192999999995</v>
      </c>
      <c r="AK17" s="81">
        <f t="shared" si="0"/>
        <v>1.9235901399999999</v>
      </c>
      <c r="AL17" s="81">
        <f t="shared" si="0"/>
        <v>1.2718997800000003</v>
      </c>
      <c r="AM17" s="81">
        <f t="shared" si="0"/>
        <v>8.9397140000000014E-2</v>
      </c>
      <c r="AN17" s="81">
        <f t="shared" si="0"/>
        <v>1.8816289999999999E-2</v>
      </c>
      <c r="AO17" s="81">
        <f t="shared" si="0"/>
        <v>0</v>
      </c>
      <c r="AP17" s="81">
        <f t="shared" si="0"/>
        <v>8.4959924699999991</v>
      </c>
      <c r="AQ17" s="81">
        <f t="shared" si="0"/>
        <v>12.113803809999999</v>
      </c>
      <c r="AR17" s="81">
        <f t="shared" si="0"/>
        <v>4.2136439999999999E-3</v>
      </c>
      <c r="AS17" s="81">
        <f t="shared" si="0"/>
        <v>0</v>
      </c>
      <c r="AT17" s="81">
        <f t="shared" si="0"/>
        <v>0.34717857000000008</v>
      </c>
      <c r="AU17" s="81"/>
    </row>
    <row r="18" spans="1:47" x14ac:dyDescent="0.2">
      <c r="A18" s="47"/>
      <c r="B18" s="93" t="s">
        <v>69</v>
      </c>
      <c r="C18" s="45"/>
      <c r="D18" s="48">
        <f ca="1">AJ$38</f>
        <v>2.0327135699999999</v>
      </c>
      <c r="E18" s="48">
        <f ca="1">AJ$39</f>
        <v>2.0684607600000002</v>
      </c>
      <c r="F18" s="48">
        <f t="shared" si="2"/>
        <v>0.52762567000000005</v>
      </c>
      <c r="G18" s="48">
        <f>VLOOKUP($Y$14,PIE,Z14,0)</f>
        <v>0.53632471000000015</v>
      </c>
      <c r="Z18">
        <v>7</v>
      </c>
      <c r="AA18" t="s">
        <v>88</v>
      </c>
      <c r="AB18" s="71" t="s">
        <v>99</v>
      </c>
      <c r="AD18">
        <v>1995</v>
      </c>
      <c r="AE18">
        <v>7</v>
      </c>
      <c r="AF18">
        <v>1995</v>
      </c>
      <c r="AG18" s="196">
        <f t="shared" si="1"/>
        <v>201906</v>
      </c>
      <c r="AH18" s="78"/>
      <c r="AI18" s="81">
        <f t="shared" si="0"/>
        <v>37.195248590000006</v>
      </c>
      <c r="AJ18" s="81">
        <f t="shared" si="0"/>
        <v>0.55819932999999988</v>
      </c>
      <c r="AK18" s="81">
        <f t="shared" si="0"/>
        <v>1.9708856499999998</v>
      </c>
      <c r="AL18" s="81">
        <f t="shared" si="0"/>
        <v>1.29992285</v>
      </c>
      <c r="AM18" s="81">
        <f t="shared" si="0"/>
        <v>9.4156249999999997E-2</v>
      </c>
      <c r="AN18" s="81">
        <f t="shared" si="0"/>
        <v>1.2724279999999999E-2</v>
      </c>
      <c r="AO18" s="81">
        <f t="shared" si="0"/>
        <v>0</v>
      </c>
      <c r="AP18" s="81">
        <f t="shared" si="0"/>
        <v>8.3658690099999991</v>
      </c>
      <c r="AQ18" s="81">
        <f t="shared" si="0"/>
        <v>12.696084709999997</v>
      </c>
      <c r="AR18" s="81">
        <f t="shared" si="0"/>
        <v>4.345509E-3</v>
      </c>
      <c r="AS18" s="81">
        <f t="shared" si="0"/>
        <v>0</v>
      </c>
      <c r="AT18" s="81">
        <f t="shared" si="0"/>
        <v>0.15840929999999998</v>
      </c>
      <c r="AU18" s="81"/>
    </row>
    <row r="19" spans="1:47" x14ac:dyDescent="0.2">
      <c r="A19" s="47"/>
      <c r="B19" s="93" t="s">
        <v>70</v>
      </c>
      <c r="C19" s="45"/>
      <c r="D19" s="48">
        <f ca="1">AK$38</f>
        <v>7.6865903000000007</v>
      </c>
      <c r="E19" s="48">
        <f ca="1">AK$39</f>
        <v>8.2803973400000004</v>
      </c>
      <c r="F19" s="48">
        <f t="shared" si="2"/>
        <v>1.8554093399999998</v>
      </c>
      <c r="G19" s="48">
        <f t="shared" ref="G19:G28" si="3">VLOOKUP($Y$14,PIE,Z15,0)</f>
        <v>1.9958879700000001</v>
      </c>
      <c r="Z19">
        <v>8</v>
      </c>
      <c r="AA19" t="s">
        <v>89</v>
      </c>
      <c r="AB19" s="71" t="s">
        <v>100</v>
      </c>
      <c r="AD19">
        <v>1996</v>
      </c>
      <c r="AE19">
        <v>8</v>
      </c>
      <c r="AF19">
        <v>1996</v>
      </c>
      <c r="AG19" s="196">
        <f t="shared" si="1"/>
        <v>201907</v>
      </c>
      <c r="AH19" s="78"/>
      <c r="AI19" s="81">
        <f t="shared" si="0"/>
        <v>38.817699319999996</v>
      </c>
      <c r="AJ19" s="81">
        <f t="shared" si="0"/>
        <v>0.52941541000000003</v>
      </c>
      <c r="AK19" s="81">
        <f t="shared" si="0"/>
        <v>2.1653856500000006</v>
      </c>
      <c r="AL19" s="81">
        <f t="shared" si="0"/>
        <v>1.4138214199999999</v>
      </c>
      <c r="AM19" s="81">
        <f t="shared" si="0"/>
        <v>9.0508740000000004E-2</v>
      </c>
      <c r="AN19" s="81">
        <f t="shared" si="0"/>
        <v>2.1233680000000001E-2</v>
      </c>
      <c r="AO19" s="81">
        <f t="shared" si="0"/>
        <v>0</v>
      </c>
      <c r="AP19" s="81">
        <f t="shared" si="0"/>
        <v>8.2185402300000021</v>
      </c>
      <c r="AQ19" s="81">
        <f t="shared" si="0"/>
        <v>13.12437476</v>
      </c>
      <c r="AR19" s="81">
        <f t="shared" si="0"/>
        <v>6.613045000000001E-4</v>
      </c>
      <c r="AS19" s="81">
        <f t="shared" si="0"/>
        <v>0</v>
      </c>
      <c r="AT19" s="81">
        <f t="shared" si="0"/>
        <v>9.9592309999999989E-2</v>
      </c>
      <c r="AU19" s="81"/>
    </row>
    <row r="20" spans="1:47" x14ac:dyDescent="0.2">
      <c r="A20" s="47"/>
      <c r="B20" s="93" t="s">
        <v>71</v>
      </c>
      <c r="C20" s="45"/>
      <c r="D20" s="48">
        <f ca="1">AL$38</f>
        <v>5.1860002199999995</v>
      </c>
      <c r="E20" s="48">
        <f ca="1">AL$39</f>
        <v>5.4292979599999995</v>
      </c>
      <c r="F20" s="48">
        <f t="shared" si="2"/>
        <v>1.2999562600000001</v>
      </c>
      <c r="G20" s="48">
        <f t="shared" si="3"/>
        <v>1.3544117499999999</v>
      </c>
      <c r="Z20">
        <v>9</v>
      </c>
      <c r="AA20" t="s">
        <v>90</v>
      </c>
      <c r="AB20" s="71" t="s">
        <v>101</v>
      </c>
      <c r="AD20">
        <v>1997</v>
      </c>
      <c r="AE20">
        <v>9</v>
      </c>
      <c r="AF20">
        <v>1997</v>
      </c>
      <c r="AG20" s="196">
        <f t="shared" si="1"/>
        <v>201908</v>
      </c>
      <c r="AH20" s="78"/>
      <c r="AI20" s="81">
        <f t="shared" si="0"/>
        <v>37.120628010000004</v>
      </c>
      <c r="AJ20" s="81">
        <f>IF(ISERROR(VLOOKUP($AG20,PIE,AJ$11,0)),"",VLOOKUP($AG20,PIE,AJ$11,0))</f>
        <v>0.52524230999999999</v>
      </c>
      <c r="AK20" s="81">
        <f t="shared" si="0"/>
        <v>2.1540127299999998</v>
      </c>
      <c r="AL20" s="81">
        <f t="shared" si="0"/>
        <v>1.46758861</v>
      </c>
      <c r="AM20" s="81">
        <f t="shared" si="0"/>
        <v>9.4173530000000005E-2</v>
      </c>
      <c r="AN20" s="81">
        <f t="shared" si="0"/>
        <v>1.570218E-2</v>
      </c>
      <c r="AO20" s="81">
        <f t="shared" si="0"/>
        <v>0</v>
      </c>
      <c r="AP20" s="81">
        <f t="shared" si="0"/>
        <v>7.8136124599999999</v>
      </c>
      <c r="AQ20" s="81">
        <f t="shared" si="0"/>
        <v>13.286124670000001</v>
      </c>
      <c r="AR20" s="81">
        <f t="shared" si="0"/>
        <v>5.1974999999999996E-5</v>
      </c>
      <c r="AS20" s="81">
        <f t="shared" si="0"/>
        <v>0</v>
      </c>
      <c r="AT20" s="81">
        <f t="shared" si="0"/>
        <v>7.8396499999999994E-2</v>
      </c>
      <c r="AU20" s="81"/>
    </row>
    <row r="21" spans="1:47" x14ac:dyDescent="0.2">
      <c r="A21" s="47"/>
      <c r="B21" s="93" t="s">
        <v>72</v>
      </c>
      <c r="C21" s="45"/>
      <c r="D21" s="48">
        <f ca="1">AM$38</f>
        <v>0.36077685000000004</v>
      </c>
      <c r="E21" s="48">
        <f ca="1">AM$39</f>
        <v>0.37632740999999997</v>
      </c>
      <c r="F21" s="48">
        <f t="shared" si="2"/>
        <v>8.9968409999999999E-2</v>
      </c>
      <c r="G21" s="48">
        <f t="shared" si="3"/>
        <v>9.3498739999999969E-2</v>
      </c>
      <c r="Z21">
        <v>10</v>
      </c>
      <c r="AA21" t="s">
        <v>81</v>
      </c>
      <c r="AB21" s="71" t="s">
        <v>102</v>
      </c>
      <c r="AD21">
        <v>1998</v>
      </c>
      <c r="AE21">
        <v>10</v>
      </c>
      <c r="AF21">
        <v>1998</v>
      </c>
      <c r="AG21" s="196">
        <f t="shared" si="1"/>
        <v>201909</v>
      </c>
      <c r="AH21" s="78"/>
      <c r="AI21" s="81">
        <f t="shared" si="0"/>
        <v>37.967508070000001</v>
      </c>
      <c r="AJ21" s="81">
        <f t="shared" si="0"/>
        <v>0.51573811999999997</v>
      </c>
      <c r="AK21" s="81">
        <f t="shared" si="0"/>
        <v>1.9273995599999998</v>
      </c>
      <c r="AL21" s="81">
        <f t="shared" si="0"/>
        <v>1.3717900199999999</v>
      </c>
      <c r="AM21" s="81">
        <f t="shared" si="0"/>
        <v>9.1888640000000008E-2</v>
      </c>
      <c r="AN21" s="81">
        <f t="shared" si="0"/>
        <v>7.2724400000000007E-3</v>
      </c>
      <c r="AO21" s="81">
        <f t="shared" si="0"/>
        <v>0</v>
      </c>
      <c r="AP21" s="81">
        <f t="shared" si="0"/>
        <v>7.5846806700000018</v>
      </c>
      <c r="AQ21" s="81">
        <f t="shared" si="0"/>
        <v>13.352268680000002</v>
      </c>
      <c r="AR21" s="81">
        <f t="shared" si="0"/>
        <v>0</v>
      </c>
      <c r="AS21" s="81">
        <f t="shared" si="0"/>
        <v>0</v>
      </c>
      <c r="AT21" s="81">
        <f t="shared" si="0"/>
        <v>1.682678E-2</v>
      </c>
      <c r="AU21" s="81"/>
    </row>
    <row r="22" spans="1:47" x14ac:dyDescent="0.2">
      <c r="A22" s="47"/>
      <c r="B22" s="93" t="s">
        <v>73</v>
      </c>
      <c r="C22" s="45"/>
      <c r="D22" s="48">
        <f ca="1">AN$38</f>
        <v>7.4258800000000002E-3</v>
      </c>
      <c r="E22" s="48">
        <f ca="1">AN$39</f>
        <v>7.7586799999999996E-3</v>
      </c>
      <c r="F22" s="48">
        <f t="shared" si="2"/>
        <v>5.8470700000000002E-3</v>
      </c>
      <c r="G22" s="48">
        <f t="shared" si="3"/>
        <v>5.9821899999999992E-3</v>
      </c>
      <c r="Z22">
        <v>11</v>
      </c>
      <c r="AA22" t="s">
        <v>91</v>
      </c>
      <c r="AB22" s="71" t="s">
        <v>103</v>
      </c>
      <c r="AD22">
        <v>1999</v>
      </c>
      <c r="AE22">
        <v>11</v>
      </c>
      <c r="AF22">
        <v>1999</v>
      </c>
      <c r="AG22" s="196">
        <f t="shared" si="1"/>
        <v>201910</v>
      </c>
      <c r="AH22" s="78"/>
      <c r="AI22" s="81">
        <f t="shared" si="0"/>
        <v>38.131197749999998</v>
      </c>
      <c r="AJ22" s="81">
        <f t="shared" si="0"/>
        <v>0.52148550000000005</v>
      </c>
      <c r="AK22" s="81">
        <f t="shared" si="0"/>
        <v>1.9176093700000001</v>
      </c>
      <c r="AL22" s="81">
        <f t="shared" si="0"/>
        <v>1.4158968300000003</v>
      </c>
      <c r="AM22" s="81">
        <f t="shared" si="0"/>
        <v>8.6855419999999989E-2</v>
      </c>
      <c r="AN22" s="81">
        <f t="shared" si="0"/>
        <v>2.4153600000000001E-3</v>
      </c>
      <c r="AO22" s="81">
        <f t="shared" si="0"/>
        <v>0</v>
      </c>
      <c r="AP22" s="81">
        <f t="shared" si="0"/>
        <v>7.3198182999999997</v>
      </c>
      <c r="AQ22" s="81">
        <f t="shared" si="0"/>
        <v>13.12012255</v>
      </c>
      <c r="AR22" s="81">
        <f t="shared" si="0"/>
        <v>7.1059249999999997E-4</v>
      </c>
      <c r="AS22" s="81">
        <f t="shared" si="0"/>
        <v>0</v>
      </c>
      <c r="AT22" s="81">
        <f t="shared" si="0"/>
        <v>1.120225E-2</v>
      </c>
      <c r="AU22" s="81"/>
    </row>
    <row r="23" spans="1:47" x14ac:dyDescent="0.2">
      <c r="A23" s="47"/>
      <c r="B23" s="93" t="s">
        <v>74</v>
      </c>
      <c r="C23" s="45"/>
      <c r="D23" s="48">
        <f ca="1">AO$38</f>
        <v>0</v>
      </c>
      <c r="E23" s="48">
        <f ca="1">AO$39</f>
        <v>0</v>
      </c>
      <c r="F23" s="48">
        <f t="shared" si="2"/>
        <v>0</v>
      </c>
      <c r="G23" s="48">
        <f t="shared" si="3"/>
        <v>0</v>
      </c>
      <c r="Z23">
        <v>12</v>
      </c>
      <c r="AA23" t="s">
        <v>92</v>
      </c>
      <c r="AB23" s="71" t="s">
        <v>104</v>
      </c>
      <c r="AD23">
        <v>2000</v>
      </c>
      <c r="AE23">
        <v>12</v>
      </c>
      <c r="AF23">
        <v>2000</v>
      </c>
      <c r="AG23" s="196">
        <f t="shared" si="1"/>
        <v>201911</v>
      </c>
      <c r="AH23" s="78"/>
      <c r="AI23" s="81">
        <f t="shared" ref="AI23:AT36" si="4">IF(ISERROR(VLOOKUP($AG23,PIE,AI$11,0)),"",VLOOKUP($AG23,PIE,AI$11,0))</f>
        <v>41.721568819999995</v>
      </c>
      <c r="AJ23" s="81">
        <f t="shared" si="4"/>
        <v>0.50523286000000001</v>
      </c>
      <c r="AK23" s="81">
        <f t="shared" si="4"/>
        <v>2.3207993300000007</v>
      </c>
      <c r="AL23" s="81">
        <f t="shared" si="4"/>
        <v>1.3506523500000001</v>
      </c>
      <c r="AM23" s="81">
        <f t="shared" si="4"/>
        <v>9.4415339999999986E-2</v>
      </c>
      <c r="AN23" s="81">
        <f t="shared" si="4"/>
        <v>2.48759E-3</v>
      </c>
      <c r="AO23" s="81">
        <f t="shared" si="4"/>
        <v>0</v>
      </c>
      <c r="AP23" s="81">
        <f t="shared" si="4"/>
        <v>6.6442782400000002</v>
      </c>
      <c r="AQ23" s="81">
        <f t="shared" si="4"/>
        <v>13.25369557</v>
      </c>
      <c r="AR23" s="81">
        <f t="shared" si="4"/>
        <v>4.20156E-3</v>
      </c>
      <c r="AS23" s="81">
        <f t="shared" si="4"/>
        <v>0</v>
      </c>
      <c r="AT23" s="81">
        <f t="shared" si="4"/>
        <v>1.3148750000000001E-2</v>
      </c>
      <c r="AU23" s="81"/>
    </row>
    <row r="24" spans="1:47" x14ac:dyDescent="0.2">
      <c r="A24" s="45"/>
      <c r="B24" s="94" t="s">
        <v>57</v>
      </c>
      <c r="C24" s="49"/>
      <c r="D24" s="48">
        <f ca="1">AP$38</f>
        <v>32.184984169999993</v>
      </c>
      <c r="E24" s="48">
        <f ca="1">AP$39</f>
        <v>21.365233400000001</v>
      </c>
      <c r="F24" s="48">
        <f t="shared" si="2"/>
        <v>8.2848619199999991</v>
      </c>
      <c r="G24" s="48">
        <f t="shared" si="3"/>
        <v>4.7673467399999998</v>
      </c>
      <c r="H24" s="224"/>
      <c r="Z24">
        <v>13</v>
      </c>
      <c r="AD24">
        <v>2001</v>
      </c>
      <c r="AE24">
        <v>13</v>
      </c>
      <c r="AF24">
        <v>2001</v>
      </c>
      <c r="AG24" s="196">
        <f t="shared" si="1"/>
        <v>201912</v>
      </c>
      <c r="AH24" s="78"/>
      <c r="AI24" s="81">
        <f t="shared" si="4"/>
        <v>40.488370499999995</v>
      </c>
      <c r="AJ24" s="81">
        <f t="shared" si="4"/>
        <v>0.52974917999999993</v>
      </c>
      <c r="AK24" s="81">
        <f t="shared" si="4"/>
        <v>1.8723579899999996</v>
      </c>
      <c r="AL24" s="81">
        <f t="shared" si="4"/>
        <v>1.3529011700000002</v>
      </c>
      <c r="AM24" s="81">
        <f t="shared" si="4"/>
        <v>9.0906559999999997E-2</v>
      </c>
      <c r="AN24" s="81">
        <f t="shared" si="4"/>
        <v>6.4301244444444454E-3</v>
      </c>
      <c r="AO24" s="81">
        <f t="shared" si="4"/>
        <v>0</v>
      </c>
      <c r="AP24" s="81">
        <f t="shared" si="4"/>
        <v>6.2419185099999988</v>
      </c>
      <c r="AQ24" s="81">
        <f t="shared" si="4"/>
        <v>13.088600780000002</v>
      </c>
      <c r="AR24" s="81">
        <f t="shared" si="4"/>
        <v>3.8877600000000001E-3</v>
      </c>
      <c r="AS24" s="81">
        <f t="shared" si="4"/>
        <v>0</v>
      </c>
      <c r="AT24" s="81">
        <f t="shared" si="4"/>
        <v>6.0899999999999999E-3</v>
      </c>
      <c r="AU24" s="81"/>
    </row>
    <row r="25" spans="1:47" x14ac:dyDescent="0.2">
      <c r="A25" s="45"/>
      <c r="B25" s="94" t="s">
        <v>113</v>
      </c>
      <c r="C25" s="49"/>
      <c r="D25" s="48">
        <f ca="1">AQ$38</f>
        <v>47.136279549999998</v>
      </c>
      <c r="E25" s="48">
        <f ca="1">AQ$39</f>
        <v>49.052074990000001</v>
      </c>
      <c r="F25" s="48">
        <f t="shared" si="2"/>
        <v>12.406094319999998</v>
      </c>
      <c r="G25" s="48">
        <f t="shared" si="3"/>
        <v>12.71828455</v>
      </c>
      <c r="AD25">
        <v>2002</v>
      </c>
      <c r="AE25">
        <v>14</v>
      </c>
      <c r="AF25">
        <v>2002</v>
      </c>
      <c r="AG25" s="196">
        <f>IF(ISERROR(VLOOKUP($Y$13,$AE$12:$AF$44,2,0)),"",(VLOOKUP($Y$13,$AE$12:$AF$44,2,0)&amp;AB12)+0)</f>
        <v>202001</v>
      </c>
      <c r="AH25" s="78"/>
      <c r="AI25" s="181">
        <f t="shared" si="4"/>
        <v>38.592755729999993</v>
      </c>
      <c r="AJ25" s="181">
        <f t="shared" si="4"/>
        <v>0.50158068</v>
      </c>
      <c r="AK25" s="81">
        <f t="shared" si="4"/>
        <v>2.1870635099999998</v>
      </c>
      <c r="AL25" s="81">
        <f t="shared" si="4"/>
        <v>1.3660396700000002</v>
      </c>
      <c r="AM25" s="81">
        <f t="shared" si="4"/>
        <v>8.6359030000000003E-2</v>
      </c>
      <c r="AN25" s="81">
        <f t="shared" si="4"/>
        <v>1.7764900000000004E-3</v>
      </c>
      <c r="AO25" s="81">
        <f t="shared" si="4"/>
        <v>0</v>
      </c>
      <c r="AP25" s="81">
        <f t="shared" si="4"/>
        <v>5.7440767200000007</v>
      </c>
      <c r="AQ25" s="81">
        <f t="shared" si="4"/>
        <v>12.18036118</v>
      </c>
      <c r="AR25" s="81">
        <f t="shared" si="4"/>
        <v>0</v>
      </c>
      <c r="AS25" s="81">
        <f t="shared" si="4"/>
        <v>0</v>
      </c>
      <c r="AT25" s="81">
        <f t="shared" si="4"/>
        <v>2.3469899999999998E-3</v>
      </c>
      <c r="AU25" s="81"/>
    </row>
    <row r="26" spans="1:47" x14ac:dyDescent="0.2">
      <c r="A26" s="50"/>
      <c r="B26" s="95" t="s">
        <v>111</v>
      </c>
      <c r="C26" s="50"/>
      <c r="D26" s="48">
        <f ca="1">AR$38</f>
        <v>2.475E-4</v>
      </c>
      <c r="E26" s="48">
        <f ca="1">AR$39</f>
        <v>2.6103000000000004E-4</v>
      </c>
      <c r="F26" s="48">
        <f t="shared" si="2"/>
        <v>2.475E-4</v>
      </c>
      <c r="G26" s="48">
        <f t="shared" si="3"/>
        <v>2.6103000000000004E-4</v>
      </c>
      <c r="AD26">
        <v>2003</v>
      </c>
      <c r="AE26">
        <v>15</v>
      </c>
      <c r="AF26">
        <v>2003</v>
      </c>
      <c r="AG26" s="196">
        <f t="shared" ref="AG26:AG36" si="5">IF(ISERROR(VLOOKUP($Y$13,$AE$12:$AF$44,2,0)),"",(VLOOKUP($Y$13,$AE$12:$AF$44,2,0)&amp;AB13)+0)</f>
        <v>202002</v>
      </c>
      <c r="AH26" s="78"/>
      <c r="AI26" s="181">
        <f t="shared" si="4"/>
        <v>38.220636130000003</v>
      </c>
      <c r="AJ26" s="181">
        <f t="shared" si="4"/>
        <v>0.51800866000000001</v>
      </c>
      <c r="AK26" s="81">
        <f t="shared" si="4"/>
        <v>2.0571286599999996</v>
      </c>
      <c r="AL26" s="81">
        <f t="shared" si="4"/>
        <v>1.3640439199999999</v>
      </c>
      <c r="AM26" s="81">
        <f t="shared" si="4"/>
        <v>9.6602650000000012E-2</v>
      </c>
      <c r="AN26" s="81">
        <f t="shared" si="4"/>
        <v>0</v>
      </c>
      <c r="AO26" s="81">
        <f t="shared" si="4"/>
        <v>0</v>
      </c>
      <c r="AP26" s="81">
        <f t="shared" si="4"/>
        <v>5.5600623199999983</v>
      </c>
      <c r="AQ26" s="81">
        <f t="shared" si="4"/>
        <v>12.073348110000001</v>
      </c>
      <c r="AR26" s="81">
        <f t="shared" si="4"/>
        <v>0</v>
      </c>
      <c r="AS26" s="81">
        <f t="shared" si="4"/>
        <v>0</v>
      </c>
      <c r="AT26" s="81">
        <f t="shared" si="4"/>
        <v>0</v>
      </c>
      <c r="AU26" s="81"/>
    </row>
    <row r="27" spans="1:47" x14ac:dyDescent="0.2">
      <c r="A27" s="45"/>
      <c r="B27" s="94" t="s">
        <v>112</v>
      </c>
      <c r="C27" s="45"/>
      <c r="D27" s="48">
        <f ca="1">AS$38</f>
        <v>0</v>
      </c>
      <c r="E27" s="48">
        <f ca="1">AS$39</f>
        <v>0</v>
      </c>
      <c r="F27" s="48">
        <f t="shared" si="2"/>
        <v>0</v>
      </c>
      <c r="G27" s="48">
        <f t="shared" si="3"/>
        <v>0</v>
      </c>
      <c r="AD27">
        <v>2004</v>
      </c>
      <c r="AE27">
        <v>16</v>
      </c>
      <c r="AF27">
        <v>2004</v>
      </c>
      <c r="AG27" s="196">
        <f t="shared" si="5"/>
        <v>202003</v>
      </c>
      <c r="AH27" s="78"/>
      <c r="AI27" s="181">
        <f t="shared" si="4"/>
        <v>38.157165620000001</v>
      </c>
      <c r="AJ27" s="181">
        <f t="shared" si="4"/>
        <v>0.51254670999999996</v>
      </c>
      <c r="AK27" s="81">
        <f t="shared" si="4"/>
        <v>2.0403172000000001</v>
      </c>
      <c r="AL27" s="81">
        <f t="shared" si="4"/>
        <v>1.3448026199999998</v>
      </c>
      <c r="AM27" s="81">
        <f t="shared" si="4"/>
        <v>9.9866989999999989E-2</v>
      </c>
      <c r="AN27" s="81">
        <f t="shared" si="4"/>
        <v>0</v>
      </c>
      <c r="AO27" s="81">
        <f t="shared" si="4"/>
        <v>0</v>
      </c>
      <c r="AP27" s="81">
        <f t="shared" si="4"/>
        <v>5.2937476200000004</v>
      </c>
      <c r="AQ27" s="81">
        <f t="shared" si="4"/>
        <v>12.080081150000002</v>
      </c>
      <c r="AR27" s="81">
        <f t="shared" si="4"/>
        <v>0</v>
      </c>
      <c r="AS27" s="81">
        <f t="shared" si="4"/>
        <v>0</v>
      </c>
      <c r="AT27" s="81">
        <f t="shared" si="4"/>
        <v>0</v>
      </c>
      <c r="AU27" s="81"/>
    </row>
    <row r="28" spans="1:47" x14ac:dyDescent="0.2">
      <c r="A28" s="45"/>
      <c r="B28" s="94" t="s">
        <v>59</v>
      </c>
      <c r="C28" s="45"/>
      <c r="D28" s="48">
        <f ca="1">AT$38</f>
        <v>3.11678E-3</v>
      </c>
      <c r="E28" s="48">
        <f ca="1">AT$39</f>
        <v>3.1925399999999998E-3</v>
      </c>
      <c r="F28" s="48">
        <f t="shared" si="2"/>
        <v>8.2562E-4</v>
      </c>
      <c r="G28" s="48">
        <f t="shared" si="3"/>
        <v>8.4554999999999993E-4</v>
      </c>
      <c r="AD28">
        <v>2005</v>
      </c>
      <c r="AE28">
        <v>17</v>
      </c>
      <c r="AF28">
        <v>2005</v>
      </c>
      <c r="AG28" s="196">
        <f t="shared" si="5"/>
        <v>202004</v>
      </c>
      <c r="AH28" s="78"/>
      <c r="AI28" s="181">
        <f t="shared" si="4"/>
        <v>45.295322939999998</v>
      </c>
      <c r="AJ28" s="181">
        <f t="shared" si="4"/>
        <v>0.53632471000000015</v>
      </c>
      <c r="AK28" s="81">
        <f t="shared" si="4"/>
        <v>1.9958879700000001</v>
      </c>
      <c r="AL28" s="81">
        <f t="shared" si="4"/>
        <v>1.3544117499999999</v>
      </c>
      <c r="AM28" s="81">
        <f t="shared" si="4"/>
        <v>9.3498739999999969E-2</v>
      </c>
      <c r="AN28" s="81">
        <f t="shared" si="4"/>
        <v>5.9821899999999992E-3</v>
      </c>
      <c r="AO28" s="81">
        <f t="shared" si="4"/>
        <v>0</v>
      </c>
      <c r="AP28" s="81">
        <f t="shared" si="4"/>
        <v>4.7673467399999998</v>
      </c>
      <c r="AQ28" s="81">
        <f t="shared" si="4"/>
        <v>12.71828455</v>
      </c>
      <c r="AR28" s="81">
        <f t="shared" si="4"/>
        <v>2.6103000000000004E-4</v>
      </c>
      <c r="AS28" s="81">
        <f t="shared" si="4"/>
        <v>0</v>
      </c>
      <c r="AT28" s="81">
        <f t="shared" si="4"/>
        <v>8.4554999999999993E-4</v>
      </c>
      <c r="AU28" s="81"/>
    </row>
    <row r="29" spans="1:47" ht="6" customHeight="1" thickBot="1" x14ac:dyDescent="0.25">
      <c r="A29" s="45"/>
      <c r="B29" s="97"/>
      <c r="C29" s="97"/>
      <c r="D29" s="100"/>
      <c r="E29" s="100"/>
      <c r="F29" s="100"/>
      <c r="G29" s="100"/>
      <c r="AD29">
        <v>2006</v>
      </c>
      <c r="AE29">
        <v>18</v>
      </c>
      <c r="AF29">
        <v>2006</v>
      </c>
      <c r="AG29" s="196">
        <f t="shared" si="5"/>
        <v>202005</v>
      </c>
      <c r="AH29" s="78"/>
      <c r="AI29" s="181">
        <f t="shared" si="4"/>
        <v>42.919370860000001</v>
      </c>
      <c r="AJ29" s="181">
        <f t="shared" si="4"/>
        <v>0.55072368000000005</v>
      </c>
      <c r="AK29" s="81">
        <f t="shared" si="4"/>
        <v>2.0800622900000003</v>
      </c>
      <c r="AL29" s="81">
        <f t="shared" si="4"/>
        <v>1.3250855999999998</v>
      </c>
      <c r="AM29" s="81">
        <f t="shared" si="4"/>
        <v>9.3294459999999996E-2</v>
      </c>
      <c r="AN29" s="81">
        <f t="shared" si="4"/>
        <v>1.8968499999999999E-2</v>
      </c>
      <c r="AO29" s="81">
        <f t="shared" si="4"/>
        <v>0</v>
      </c>
      <c r="AP29" s="81">
        <f t="shared" si="4"/>
        <v>4.2910363199999999</v>
      </c>
      <c r="AQ29" s="81">
        <f t="shared" si="4"/>
        <v>12.48454742</v>
      </c>
      <c r="AR29" s="81">
        <f t="shared" si="4"/>
        <v>4.2719899999999998E-3</v>
      </c>
      <c r="AS29" s="81">
        <f t="shared" si="4"/>
        <v>0</v>
      </c>
      <c r="AT29" s="81">
        <f t="shared" si="4"/>
        <v>0.35138744</v>
      </c>
      <c r="AU29" s="81"/>
    </row>
    <row r="30" spans="1:47" x14ac:dyDescent="0.2">
      <c r="A30" s="51"/>
      <c r="B30" s="51" t="s">
        <v>110</v>
      </c>
      <c r="C30" s="51"/>
      <c r="D30" s="52"/>
      <c r="E30" s="52" t="s">
        <v>128</v>
      </c>
      <c r="F30" s="52"/>
      <c r="G30" s="52"/>
      <c r="AD30">
        <v>2007</v>
      </c>
      <c r="AE30">
        <v>19</v>
      </c>
      <c r="AF30">
        <v>2007</v>
      </c>
      <c r="AG30" s="196">
        <f t="shared" si="5"/>
        <v>202006</v>
      </c>
      <c r="AH30" s="78"/>
      <c r="AI30" s="181">
        <f t="shared" si="4"/>
        <v>0</v>
      </c>
      <c r="AJ30" s="181">
        <f t="shared" si="4"/>
        <v>0</v>
      </c>
      <c r="AK30" s="81">
        <f t="shared" si="4"/>
        <v>0</v>
      </c>
      <c r="AL30" s="81">
        <f t="shared" si="4"/>
        <v>0</v>
      </c>
      <c r="AM30" s="81">
        <f t="shared" si="4"/>
        <v>0</v>
      </c>
      <c r="AN30" s="81">
        <f t="shared" si="4"/>
        <v>0</v>
      </c>
      <c r="AO30" s="81">
        <f t="shared" si="4"/>
        <v>0</v>
      </c>
      <c r="AP30" s="81">
        <f t="shared" si="4"/>
        <v>0</v>
      </c>
      <c r="AQ30" s="81">
        <f t="shared" si="4"/>
        <v>0</v>
      </c>
      <c r="AR30" s="81">
        <f t="shared" si="4"/>
        <v>0</v>
      </c>
      <c r="AS30" s="81">
        <f t="shared" si="4"/>
        <v>0</v>
      </c>
      <c r="AT30" s="81">
        <f t="shared" si="4"/>
        <v>0</v>
      </c>
      <c r="AU30" s="81"/>
    </row>
    <row r="31" spans="1:47" ht="9" customHeight="1" x14ac:dyDescent="0.2">
      <c r="AD31">
        <v>2008</v>
      </c>
      <c r="AE31">
        <v>20</v>
      </c>
      <c r="AF31">
        <v>2008</v>
      </c>
      <c r="AG31" s="196">
        <f t="shared" si="5"/>
        <v>202007</v>
      </c>
      <c r="AH31" s="78"/>
      <c r="AI31" s="181">
        <f t="shared" si="4"/>
        <v>0</v>
      </c>
      <c r="AJ31" s="181">
        <f t="shared" si="4"/>
        <v>0</v>
      </c>
      <c r="AK31" s="81">
        <f t="shared" si="4"/>
        <v>0</v>
      </c>
      <c r="AL31" s="81">
        <f t="shared" si="4"/>
        <v>0</v>
      </c>
      <c r="AM31" s="81">
        <f t="shared" si="4"/>
        <v>0</v>
      </c>
      <c r="AN31" s="81">
        <f t="shared" si="4"/>
        <v>0</v>
      </c>
      <c r="AO31" s="81">
        <f t="shared" si="4"/>
        <v>0</v>
      </c>
      <c r="AP31" s="81">
        <f t="shared" si="4"/>
        <v>0</v>
      </c>
      <c r="AQ31" s="81">
        <f t="shared" si="4"/>
        <v>0</v>
      </c>
      <c r="AR31" s="81">
        <f t="shared" si="4"/>
        <v>0</v>
      </c>
      <c r="AS31" s="81">
        <f t="shared" si="4"/>
        <v>0</v>
      </c>
      <c r="AT31" s="81">
        <f t="shared" si="4"/>
        <v>0</v>
      </c>
      <c r="AU31" s="81"/>
    </row>
    <row r="32" spans="1:47" x14ac:dyDescent="0.2">
      <c r="AD32">
        <v>2009</v>
      </c>
      <c r="AE32">
        <v>21</v>
      </c>
      <c r="AF32">
        <v>2009</v>
      </c>
      <c r="AG32" s="196">
        <f t="shared" si="5"/>
        <v>202008</v>
      </c>
      <c r="AH32" s="78"/>
      <c r="AI32" s="181">
        <f t="shared" si="4"/>
        <v>0</v>
      </c>
      <c r="AJ32" s="181">
        <f t="shared" si="4"/>
        <v>0</v>
      </c>
      <c r="AK32" s="81">
        <f t="shared" si="4"/>
        <v>0</v>
      </c>
      <c r="AL32" s="81">
        <f t="shared" si="4"/>
        <v>0</v>
      </c>
      <c r="AM32" s="81">
        <f t="shared" si="4"/>
        <v>0</v>
      </c>
      <c r="AN32" s="81">
        <f t="shared" si="4"/>
        <v>0</v>
      </c>
      <c r="AO32" s="81">
        <f t="shared" si="4"/>
        <v>0</v>
      </c>
      <c r="AP32" s="81">
        <f t="shared" si="4"/>
        <v>0</v>
      </c>
      <c r="AQ32" s="81">
        <f t="shared" si="4"/>
        <v>0</v>
      </c>
      <c r="AR32" s="81">
        <f t="shared" ref="AI32:AS36" si="6">IF(ISERROR(VLOOKUP($AG32,PIE,AR$11,0)),"",VLOOKUP($AG32,PIE,AR$11,0))</f>
        <v>0</v>
      </c>
      <c r="AS32" s="81">
        <f t="shared" si="6"/>
        <v>0</v>
      </c>
      <c r="AT32" s="81">
        <f t="shared" si="4"/>
        <v>0</v>
      </c>
      <c r="AU32" s="81"/>
    </row>
    <row r="33" spans="1:47" x14ac:dyDescent="0.2">
      <c r="AD33">
        <v>2010</v>
      </c>
      <c r="AE33">
        <v>22</v>
      </c>
      <c r="AF33">
        <v>2010</v>
      </c>
      <c r="AG33" s="196">
        <f t="shared" si="5"/>
        <v>202009</v>
      </c>
      <c r="AH33" s="78"/>
      <c r="AI33" s="181">
        <f t="shared" si="6"/>
        <v>0</v>
      </c>
      <c r="AJ33" s="181">
        <f t="shared" si="6"/>
        <v>0</v>
      </c>
      <c r="AK33" s="81">
        <f t="shared" si="6"/>
        <v>0</v>
      </c>
      <c r="AL33" s="81">
        <f t="shared" si="6"/>
        <v>0</v>
      </c>
      <c r="AM33" s="81">
        <f t="shared" si="6"/>
        <v>0</v>
      </c>
      <c r="AN33" s="81">
        <f t="shared" si="6"/>
        <v>0</v>
      </c>
      <c r="AO33" s="81">
        <f t="shared" si="6"/>
        <v>0</v>
      </c>
      <c r="AP33" s="81">
        <f t="shared" si="6"/>
        <v>0</v>
      </c>
      <c r="AQ33" s="81">
        <f t="shared" si="6"/>
        <v>0</v>
      </c>
      <c r="AR33" s="81">
        <f t="shared" si="6"/>
        <v>0</v>
      </c>
      <c r="AS33" s="81">
        <f t="shared" si="6"/>
        <v>0</v>
      </c>
      <c r="AT33" s="81">
        <f t="shared" si="4"/>
        <v>0</v>
      </c>
      <c r="AU33" s="81"/>
    </row>
    <row r="34" spans="1:47" x14ac:dyDescent="0.2">
      <c r="AD34">
        <v>2011</v>
      </c>
      <c r="AE34">
        <v>23</v>
      </c>
      <c r="AF34">
        <v>2011</v>
      </c>
      <c r="AG34" s="196">
        <f t="shared" si="5"/>
        <v>202010</v>
      </c>
      <c r="AH34" s="78"/>
      <c r="AI34" s="181">
        <f t="shared" si="6"/>
        <v>0</v>
      </c>
      <c r="AJ34" s="181">
        <f t="shared" si="6"/>
        <v>0</v>
      </c>
      <c r="AK34" s="81">
        <f t="shared" si="6"/>
        <v>0</v>
      </c>
      <c r="AL34" s="81">
        <f t="shared" si="6"/>
        <v>0</v>
      </c>
      <c r="AM34" s="81">
        <f t="shared" si="6"/>
        <v>0</v>
      </c>
      <c r="AN34" s="81">
        <f t="shared" si="6"/>
        <v>0</v>
      </c>
      <c r="AO34" s="81">
        <f t="shared" si="6"/>
        <v>0</v>
      </c>
      <c r="AP34" s="81">
        <f t="shared" si="6"/>
        <v>0</v>
      </c>
      <c r="AQ34" s="81">
        <f t="shared" si="6"/>
        <v>0</v>
      </c>
      <c r="AR34" s="81">
        <f t="shared" si="6"/>
        <v>0</v>
      </c>
      <c r="AS34" s="81">
        <f t="shared" si="6"/>
        <v>0</v>
      </c>
      <c r="AT34" s="81">
        <f t="shared" si="4"/>
        <v>0</v>
      </c>
      <c r="AU34" s="81"/>
    </row>
    <row r="35" spans="1:47" x14ac:dyDescent="0.2">
      <c r="AD35">
        <v>2012</v>
      </c>
      <c r="AE35">
        <v>24</v>
      </c>
      <c r="AF35">
        <v>2012</v>
      </c>
      <c r="AG35" s="196">
        <f t="shared" si="5"/>
        <v>202011</v>
      </c>
      <c r="AH35" s="78"/>
      <c r="AI35" s="181">
        <f t="shared" si="6"/>
        <v>0</v>
      </c>
      <c r="AJ35" s="181">
        <f t="shared" si="6"/>
        <v>0</v>
      </c>
      <c r="AK35" s="81">
        <f t="shared" si="6"/>
        <v>0</v>
      </c>
      <c r="AL35" s="81">
        <f t="shared" si="6"/>
        <v>0</v>
      </c>
      <c r="AM35" s="81">
        <f t="shared" si="6"/>
        <v>0</v>
      </c>
      <c r="AN35" s="81">
        <f t="shared" si="6"/>
        <v>0</v>
      </c>
      <c r="AO35" s="81">
        <f t="shared" si="6"/>
        <v>0</v>
      </c>
      <c r="AP35" s="81">
        <f t="shared" si="6"/>
        <v>0</v>
      </c>
      <c r="AQ35" s="81">
        <f t="shared" si="6"/>
        <v>0</v>
      </c>
      <c r="AR35" s="81">
        <f t="shared" si="6"/>
        <v>0</v>
      </c>
      <c r="AS35" s="81">
        <f t="shared" si="6"/>
        <v>0</v>
      </c>
      <c r="AT35" s="81">
        <f t="shared" si="4"/>
        <v>0</v>
      </c>
      <c r="AU35" s="81"/>
    </row>
    <row r="36" spans="1:47" x14ac:dyDescent="0.2">
      <c r="AD36">
        <v>2013</v>
      </c>
      <c r="AE36">
        <v>25</v>
      </c>
      <c r="AF36">
        <v>2013</v>
      </c>
      <c r="AG36" s="196">
        <f t="shared" si="5"/>
        <v>202012</v>
      </c>
      <c r="AH36" s="78"/>
      <c r="AI36" s="181">
        <f t="shared" si="6"/>
        <v>0</v>
      </c>
      <c r="AJ36" s="181">
        <f t="shared" si="6"/>
        <v>0</v>
      </c>
      <c r="AK36" s="81">
        <f t="shared" si="6"/>
        <v>0</v>
      </c>
      <c r="AL36" s="81">
        <f t="shared" si="6"/>
        <v>0</v>
      </c>
      <c r="AM36" s="81">
        <f t="shared" si="6"/>
        <v>0</v>
      </c>
      <c r="AN36" s="81">
        <f t="shared" si="6"/>
        <v>0</v>
      </c>
      <c r="AO36" s="81">
        <f t="shared" si="6"/>
        <v>0</v>
      </c>
      <c r="AP36" s="81">
        <f t="shared" si="6"/>
        <v>0</v>
      </c>
      <c r="AQ36" s="81">
        <f t="shared" si="6"/>
        <v>0</v>
      </c>
      <c r="AR36" s="81">
        <f t="shared" si="6"/>
        <v>0</v>
      </c>
      <c r="AS36" s="81">
        <f t="shared" si="6"/>
        <v>0</v>
      </c>
      <c r="AT36" s="81">
        <f t="shared" si="4"/>
        <v>0</v>
      </c>
      <c r="AU36" s="81"/>
    </row>
    <row r="37" spans="1:47" x14ac:dyDescent="0.2">
      <c r="AD37">
        <v>2014</v>
      </c>
      <c r="AE37">
        <v>26</v>
      </c>
      <c r="AF37">
        <v>2014</v>
      </c>
      <c r="AG37">
        <f>Y12</f>
        <v>4</v>
      </c>
    </row>
    <row r="38" spans="1:47" x14ac:dyDescent="0.2">
      <c r="AD38">
        <v>2015</v>
      </c>
      <c r="AE38">
        <v>27</v>
      </c>
      <c r="AF38">
        <v>2015</v>
      </c>
      <c r="AG38" t="str">
        <f>"ACUM. "&amp;LEFT(AG13,4)</f>
        <v>ACUM. 2019</v>
      </c>
      <c r="AI38" s="72">
        <f ca="1">SUM(AI13:OFFSET(AI12,$AG$37,0))</f>
        <v>142.16980893000002</v>
      </c>
      <c r="AJ38" s="72">
        <f ca="1">SUM(AJ13:OFFSET(AJ12,$AG$37,0))</f>
        <v>2.0327135699999999</v>
      </c>
      <c r="AK38" s="72">
        <f ca="1">SUM(AK13:OFFSET(AK12,$AG$37,0))</f>
        <v>7.6865903000000007</v>
      </c>
      <c r="AL38" s="72">
        <f ca="1">SUM(AL13:OFFSET(AL12,$AG$37,0))</f>
        <v>5.1860002199999995</v>
      </c>
      <c r="AM38" s="72">
        <f ca="1">SUM(AM13:OFFSET(AM12,$AG$37,0))</f>
        <v>0.36077685000000004</v>
      </c>
      <c r="AN38" s="72">
        <f ca="1">SUM(AN13:OFFSET(AN12,$AG$37,0))</f>
        <v>7.4258800000000002E-3</v>
      </c>
      <c r="AO38" s="72">
        <f ca="1">SUM(AO13:OFFSET(AO12,$AG$37,0))</f>
        <v>0</v>
      </c>
      <c r="AP38" s="72">
        <f ca="1">SUM(AP13:OFFSET(AP12,$AG$37,0))</f>
        <v>32.184984169999993</v>
      </c>
      <c r="AQ38" s="72">
        <f ca="1">SUM(AQ13:OFFSET(AQ12,$AG$37,0))</f>
        <v>47.136279549999998</v>
      </c>
      <c r="AR38" s="72">
        <f ca="1">SUM(AR13:OFFSET(AR12,$AG$37,0))</f>
        <v>2.475E-4</v>
      </c>
      <c r="AS38" s="72">
        <f ca="1">SUM(AS13:OFFSET(AS12,$AG$37,0))</f>
        <v>0</v>
      </c>
      <c r="AT38" s="72">
        <f ca="1">SUM(AT13:OFFSET(AT12,$AG$37,0))</f>
        <v>3.11678E-3</v>
      </c>
      <c r="AU38" s="72"/>
    </row>
    <row r="39" spans="1:47" x14ac:dyDescent="0.2">
      <c r="AD39">
        <v>2016</v>
      </c>
      <c r="AE39">
        <v>28</v>
      </c>
      <c r="AF39">
        <v>2016</v>
      </c>
      <c r="AG39" t="str">
        <f>"ACUM. "&amp;LEFT(AG25,4)</f>
        <v>ACUM. 2020</v>
      </c>
      <c r="AI39" s="72">
        <f ca="1">SUM(AI25:OFFSET(AI24,$AG$37,0))</f>
        <v>160.26588042</v>
      </c>
      <c r="AJ39" s="72">
        <f ca="1">SUM(AJ25:OFFSET(AJ24,$AG$37,0))</f>
        <v>2.0684607600000002</v>
      </c>
      <c r="AK39" s="72">
        <f ca="1">SUM(AK25:OFFSET(AK24,$AG$37,0))</f>
        <v>8.2803973400000004</v>
      </c>
      <c r="AL39" s="72">
        <f ca="1">SUM(AL25:OFFSET(AL24,$AG$37,0))</f>
        <v>5.4292979599999995</v>
      </c>
      <c r="AM39" s="72">
        <f ca="1">SUM(AM25:OFFSET(AM24,$AG$37,0))</f>
        <v>0.37632740999999997</v>
      </c>
      <c r="AN39" s="72">
        <f ca="1">SUM(AN25:OFFSET(AN24,$AG$37,0))</f>
        <v>7.7586799999999996E-3</v>
      </c>
      <c r="AO39" s="72">
        <f ca="1">SUM(AO25:OFFSET(AO24,$AG$37,0))</f>
        <v>0</v>
      </c>
      <c r="AP39" s="72">
        <f ca="1">SUM(AP25:OFFSET(AP24,$AG$37,0))</f>
        <v>21.365233400000001</v>
      </c>
      <c r="AQ39" s="72">
        <f ca="1">SUM(AQ25:OFFSET(AQ24,$AG$37,0))</f>
        <v>49.052074990000001</v>
      </c>
      <c r="AR39" s="72">
        <f ca="1">SUM(AR25:OFFSET(AR24,$AG$37,0))</f>
        <v>2.6103000000000004E-4</v>
      </c>
      <c r="AS39" s="72">
        <f ca="1">SUM(AS25:OFFSET(AS24,$AG$37,0))</f>
        <v>0</v>
      </c>
      <c r="AT39" s="72">
        <f ca="1">SUM(AT25:OFFSET(AT24,$AG$37,0))</f>
        <v>3.1925399999999998E-3</v>
      </c>
      <c r="AU39" s="72"/>
    </row>
    <row r="40" spans="1:47" x14ac:dyDescent="0.2">
      <c r="A40" s="236" t="s">
        <v>131</v>
      </c>
      <c r="B40" s="236"/>
      <c r="C40" s="236"/>
      <c r="D40" s="236"/>
      <c r="E40" s="236"/>
      <c r="F40" s="236"/>
      <c r="G40" s="236"/>
      <c r="H40" s="236"/>
      <c r="I40" s="236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AD40">
        <v>2017</v>
      </c>
      <c r="AE40">
        <v>29</v>
      </c>
      <c r="AF40">
        <v>2017</v>
      </c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</row>
    <row r="41" spans="1:47" x14ac:dyDescent="0.2">
      <c r="A41" s="239" t="str">
        <f>B10</f>
        <v>Período : Enero - Abril 2020 - 2019 P/</v>
      </c>
      <c r="B41" s="239"/>
      <c r="C41" s="239"/>
      <c r="D41" s="239"/>
      <c r="E41" s="239"/>
      <c r="F41" s="239"/>
      <c r="G41" s="239"/>
      <c r="H41" s="239"/>
      <c r="I41" s="23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AD41">
        <v>2018</v>
      </c>
      <c r="AE41">
        <v>30</v>
      </c>
      <c r="AF41">
        <v>2018</v>
      </c>
    </row>
    <row r="42" spans="1:47" ht="13.5" thickBot="1" x14ac:dyDescent="0.25">
      <c r="A42" s="240" t="s">
        <v>118</v>
      </c>
      <c r="B42" s="240"/>
      <c r="C42" s="240"/>
      <c r="D42" s="240"/>
      <c r="E42" s="240"/>
      <c r="F42" s="240"/>
      <c r="G42" s="240"/>
      <c r="H42" s="240"/>
      <c r="I42" s="24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AD42">
        <v>2019</v>
      </c>
      <c r="AE42">
        <v>31</v>
      </c>
      <c r="AF42">
        <v>2019</v>
      </c>
    </row>
    <row r="43" spans="1:47" ht="17.45" customHeight="1" x14ac:dyDescent="0.2">
      <c r="A43" s="139" t="s">
        <v>66</v>
      </c>
      <c r="B43" s="139"/>
      <c r="C43" s="232" t="str">
        <f>D12</f>
        <v>Enero -Abril</v>
      </c>
      <c r="D43" s="233"/>
      <c r="E43" s="233"/>
      <c r="F43" s="233" t="str">
        <f>F12</f>
        <v>Abril</v>
      </c>
      <c r="G43" s="232"/>
      <c r="H43" s="232"/>
      <c r="I43" s="23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AD43">
        <v>2020</v>
      </c>
      <c r="AE43">
        <v>32</v>
      </c>
      <c r="AF43">
        <v>2020</v>
      </c>
    </row>
    <row r="44" spans="1:47" ht="13.5" thickBot="1" x14ac:dyDescent="0.25">
      <c r="A44" s="140" t="s">
        <v>67</v>
      </c>
      <c r="B44" s="140"/>
      <c r="C44" s="141">
        <f>D13</f>
        <v>2019</v>
      </c>
      <c r="D44" s="141">
        <f>E13</f>
        <v>2020</v>
      </c>
      <c r="E44" s="142" t="s">
        <v>75</v>
      </c>
      <c r="F44" s="143">
        <f>C44</f>
        <v>2019</v>
      </c>
      <c r="G44" s="143">
        <f>D44</f>
        <v>2020</v>
      </c>
      <c r="H44" s="144" t="s">
        <v>75</v>
      </c>
      <c r="I44" s="145" t="s">
        <v>76</v>
      </c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AD44">
        <v>2021</v>
      </c>
      <c r="AE44">
        <v>33</v>
      </c>
      <c r="AF44">
        <v>2021</v>
      </c>
    </row>
    <row r="45" spans="1:47" x14ac:dyDescent="0.2">
      <c r="A45" s="45"/>
      <c r="B45" s="45"/>
      <c r="C45" s="46"/>
      <c r="D45" s="46"/>
      <c r="E45" s="46"/>
      <c r="F45" s="46"/>
      <c r="G45" s="46"/>
      <c r="H45" s="45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</row>
    <row r="46" spans="1:47" x14ac:dyDescent="0.2">
      <c r="A46" s="96" t="s">
        <v>77</v>
      </c>
      <c r="B46" s="96"/>
      <c r="C46" s="59">
        <f ca="1">SUM(C48:C60)</f>
        <v>726.16579977896822</v>
      </c>
      <c r="D46" s="59">
        <f ca="1">SUM(D48:D60)</f>
        <v>765.47257495603958</v>
      </c>
      <c r="E46" s="98">
        <f ca="1">IF(ISERROR(D46/C46),0,((D46/C46)-1)*100)</f>
        <v>5.4129201883420519</v>
      </c>
      <c r="F46" s="59">
        <f>SUM(F48:F60)</f>
        <v>180.78302633488246</v>
      </c>
      <c r="G46" s="99">
        <f>SUM(G48:G60)</f>
        <v>209.46025456933859</v>
      </c>
      <c r="H46" s="98">
        <f>IF(ISERROR(G46/F46),0,((G46/F46)-1)*100)</f>
        <v>15.862788014918184</v>
      </c>
      <c r="I46" s="219">
        <f>IF(ISERROR(F46/$F$46),0,F46/$F$46*H46)</f>
        <v>15.862788014918184</v>
      </c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</row>
    <row r="47" spans="1:47" x14ac:dyDescent="0.2">
      <c r="A47" s="45"/>
      <c r="B47" s="45"/>
      <c r="C47" s="48"/>
      <c r="D47" s="48"/>
      <c r="E47" s="57"/>
      <c r="F47" s="48"/>
      <c r="G47" s="60"/>
      <c r="H47" s="57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</row>
    <row r="48" spans="1:47" x14ac:dyDescent="0.2">
      <c r="A48" s="91" t="s">
        <v>50</v>
      </c>
      <c r="B48" s="45"/>
      <c r="C48" s="48">
        <f ca="1">$AI$85</f>
        <v>534.85871626379412</v>
      </c>
      <c r="D48" s="48">
        <f ca="1">$AI$86</f>
        <v>602.93816041163575</v>
      </c>
      <c r="E48" s="57">
        <f t="shared" ref="E48:E59" ca="1" si="7">IF(ISERROR(D48/C48),0,((D48/C48)-1)*100)</f>
        <v>12.728491109466123</v>
      </c>
      <c r="F48" s="48">
        <f>VLOOKUP($Y$15,VALOR,Z12+2,0)</f>
        <v>131.83583087490894</v>
      </c>
      <c r="G48" s="48">
        <f>IF(ISERROR(VLOOKUP($Y$14,VALOR,Z12+2,0)),0,VLOOKUP($Y$14,VALOR,Z12+2,0))</f>
        <v>170.40606907174512</v>
      </c>
      <c r="H48" s="57">
        <f t="shared" ref="H48:H59" si="8">IF(ISERROR(G48/F48),0,((G48/F48)-1)*100)</f>
        <v>29.256263597589903</v>
      </c>
      <c r="I48" s="58">
        <f t="shared" ref="I48:I59" si="9">IF(ISERROR(F48/$F$46),0,F48/$F$46*H48)</f>
        <v>21.335099305942954</v>
      </c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</row>
    <row r="49" spans="1:47" x14ac:dyDescent="0.2">
      <c r="A49" s="91" t="s">
        <v>51</v>
      </c>
      <c r="B49" s="45"/>
      <c r="C49" s="48">
        <f ca="1">AJ$85</f>
        <v>7.0901097376294242</v>
      </c>
      <c r="D49" s="48">
        <f ca="1">$AJ$86</f>
        <v>7.2147960208581488</v>
      </c>
      <c r="E49" s="57">
        <f t="shared" ca="1" si="7"/>
        <v>1.7585945470910858</v>
      </c>
      <c r="F49" s="48">
        <f t="shared" ref="F49:F59" si="10">VLOOKUP($Y$15,VALOR,Z13+2,0)</f>
        <v>1.8403595843020075</v>
      </c>
      <c r="G49" s="48">
        <f t="shared" ref="G49:G59" si="11">IF(ISERROR(VLOOKUP($Y$14,VALOR,Z13+2,0)),0,VLOOKUP($Y$14,VALOR,Z13+2,0))</f>
        <v>1.8707018563871143</v>
      </c>
      <c r="H49" s="57">
        <f t="shared" si="8"/>
        <v>1.6487143243049784</v>
      </c>
      <c r="I49" s="58">
        <f t="shared" si="9"/>
        <v>1.67838058142144E-2</v>
      </c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</row>
    <row r="50" spans="1:47" x14ac:dyDescent="0.2">
      <c r="A50" s="91" t="s">
        <v>52</v>
      </c>
      <c r="B50" s="45"/>
      <c r="C50" s="48">
        <f ca="1">AK$85</f>
        <v>26.268328307648883</v>
      </c>
      <c r="D50" s="48">
        <f ca="1">AK$86</f>
        <v>28.297617975671542</v>
      </c>
      <c r="E50" s="57">
        <f t="shared" ca="1" si="7"/>
        <v>7.7252333846907328</v>
      </c>
      <c r="F50" s="48">
        <f t="shared" si="10"/>
        <v>6.3407180278878821</v>
      </c>
      <c r="G50" s="48">
        <f t="shared" si="11"/>
        <v>6.8207928893057908</v>
      </c>
      <c r="H50" s="57">
        <f t="shared" si="8"/>
        <v>7.5713012202471841</v>
      </c>
      <c r="I50" s="58">
        <f t="shared" si="9"/>
        <v>0.26555306167328885</v>
      </c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</row>
    <row r="51" spans="1:47" x14ac:dyDescent="0.2">
      <c r="A51" s="91" t="s">
        <v>53</v>
      </c>
      <c r="B51" s="45"/>
      <c r="C51" s="48">
        <f ca="1">AL$85</f>
        <v>18.176932958444844</v>
      </c>
      <c r="D51" s="48">
        <f ca="1">AL$86</f>
        <v>19.029691639762667</v>
      </c>
      <c r="E51" s="57">
        <f t="shared" ca="1" si="7"/>
        <v>4.6914332757201471</v>
      </c>
      <c r="F51" s="48">
        <f t="shared" si="10"/>
        <v>4.5563472395939657</v>
      </c>
      <c r="G51" s="48">
        <f t="shared" si="11"/>
        <v>4.7472137550121349</v>
      </c>
      <c r="H51" s="57">
        <f t="shared" si="8"/>
        <v>4.1890247907264033</v>
      </c>
      <c r="I51" s="58">
        <f t="shared" si="9"/>
        <v>0.10557767467871029</v>
      </c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</row>
    <row r="52" spans="1:47" x14ac:dyDescent="0.2">
      <c r="A52" s="91" t="s">
        <v>54</v>
      </c>
      <c r="B52" s="45"/>
      <c r="C52" s="48">
        <f ca="1">AM$85</f>
        <v>1.1454713557350551</v>
      </c>
      <c r="D52" s="48">
        <f ca="1">AM$86</f>
        <v>1.1948445930856202</v>
      </c>
      <c r="E52" s="57">
        <f t="shared" ca="1" si="7"/>
        <v>4.3102987345224442</v>
      </c>
      <c r="F52" s="48">
        <f t="shared" si="10"/>
        <v>0.28565091295638084</v>
      </c>
      <c r="G52" s="48">
        <f t="shared" si="11"/>
        <v>0.2968597582337098</v>
      </c>
      <c r="H52" s="57">
        <f t="shared" si="8"/>
        <v>3.9239662010254417</v>
      </c>
      <c r="I52" s="58">
        <f t="shared" si="9"/>
        <v>6.2001646418761262E-3</v>
      </c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</row>
    <row r="53" spans="1:47" x14ac:dyDescent="0.2">
      <c r="A53" s="91" t="s">
        <v>55</v>
      </c>
      <c r="B53" s="45"/>
      <c r="C53" s="48">
        <f ca="1">AN$85</f>
        <v>1.8549360220983861E-2</v>
      </c>
      <c r="D53" s="48">
        <f ca="1">AN$86</f>
        <v>1.9380672749807842E-2</v>
      </c>
      <c r="E53" s="57">
        <f t="shared" ca="1" si="7"/>
        <v>4.4816237267502279</v>
      </c>
      <c r="F53" s="48">
        <f t="shared" si="10"/>
        <v>1.4605596598289779E-2</v>
      </c>
      <c r="G53" s="48">
        <f t="shared" si="11"/>
        <v>1.4943117478382013E-2</v>
      </c>
      <c r="H53" s="57">
        <f t="shared" si="8"/>
        <v>2.31090101538034</v>
      </c>
      <c r="I53" s="58">
        <f t="shared" si="9"/>
        <v>1.8669943021476545E-4</v>
      </c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</row>
    <row r="54" spans="1:47" x14ac:dyDescent="0.2">
      <c r="A54" s="91" t="s">
        <v>56</v>
      </c>
      <c r="B54" s="45"/>
      <c r="C54" s="48">
        <f ca="1">AO$85</f>
        <v>0</v>
      </c>
      <c r="D54" s="48">
        <f ca="1">AO$86</f>
        <v>0</v>
      </c>
      <c r="E54" s="57">
        <f t="shared" ca="1" si="7"/>
        <v>0</v>
      </c>
      <c r="F54" s="48">
        <f t="shared" si="10"/>
        <v>0</v>
      </c>
      <c r="G54" s="48">
        <f t="shared" si="11"/>
        <v>0</v>
      </c>
      <c r="H54" s="57">
        <f t="shared" si="8"/>
        <v>0</v>
      </c>
      <c r="I54" s="58">
        <f t="shared" si="9"/>
        <v>0</v>
      </c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</row>
    <row r="55" spans="1:47" x14ac:dyDescent="0.2">
      <c r="A55" s="91" t="s">
        <v>57</v>
      </c>
      <c r="B55" s="49"/>
      <c r="C55" s="48">
        <f ca="1">AP$85</f>
        <v>99.419416101129997</v>
      </c>
      <c r="D55" s="48">
        <f ca="1">AP$86</f>
        <v>65.9972059726</v>
      </c>
      <c r="E55" s="57">
        <f t="shared" ca="1" si="7"/>
        <v>-33.617387266218437</v>
      </c>
      <c r="F55" s="48">
        <f t="shared" si="10"/>
        <v>25.591938470879995</v>
      </c>
      <c r="G55" s="48">
        <f t="shared" si="11"/>
        <v>14.726334079859999</v>
      </c>
      <c r="H55" s="57">
        <f t="shared" si="8"/>
        <v>-42.45713705268367</v>
      </c>
      <c r="I55" s="58">
        <f t="shared" si="9"/>
        <v>-6.0103011943679672</v>
      </c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</row>
    <row r="56" spans="1:47" x14ac:dyDescent="0.2">
      <c r="A56" s="91" t="s">
        <v>116</v>
      </c>
      <c r="B56" s="49"/>
      <c r="C56" s="48">
        <f ca="1">AQ$85</f>
        <v>39.170248306049999</v>
      </c>
      <c r="D56" s="48">
        <f ca="1">AQ$86</f>
        <v>40.762274316690004</v>
      </c>
      <c r="E56" s="57">
        <f t="shared" ca="1" si="7"/>
        <v>4.0643755898634781</v>
      </c>
      <c r="F56" s="48">
        <f t="shared" si="10"/>
        <v>10.309464379919998</v>
      </c>
      <c r="G56" s="48">
        <f t="shared" si="11"/>
        <v>10.56889446105</v>
      </c>
      <c r="H56" s="57">
        <f t="shared" si="8"/>
        <v>2.5164263784188456</v>
      </c>
      <c r="I56" s="58">
        <f t="shared" si="9"/>
        <v>0.14350356136279821</v>
      </c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</row>
    <row r="57" spans="1:47" x14ac:dyDescent="0.2">
      <c r="A57" s="92" t="s">
        <v>115</v>
      </c>
      <c r="B57" s="50"/>
      <c r="C57" s="48">
        <f ca="1">AR$85</f>
        <v>4.5379644749999996E-3</v>
      </c>
      <c r="D57" s="48">
        <f ca="1">AR$86</f>
        <v>4.7860398663000011E-3</v>
      </c>
      <c r="E57" s="57">
        <f t="shared" ca="1" si="7"/>
        <v>5.4666666666667085</v>
      </c>
      <c r="F57" s="48">
        <f t="shared" si="10"/>
        <v>4.5379644749999996E-3</v>
      </c>
      <c r="G57" s="48">
        <f t="shared" si="11"/>
        <v>4.7860398663000011E-3</v>
      </c>
      <c r="H57" s="57">
        <f t="shared" si="8"/>
        <v>5.4666666666667085</v>
      </c>
      <c r="I57" s="58">
        <f t="shared" si="9"/>
        <v>1.3722272291230873E-4</v>
      </c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AG57" s="77" t="s">
        <v>106</v>
      </c>
    </row>
    <row r="58" spans="1:47" x14ac:dyDescent="0.2">
      <c r="A58" s="91" t="s">
        <v>114</v>
      </c>
      <c r="B58" s="45"/>
      <c r="C58" s="48">
        <f ca="1">AS$85</f>
        <v>0</v>
      </c>
      <c r="D58" s="48">
        <f ca="1">AS$86</f>
        <v>0</v>
      </c>
      <c r="E58" s="57">
        <f t="shared" ca="1" si="7"/>
        <v>0</v>
      </c>
      <c r="F58" s="48">
        <f t="shared" si="10"/>
        <v>0</v>
      </c>
      <c r="G58" s="48">
        <f t="shared" si="11"/>
        <v>0</v>
      </c>
      <c r="H58" s="57">
        <f t="shared" si="8"/>
        <v>0</v>
      </c>
      <c r="I58" s="58">
        <f t="shared" si="9"/>
        <v>0</v>
      </c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AG58" s="73"/>
      <c r="AH58" s="73"/>
      <c r="AI58" s="73">
        <v>2</v>
      </c>
      <c r="AJ58" s="73">
        <v>3</v>
      </c>
      <c r="AK58" s="73">
        <v>4</v>
      </c>
      <c r="AL58" s="73">
        <v>5</v>
      </c>
      <c r="AM58" s="73">
        <v>6</v>
      </c>
      <c r="AN58" s="73">
        <v>7</v>
      </c>
      <c r="AO58" s="73">
        <v>8</v>
      </c>
      <c r="AP58" s="73">
        <v>9</v>
      </c>
      <c r="AQ58" s="73">
        <v>10</v>
      </c>
      <c r="AR58" s="73">
        <v>11</v>
      </c>
      <c r="AS58" s="73">
        <v>12</v>
      </c>
      <c r="AT58" s="73">
        <v>13</v>
      </c>
      <c r="AU58" s="73">
        <v>14</v>
      </c>
    </row>
    <row r="59" spans="1:47" x14ac:dyDescent="0.2">
      <c r="A59" s="91" t="s">
        <v>59</v>
      </c>
      <c r="B59" s="45"/>
      <c r="C59" s="48">
        <f ca="1">AT$85</f>
        <v>1.348942384E-2</v>
      </c>
      <c r="D59" s="48">
        <f ca="1">AT$86</f>
        <v>1.3817313119999999E-2</v>
      </c>
      <c r="E59" s="57">
        <f t="shared" ca="1" si="7"/>
        <v>2.4307137494465225</v>
      </c>
      <c r="F59" s="48">
        <f t="shared" si="10"/>
        <v>3.5732833600000003E-3</v>
      </c>
      <c r="G59" s="48">
        <f t="shared" si="11"/>
        <v>3.6595403999999999E-3</v>
      </c>
      <c r="H59" s="57">
        <f t="shared" si="8"/>
        <v>2.4139434606719634</v>
      </c>
      <c r="I59" s="58">
        <f t="shared" si="9"/>
        <v>4.7713019163766448E-5</v>
      </c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AG59" s="73"/>
      <c r="AH59" s="74" t="s">
        <v>80</v>
      </c>
      <c r="AI59" s="75" t="s">
        <v>50</v>
      </c>
      <c r="AJ59" s="75" t="s">
        <v>51</v>
      </c>
      <c r="AK59" s="75" t="s">
        <v>52</v>
      </c>
      <c r="AL59" s="75" t="s">
        <v>53</v>
      </c>
      <c r="AM59" s="75" t="s">
        <v>54</v>
      </c>
      <c r="AN59" s="75" t="s">
        <v>55</v>
      </c>
      <c r="AO59" s="75" t="s">
        <v>56</v>
      </c>
      <c r="AP59" s="75" t="s">
        <v>57</v>
      </c>
      <c r="AQ59" s="75" t="s">
        <v>58</v>
      </c>
      <c r="AR59" s="75" t="s">
        <v>78</v>
      </c>
      <c r="AS59" s="75" t="s">
        <v>79</v>
      </c>
      <c r="AT59" s="75" t="s">
        <v>59</v>
      </c>
      <c r="AU59" s="75" t="s">
        <v>65</v>
      </c>
    </row>
    <row r="60" spans="1:47" ht="13.5" thickBot="1" x14ac:dyDescent="0.25">
      <c r="A60" s="105"/>
      <c r="B60" s="101"/>
      <c r="C60" s="102"/>
      <c r="D60" s="102"/>
      <c r="E60" s="167"/>
      <c r="F60" s="102"/>
      <c r="G60" s="164"/>
      <c r="H60" s="103"/>
      <c r="I60" s="104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AG60" s="73">
        <f t="shared" ref="AG60:AG71" si="12">IF(ISERROR(AG13+0),"",AG13+0)</f>
        <v>201901</v>
      </c>
      <c r="AH60" s="73"/>
      <c r="AI60" s="76">
        <f t="shared" ref="AI60:AU69" si="13">IF(ISERROR(VLOOKUP($AG60,VALOR,AI$11+1,0)),"",VLOOKUP($AG60,VALOR,AI$11+1,0))</f>
        <v>135.13319365782561</v>
      </c>
      <c r="AJ60" s="76">
        <f t="shared" si="13"/>
        <v>1.7200515462807309</v>
      </c>
      <c r="AK60" s="76">
        <f t="shared" si="13"/>
        <v>6.9223963524539798</v>
      </c>
      <c r="AL60" s="76">
        <f t="shared" si="13"/>
        <v>4.5612807730376481</v>
      </c>
      <c r="AM60" s="76">
        <f t="shared" si="13"/>
        <v>0.26103966910069976</v>
      </c>
      <c r="AN60" s="76">
        <f t="shared" si="13"/>
        <v>3.9437636226940815E-3</v>
      </c>
      <c r="AO60" s="76">
        <f t="shared" si="13"/>
        <v>0</v>
      </c>
      <c r="AP60" s="76">
        <f t="shared" si="13"/>
        <v>24.248360220910001</v>
      </c>
      <c r="AQ60" s="76">
        <f t="shared" si="13"/>
        <v>9.6524485148100005</v>
      </c>
      <c r="AR60" s="76">
        <f t="shared" si="13"/>
        <v>0</v>
      </c>
      <c r="AS60" s="76">
        <f t="shared" si="13"/>
        <v>0</v>
      </c>
      <c r="AT60" s="76">
        <f t="shared" si="13"/>
        <v>9.9161404800000002E-3</v>
      </c>
      <c r="AU60" s="76" t="str">
        <f t="shared" si="13"/>
        <v/>
      </c>
    </row>
    <row r="61" spans="1:47" x14ac:dyDescent="0.2">
      <c r="A61" s="51" t="s">
        <v>117</v>
      </c>
      <c r="B61" s="52"/>
      <c r="C61" s="55"/>
      <c r="D61" s="48"/>
      <c r="E61" s="54"/>
      <c r="F61" s="48"/>
      <c r="G61" s="48"/>
      <c r="H61" s="54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AG61" s="73">
        <f t="shared" si="12"/>
        <v>201902</v>
      </c>
      <c r="AH61" s="73"/>
      <c r="AI61" s="76">
        <f t="shared" si="13"/>
        <v>138.27019157199791</v>
      </c>
      <c r="AJ61" s="76">
        <f t="shared" si="13"/>
        <v>1.770598037179667</v>
      </c>
      <c r="AK61" s="76">
        <f t="shared" si="13"/>
        <v>6.5281235775479827</v>
      </c>
      <c r="AL61" s="76">
        <f t="shared" si="13"/>
        <v>4.5392866149909512</v>
      </c>
      <c r="AM61" s="76">
        <f t="shared" si="13"/>
        <v>0.29373849774905719</v>
      </c>
      <c r="AN61" s="76">
        <f t="shared" si="13"/>
        <v>0</v>
      </c>
      <c r="AO61" s="76">
        <f t="shared" si="13"/>
        <v>0</v>
      </c>
      <c r="AP61" s="76">
        <f t="shared" si="13"/>
        <v>24.1891750118</v>
      </c>
      <c r="AQ61" s="76">
        <f t="shared" si="13"/>
        <v>9.5889339299999996</v>
      </c>
      <c r="AR61" s="76">
        <f t="shared" si="13"/>
        <v>0</v>
      </c>
      <c r="AS61" s="76">
        <f t="shared" si="13"/>
        <v>0</v>
      </c>
      <c r="AT61" s="76">
        <f t="shared" si="13"/>
        <v>0</v>
      </c>
      <c r="AU61" s="76" t="str">
        <f t="shared" si="13"/>
        <v/>
      </c>
    </row>
    <row r="62" spans="1:47" x14ac:dyDescent="0.2">
      <c r="AG62" s="73">
        <f t="shared" si="12"/>
        <v>201903</v>
      </c>
      <c r="AH62" s="73"/>
      <c r="AI62" s="76">
        <f t="shared" si="13"/>
        <v>129.61950015906169</v>
      </c>
      <c r="AJ62" s="76">
        <f t="shared" si="13"/>
        <v>1.7591005698670192</v>
      </c>
      <c r="AK62" s="76">
        <f t="shared" si="13"/>
        <v>6.4770903497590382</v>
      </c>
      <c r="AL62" s="76">
        <f t="shared" si="13"/>
        <v>4.5200183308222792</v>
      </c>
      <c r="AM62" s="76">
        <f t="shared" si="13"/>
        <v>0.30504227592891725</v>
      </c>
      <c r="AN62" s="76">
        <f t="shared" si="13"/>
        <v>0</v>
      </c>
      <c r="AO62" s="76">
        <f t="shared" si="13"/>
        <v>0</v>
      </c>
      <c r="AP62" s="76">
        <f t="shared" si="13"/>
        <v>25.38994239753999</v>
      </c>
      <c r="AQ62" s="76">
        <f t="shared" si="13"/>
        <v>9.6194014813199988</v>
      </c>
      <c r="AR62" s="76">
        <f t="shared" si="13"/>
        <v>0</v>
      </c>
      <c r="AS62" s="76">
        <f t="shared" si="13"/>
        <v>0</v>
      </c>
      <c r="AT62" s="76">
        <f t="shared" si="13"/>
        <v>0</v>
      </c>
      <c r="AU62" s="76" t="str">
        <f t="shared" si="13"/>
        <v/>
      </c>
    </row>
    <row r="63" spans="1:47" x14ac:dyDescent="0.2">
      <c r="AG63" s="73">
        <f t="shared" si="12"/>
        <v>201904</v>
      </c>
      <c r="AH63" s="73"/>
      <c r="AI63" s="76">
        <f t="shared" si="13"/>
        <v>131.83583087490894</v>
      </c>
      <c r="AJ63" s="76">
        <f t="shared" si="13"/>
        <v>1.8403595843020075</v>
      </c>
      <c r="AK63" s="76">
        <f t="shared" si="13"/>
        <v>6.3407180278878821</v>
      </c>
      <c r="AL63" s="76">
        <f t="shared" si="13"/>
        <v>4.5563472395939657</v>
      </c>
      <c r="AM63" s="76">
        <f t="shared" si="13"/>
        <v>0.28565091295638084</v>
      </c>
      <c r="AN63" s="76">
        <f t="shared" si="13"/>
        <v>1.4605596598289779E-2</v>
      </c>
      <c r="AO63" s="76">
        <f t="shared" si="13"/>
        <v>0</v>
      </c>
      <c r="AP63" s="76">
        <f t="shared" si="13"/>
        <v>25.591938470879995</v>
      </c>
      <c r="AQ63" s="76">
        <f t="shared" si="13"/>
        <v>10.309464379919998</v>
      </c>
      <c r="AR63" s="76">
        <f t="shared" si="13"/>
        <v>4.5379644749999996E-3</v>
      </c>
      <c r="AS63" s="76">
        <f t="shared" si="13"/>
        <v>0</v>
      </c>
      <c r="AT63" s="76">
        <f t="shared" si="13"/>
        <v>3.5732833600000003E-3</v>
      </c>
      <c r="AU63" s="76" t="str">
        <f t="shared" si="13"/>
        <v/>
      </c>
    </row>
    <row r="64" spans="1:47" x14ac:dyDescent="0.2">
      <c r="AG64" s="73">
        <f t="shared" si="12"/>
        <v>201905</v>
      </c>
      <c r="AH64" s="73"/>
      <c r="AI64" s="76">
        <f t="shared" si="13"/>
        <v>127.30862979324078</v>
      </c>
      <c r="AJ64" s="76">
        <f t="shared" si="13"/>
        <v>1.8888995320809669</v>
      </c>
      <c r="AK64" s="76">
        <f t="shared" si="13"/>
        <v>6.5737206426725088</v>
      </c>
      <c r="AL64" s="76">
        <f t="shared" si="13"/>
        <v>4.4580092653603378</v>
      </c>
      <c r="AM64" s="76">
        <f t="shared" si="13"/>
        <v>0.28383712301561626</v>
      </c>
      <c r="AN64" s="76">
        <f t="shared" si="13"/>
        <v>4.7001855838297468E-2</v>
      </c>
      <c r="AO64" s="76">
        <f t="shared" si="13"/>
        <v>0</v>
      </c>
      <c r="AP64" s="76">
        <f t="shared" si="13"/>
        <v>26.244120739829999</v>
      </c>
      <c r="AQ64" s="76">
        <f t="shared" si="13"/>
        <v>10.066570966109998</v>
      </c>
      <c r="AR64" s="76">
        <f t="shared" si="13"/>
        <v>7.7258047605239993E-2</v>
      </c>
      <c r="AS64" s="76">
        <f t="shared" si="13"/>
        <v>0</v>
      </c>
      <c r="AT64" s="76">
        <f t="shared" si="13"/>
        <v>1.5025888509600005</v>
      </c>
      <c r="AU64" s="76" t="str">
        <f t="shared" si="13"/>
        <v/>
      </c>
    </row>
    <row r="65" spans="33:47" x14ac:dyDescent="0.2">
      <c r="AG65" s="73">
        <f t="shared" si="12"/>
        <v>201906</v>
      </c>
      <c r="AH65" s="73"/>
      <c r="AI65" s="76">
        <f t="shared" si="13"/>
        <v>139.93268375112885</v>
      </c>
      <c r="AJ65" s="76">
        <f t="shared" si="13"/>
        <v>1.9470005826601628</v>
      </c>
      <c r="AK65" s="76">
        <f t="shared" si="13"/>
        <v>6.7353493929595754</v>
      </c>
      <c r="AL65" s="76">
        <f t="shared" si="13"/>
        <v>4.556230137529873</v>
      </c>
      <c r="AM65" s="76">
        <f t="shared" si="13"/>
        <v>0.29894736133548694</v>
      </c>
      <c r="AN65" s="76">
        <f t="shared" si="13"/>
        <v>3.1784415217140663E-2</v>
      </c>
      <c r="AO65" s="76">
        <f t="shared" si="13"/>
        <v>0</v>
      </c>
      <c r="AP65" s="76">
        <f t="shared" si="13"/>
        <v>25.842169371889998</v>
      </c>
      <c r="AQ65" s="76">
        <f t="shared" si="13"/>
        <v>10.550446394009997</v>
      </c>
      <c r="AR65" s="76">
        <f t="shared" si="13"/>
        <v>7.9675820071890002E-2</v>
      </c>
      <c r="AS65" s="76">
        <f t="shared" si="13"/>
        <v>0</v>
      </c>
      <c r="AT65" s="76">
        <f t="shared" si="13"/>
        <v>0.68559545039999992</v>
      </c>
      <c r="AU65" s="76" t="str">
        <f t="shared" si="13"/>
        <v/>
      </c>
    </row>
    <row r="66" spans="33:47" x14ac:dyDescent="0.2">
      <c r="AG66" s="73">
        <f t="shared" si="12"/>
        <v>201907</v>
      </c>
      <c r="AH66" s="73"/>
      <c r="AI66" s="76">
        <f t="shared" si="13"/>
        <v>146.03652479290952</v>
      </c>
      <c r="AJ66" s="76">
        <f t="shared" si="13"/>
        <v>1.8466022016530712</v>
      </c>
      <c r="AK66" s="76">
        <f t="shared" si="13"/>
        <v>7.4000381114200513</v>
      </c>
      <c r="AL66" s="76">
        <f t="shared" si="13"/>
        <v>4.9554446734198727</v>
      </c>
      <c r="AM66" s="76">
        <f t="shared" si="13"/>
        <v>0.28736646798061349</v>
      </c>
      <c r="AN66" s="76">
        <f t="shared" si="13"/>
        <v>5.3040337190622608E-2</v>
      </c>
      <c r="AO66" s="76">
        <f t="shared" si="13"/>
        <v>0</v>
      </c>
      <c r="AP66" s="76">
        <f t="shared" si="13"/>
        <v>25.387070770470007</v>
      </c>
      <c r="AQ66" s="76">
        <f t="shared" si="13"/>
        <v>10.906355425559999</v>
      </c>
      <c r="AR66" s="76">
        <f t="shared" si="13"/>
        <v>1.2125156881445002E-2</v>
      </c>
      <c r="AS66" s="76">
        <f t="shared" si="13"/>
        <v>0</v>
      </c>
      <c r="AT66" s="76">
        <f t="shared" si="13"/>
        <v>0.43103551767999998</v>
      </c>
      <c r="AU66" s="76" t="str">
        <f t="shared" si="13"/>
        <v/>
      </c>
    </row>
    <row r="67" spans="33:47" x14ac:dyDescent="0.2">
      <c r="AG67" s="73">
        <f t="shared" si="12"/>
        <v>201908</v>
      </c>
      <c r="AH67" s="73"/>
      <c r="AI67" s="76">
        <f t="shared" si="13"/>
        <v>139.65195278633368</v>
      </c>
      <c r="AJ67" s="76">
        <f t="shared" si="13"/>
        <v>1.8320464189875865</v>
      </c>
      <c r="AK67" s="76">
        <f t="shared" si="13"/>
        <v>7.3611720362531932</v>
      </c>
      <c r="AL67" s="76">
        <f t="shared" si="13"/>
        <v>5.1438986970477334</v>
      </c>
      <c r="AM67" s="76">
        <f t="shared" si="13"/>
        <v>0.29900222556812023</v>
      </c>
      <c r="AN67" s="76">
        <f t="shared" si="13"/>
        <v>3.922301371348963E-2</v>
      </c>
      <c r="AO67" s="76">
        <f t="shared" si="13"/>
        <v>0</v>
      </c>
      <c r="AP67" s="76">
        <f t="shared" si="13"/>
        <v>24.136248888939999</v>
      </c>
      <c r="AQ67" s="76">
        <f t="shared" si="13"/>
        <v>11.04076960077</v>
      </c>
      <c r="AR67" s="76">
        <f t="shared" si="13"/>
        <v>9.5297253974999997E-4</v>
      </c>
      <c r="AS67" s="76">
        <f t="shared" si="13"/>
        <v>0</v>
      </c>
      <c r="AT67" s="76">
        <f t="shared" si="13"/>
        <v>0.33930005200000002</v>
      </c>
      <c r="AU67" s="76" t="str">
        <f t="shared" si="13"/>
        <v/>
      </c>
    </row>
    <row r="68" spans="33:47" x14ac:dyDescent="0.2">
      <c r="AG68" s="73">
        <f t="shared" si="12"/>
        <v>201909</v>
      </c>
      <c r="AH68" s="73"/>
      <c r="AI68" s="76">
        <f t="shared" si="13"/>
        <v>142.83801025613045</v>
      </c>
      <c r="AJ68" s="76">
        <f t="shared" si="13"/>
        <v>1.7988957817990523</v>
      </c>
      <c r="AK68" s="76">
        <f t="shared" si="13"/>
        <v>6.5867390411191806</v>
      </c>
      <c r="AL68" s="76">
        <f t="shared" si="13"/>
        <v>4.8081245986919203</v>
      </c>
      <c r="AM68" s="76">
        <f t="shared" si="13"/>
        <v>0.29174766905761945</v>
      </c>
      <c r="AN68" s="76">
        <f t="shared" si="13"/>
        <v>1.8166077184857805E-2</v>
      </c>
      <c r="AO68" s="76">
        <f t="shared" si="13"/>
        <v>0</v>
      </c>
      <c r="AP68" s="76">
        <f t="shared" si="13"/>
        <v>23.429078589630006</v>
      </c>
      <c r="AQ68" s="76">
        <f t="shared" si="13"/>
        <v>11.095735273080001</v>
      </c>
      <c r="AR68" s="76">
        <f t="shared" si="13"/>
        <v>0</v>
      </c>
      <c r="AS68" s="76">
        <f t="shared" si="13"/>
        <v>0</v>
      </c>
      <c r="AT68" s="76">
        <f t="shared" si="13"/>
        <v>7.2826303840000009E-2</v>
      </c>
      <c r="AU68" s="76" t="str">
        <f t="shared" si="13"/>
        <v/>
      </c>
    </row>
    <row r="69" spans="33:47" x14ac:dyDescent="0.2">
      <c r="AG69" s="73">
        <f t="shared" si="12"/>
        <v>201910</v>
      </c>
      <c r="AH69" s="73"/>
      <c r="AI69" s="76">
        <f t="shared" si="13"/>
        <v>143.4538291333545</v>
      </c>
      <c r="AJ69" s="76">
        <f t="shared" si="13"/>
        <v>1.8189426568262392</v>
      </c>
      <c r="AK69" s="76">
        <f t="shared" si="13"/>
        <v>6.5532818234092352</v>
      </c>
      <c r="AL69" s="76">
        <f t="shared" si="13"/>
        <v>4.9627189863452381</v>
      </c>
      <c r="AM69" s="76">
        <f t="shared" si="13"/>
        <v>0.27576712779752249</v>
      </c>
      <c r="AN69" s="76">
        <f t="shared" si="13"/>
        <v>6.0334105457340512E-3</v>
      </c>
      <c r="AO69" s="76">
        <f t="shared" si="13"/>
        <v>0</v>
      </c>
      <c r="AP69" s="76">
        <f t="shared" si="13"/>
        <v>22.6109187287</v>
      </c>
      <c r="AQ69" s="76">
        <f t="shared" si="13"/>
        <v>10.902821839049999</v>
      </c>
      <c r="AR69" s="76">
        <f t="shared" si="13"/>
        <v>1.3028862711925E-2</v>
      </c>
      <c r="AS69" s="76">
        <f t="shared" si="13"/>
        <v>0</v>
      </c>
      <c r="AT69" s="76">
        <f t="shared" si="13"/>
        <v>4.8483338000000008E-2</v>
      </c>
      <c r="AU69" s="76" t="str">
        <f t="shared" si="13"/>
        <v/>
      </c>
    </row>
    <row r="70" spans="33:47" x14ac:dyDescent="0.2">
      <c r="AG70" s="73">
        <f t="shared" si="12"/>
        <v>201911</v>
      </c>
      <c r="AH70" s="73"/>
      <c r="AI70" s="76">
        <f t="shared" ref="AI70:AU83" si="14">IF(ISERROR(VLOOKUP($AG70,VALOR,AI$11+1,0)),"",VLOOKUP($AG70,VALOR,AI$11+1,0))</f>
        <v>156.96120651441561</v>
      </c>
      <c r="AJ70" s="76">
        <f t="shared" si="14"/>
        <v>1.7622534100839224</v>
      </c>
      <c r="AK70" s="76">
        <f t="shared" si="14"/>
        <v>7.9311523519877953</v>
      </c>
      <c r="AL70" s="76">
        <f t="shared" si="14"/>
        <v>4.7340370564265006</v>
      </c>
      <c r="AM70" s="76">
        <f t="shared" si="14"/>
        <v>0.29976997557350521</v>
      </c>
      <c r="AN70" s="76">
        <f t="shared" si="14"/>
        <v>6.213836338873944E-3</v>
      </c>
      <c r="AO70" s="76">
        <f t="shared" si="14"/>
        <v>0</v>
      </c>
      <c r="AP70" s="76">
        <f t="shared" si="14"/>
        <v>20.524175483360001</v>
      </c>
      <c r="AQ70" s="76">
        <f t="shared" si="14"/>
        <v>11.013821018669999</v>
      </c>
      <c r="AR70" s="76">
        <f t="shared" si="14"/>
        <v>7.7036484927599999E-2</v>
      </c>
      <c r="AS70" s="76">
        <f t="shared" si="14"/>
        <v>0</v>
      </c>
      <c r="AT70" s="76">
        <f t="shared" si="14"/>
        <v>5.6907790000000007E-2</v>
      </c>
      <c r="AU70" s="76" t="str">
        <f t="shared" si="14"/>
        <v/>
      </c>
    </row>
    <row r="71" spans="33:47" x14ac:dyDescent="0.2">
      <c r="AG71" s="73">
        <f t="shared" si="12"/>
        <v>201912</v>
      </c>
      <c r="AH71" s="73"/>
      <c r="AI71" s="76">
        <f t="shared" si="14"/>
        <v>152.32177655880085</v>
      </c>
      <c r="AJ71" s="76">
        <f t="shared" si="14"/>
        <v>1.8477663922021252</v>
      </c>
      <c r="AK71" s="76">
        <f t="shared" si="14"/>
        <v>6.3986387294207097</v>
      </c>
      <c r="AL71" s="76">
        <f t="shared" si="14"/>
        <v>4.7419191714750051</v>
      </c>
      <c r="AM71" s="76">
        <f t="shared" si="14"/>
        <v>0.28862955183629468</v>
      </c>
      <c r="AN71" s="76">
        <f t="shared" si="14"/>
        <v>1.6062028282944747E-2</v>
      </c>
      <c r="AO71" s="76">
        <f t="shared" si="14"/>
        <v>0</v>
      </c>
      <c r="AP71" s="76">
        <f t="shared" si="14"/>
        <v>19.281286277389995</v>
      </c>
      <c r="AQ71" s="76">
        <f t="shared" si="14"/>
        <v>10.876627248180002</v>
      </c>
      <c r="AR71" s="76">
        <f t="shared" si="14"/>
        <v>7.1282896029600001E-2</v>
      </c>
      <c r="AS71" s="76">
        <f t="shared" si="14"/>
        <v>0</v>
      </c>
      <c r="AT71" s="76">
        <f t="shared" si="14"/>
        <v>2.6357520000000002E-2</v>
      </c>
      <c r="AU71" s="76" t="str">
        <f t="shared" si="14"/>
        <v/>
      </c>
    </row>
    <row r="72" spans="33:47" x14ac:dyDescent="0.2">
      <c r="AG72" s="73">
        <f t="shared" ref="AG72:AG83" si="15">IF(ISERROR(AG25+0),"",AG25+0)</f>
        <v>202001</v>
      </c>
      <c r="AH72" s="73"/>
      <c r="AI72" s="220">
        <f>IF(ISERROR(VLOOKUP($AG72,VALOR,AI$11+1,0)),"",VLOOKUP($AG72,VALOR,AI$11+1,0))</f>
        <v>145.19026185786956</v>
      </c>
      <c r="AJ72" s="184">
        <f t="shared" si="14"/>
        <v>1.7495145976099271</v>
      </c>
      <c r="AK72" s="76">
        <f t="shared" si="14"/>
        <v>7.4741205226404377</v>
      </c>
      <c r="AL72" s="76">
        <f t="shared" si="14"/>
        <v>4.787969619516546</v>
      </c>
      <c r="AM72" s="76">
        <f t="shared" si="14"/>
        <v>0.2741910828648354</v>
      </c>
      <c r="AN72" s="76">
        <f t="shared" si="14"/>
        <v>4.4375552714258273E-3</v>
      </c>
      <c r="AO72" s="76">
        <f t="shared" si="14"/>
        <v>0</v>
      </c>
      <c r="AP72" s="76">
        <f t="shared" si="14"/>
        <v>17.743452988080001</v>
      </c>
      <c r="AQ72" s="76">
        <f t="shared" si="14"/>
        <v>10.12188014058</v>
      </c>
      <c r="AR72" s="76">
        <f t="shared" si="14"/>
        <v>0</v>
      </c>
      <c r="AS72" s="76">
        <f t="shared" si="14"/>
        <v>0</v>
      </c>
      <c r="AT72" s="76">
        <f t="shared" si="14"/>
        <v>1.015777272E-2</v>
      </c>
      <c r="AU72" s="76" t="str">
        <f t="shared" si="14"/>
        <v/>
      </c>
    </row>
    <row r="73" spans="33:47" ht="3.75" customHeight="1" x14ac:dyDescent="0.2">
      <c r="AG73" s="73">
        <f t="shared" si="15"/>
        <v>202002</v>
      </c>
      <c r="AH73" s="73"/>
      <c r="AI73" s="76">
        <f t="shared" si="14"/>
        <v>143.7903063184302</v>
      </c>
      <c r="AJ73" s="76">
        <f t="shared" si="14"/>
        <v>1.8068154306867592</v>
      </c>
      <c r="AK73" s="76">
        <f t="shared" si="14"/>
        <v>7.0300782145177951</v>
      </c>
      <c r="AL73" s="76">
        <f t="shared" si="14"/>
        <v>4.7809745149247798</v>
      </c>
      <c r="AM73" s="76">
        <f t="shared" si="14"/>
        <v>0.30671471427032809</v>
      </c>
      <c r="AN73" s="76">
        <f t="shared" si="14"/>
        <v>0</v>
      </c>
      <c r="AO73" s="76">
        <f t="shared" si="14"/>
        <v>0</v>
      </c>
      <c r="AP73" s="76">
        <f t="shared" si="14"/>
        <v>17.175032506479994</v>
      </c>
      <c r="AQ73" s="76">
        <f t="shared" si="14"/>
        <v>10.032952279410001</v>
      </c>
      <c r="AR73" s="76">
        <f t="shared" si="14"/>
        <v>0</v>
      </c>
      <c r="AS73" s="76">
        <f t="shared" si="14"/>
        <v>0</v>
      </c>
      <c r="AT73" s="76">
        <f t="shared" si="14"/>
        <v>0</v>
      </c>
      <c r="AU73" s="76" t="str">
        <f t="shared" si="14"/>
        <v/>
      </c>
    </row>
    <row r="74" spans="33:47" ht="4.5" customHeight="1" x14ac:dyDescent="0.2">
      <c r="AG74" s="73">
        <f t="shared" si="15"/>
        <v>202003</v>
      </c>
      <c r="AH74" s="73"/>
      <c r="AI74" s="76">
        <f t="shared" si="14"/>
        <v>143.55152316359087</v>
      </c>
      <c r="AJ74" s="76">
        <f t="shared" si="14"/>
        <v>1.7877641361743477</v>
      </c>
      <c r="AK74" s="76">
        <f t="shared" si="14"/>
        <v>6.9726263492075162</v>
      </c>
      <c r="AL74" s="76">
        <f t="shared" si="14"/>
        <v>4.7135337503092076</v>
      </c>
      <c r="AM74" s="76">
        <f t="shared" si="14"/>
        <v>0.31707903771674695</v>
      </c>
      <c r="AN74" s="76">
        <f t="shared" si="14"/>
        <v>0</v>
      </c>
      <c r="AO74" s="76">
        <f t="shared" si="14"/>
        <v>0</v>
      </c>
      <c r="AP74" s="76">
        <f t="shared" si="14"/>
        <v>16.352386398180002</v>
      </c>
      <c r="AQ74" s="76">
        <f t="shared" si="14"/>
        <v>10.038547435650001</v>
      </c>
      <c r="AR74" s="76">
        <f t="shared" si="14"/>
        <v>0</v>
      </c>
      <c r="AS74" s="76">
        <f t="shared" si="14"/>
        <v>0</v>
      </c>
      <c r="AT74" s="76">
        <f t="shared" si="14"/>
        <v>0</v>
      </c>
      <c r="AU74" s="76" t="str">
        <f t="shared" si="14"/>
        <v/>
      </c>
    </row>
    <row r="75" spans="33:47" x14ac:dyDescent="0.2">
      <c r="AG75" s="73">
        <f t="shared" si="15"/>
        <v>202004</v>
      </c>
      <c r="AH75" s="73"/>
      <c r="AI75" s="76">
        <f t="shared" si="14"/>
        <v>170.40606907174512</v>
      </c>
      <c r="AJ75" s="76">
        <f t="shared" si="14"/>
        <v>1.8707018563871143</v>
      </c>
      <c r="AK75" s="76">
        <f t="shared" si="14"/>
        <v>6.8207928893057908</v>
      </c>
      <c r="AL75" s="76">
        <f t="shared" si="14"/>
        <v>4.7472137550121349</v>
      </c>
      <c r="AM75" s="76">
        <f t="shared" si="14"/>
        <v>0.2968597582337098</v>
      </c>
      <c r="AN75" s="76">
        <f t="shared" si="14"/>
        <v>1.4943117478382013E-2</v>
      </c>
      <c r="AO75" s="76">
        <f t="shared" si="14"/>
        <v>0</v>
      </c>
      <c r="AP75" s="76">
        <f t="shared" si="14"/>
        <v>14.726334079859999</v>
      </c>
      <c r="AQ75" s="76">
        <f t="shared" si="14"/>
        <v>10.56889446105</v>
      </c>
      <c r="AR75" s="76">
        <f t="shared" si="14"/>
        <v>4.7860398663000011E-3</v>
      </c>
      <c r="AS75" s="76">
        <f t="shared" si="14"/>
        <v>0</v>
      </c>
      <c r="AT75" s="76">
        <f t="shared" si="14"/>
        <v>3.6595403999999999E-3</v>
      </c>
      <c r="AU75" s="76" t="str">
        <f t="shared" si="14"/>
        <v/>
      </c>
    </row>
    <row r="76" spans="33:47" x14ac:dyDescent="0.2">
      <c r="AG76" s="73">
        <f t="shared" si="15"/>
        <v>202005</v>
      </c>
      <c r="AH76" s="73"/>
      <c r="AI76" s="76">
        <f t="shared" si="14"/>
        <v>161.46747170724566</v>
      </c>
      <c r="AJ76" s="76">
        <f t="shared" si="14"/>
        <v>1.9209254977872321</v>
      </c>
      <c r="AK76" s="76">
        <f t="shared" si="14"/>
        <v>7.1084521226635387</v>
      </c>
      <c r="AL76" s="76">
        <f t="shared" si="14"/>
        <v>4.6444255868929867</v>
      </c>
      <c r="AM76" s="76">
        <f t="shared" si="14"/>
        <v>0.29621116648357526</v>
      </c>
      <c r="AN76" s="76">
        <f t="shared" si="14"/>
        <v>4.7382066415257496E-2</v>
      </c>
      <c r="AO76" s="76">
        <f t="shared" si="14"/>
        <v>0</v>
      </c>
      <c r="AP76" s="76">
        <f t="shared" si="14"/>
        <v>13.25501119248</v>
      </c>
      <c r="AQ76" s="76">
        <f t="shared" si="14"/>
        <v>10.374658906020001</v>
      </c>
      <c r="AR76" s="76">
        <f t="shared" si="14"/>
        <v>7.8327833767899993E-2</v>
      </c>
      <c r="AS76" s="76">
        <f t="shared" si="14"/>
        <v>0</v>
      </c>
      <c r="AT76" s="76">
        <f t="shared" si="14"/>
        <v>1.5208048403200001</v>
      </c>
      <c r="AU76" s="76" t="str">
        <f t="shared" si="14"/>
        <v/>
      </c>
    </row>
    <row r="77" spans="33:47" x14ac:dyDescent="0.2">
      <c r="AG77" s="73">
        <f t="shared" si="15"/>
        <v>202006</v>
      </c>
      <c r="AH77" s="73"/>
      <c r="AI77" s="76">
        <f t="shared" si="14"/>
        <v>0</v>
      </c>
      <c r="AJ77" s="76">
        <f t="shared" si="14"/>
        <v>0</v>
      </c>
      <c r="AK77" s="76">
        <f t="shared" si="14"/>
        <v>0</v>
      </c>
      <c r="AL77" s="76">
        <f t="shared" si="14"/>
        <v>0</v>
      </c>
      <c r="AM77" s="76">
        <f t="shared" si="14"/>
        <v>0</v>
      </c>
      <c r="AN77" s="76">
        <f t="shared" si="14"/>
        <v>0</v>
      </c>
      <c r="AO77" s="76">
        <f t="shared" si="14"/>
        <v>0</v>
      </c>
      <c r="AP77" s="76">
        <f t="shared" si="14"/>
        <v>0</v>
      </c>
      <c r="AQ77" s="76">
        <f t="shared" si="14"/>
        <v>0</v>
      </c>
      <c r="AR77" s="76">
        <f t="shared" si="14"/>
        <v>0</v>
      </c>
      <c r="AS77" s="76">
        <f t="shared" si="14"/>
        <v>0</v>
      </c>
      <c r="AT77" s="76">
        <f t="shared" si="14"/>
        <v>0</v>
      </c>
      <c r="AU77" s="76" t="str">
        <f t="shared" si="14"/>
        <v/>
      </c>
    </row>
    <row r="78" spans="33:47" x14ac:dyDescent="0.2">
      <c r="AG78" s="73">
        <f t="shared" si="15"/>
        <v>202007</v>
      </c>
      <c r="AH78" s="73"/>
      <c r="AI78" s="76">
        <f t="shared" si="14"/>
        <v>0</v>
      </c>
      <c r="AJ78" s="76">
        <f t="shared" si="14"/>
        <v>0</v>
      </c>
      <c r="AK78" s="76">
        <f t="shared" si="14"/>
        <v>0</v>
      </c>
      <c r="AL78" s="76">
        <f t="shared" si="14"/>
        <v>0</v>
      </c>
      <c r="AM78" s="76">
        <f t="shared" si="14"/>
        <v>0</v>
      </c>
      <c r="AN78" s="76">
        <f t="shared" si="14"/>
        <v>0</v>
      </c>
      <c r="AO78" s="76">
        <f t="shared" si="14"/>
        <v>0</v>
      </c>
      <c r="AP78" s="76">
        <f t="shared" si="14"/>
        <v>0</v>
      </c>
      <c r="AQ78" s="76">
        <f t="shared" si="14"/>
        <v>0</v>
      </c>
      <c r="AR78" s="76">
        <f t="shared" si="14"/>
        <v>0</v>
      </c>
      <c r="AS78" s="76">
        <f t="shared" si="14"/>
        <v>0</v>
      </c>
      <c r="AT78" s="76">
        <f t="shared" si="14"/>
        <v>0</v>
      </c>
      <c r="AU78" s="76" t="str">
        <f t="shared" si="14"/>
        <v/>
      </c>
    </row>
    <row r="79" spans="33:47" x14ac:dyDescent="0.2">
      <c r="AG79" s="73">
        <f t="shared" si="15"/>
        <v>202008</v>
      </c>
      <c r="AH79" s="73"/>
      <c r="AI79" s="76">
        <f t="shared" si="14"/>
        <v>0</v>
      </c>
      <c r="AJ79" s="76">
        <f t="shared" si="14"/>
        <v>0</v>
      </c>
      <c r="AK79" s="76">
        <f t="shared" si="14"/>
        <v>0</v>
      </c>
      <c r="AL79" s="76">
        <f t="shared" si="14"/>
        <v>0</v>
      </c>
      <c r="AM79" s="76">
        <f t="shared" si="14"/>
        <v>0</v>
      </c>
      <c r="AN79" s="76">
        <f t="shared" si="14"/>
        <v>0</v>
      </c>
      <c r="AO79" s="76">
        <f t="shared" si="14"/>
        <v>0</v>
      </c>
      <c r="AP79" s="76">
        <f t="shared" si="14"/>
        <v>0</v>
      </c>
      <c r="AQ79" s="76">
        <f t="shared" si="14"/>
        <v>0</v>
      </c>
      <c r="AR79" s="76">
        <f t="shared" si="14"/>
        <v>0</v>
      </c>
      <c r="AS79" s="76">
        <f t="shared" si="14"/>
        <v>0</v>
      </c>
      <c r="AT79" s="76">
        <f t="shared" si="14"/>
        <v>0</v>
      </c>
      <c r="AU79" s="76" t="str">
        <f t="shared" si="14"/>
        <v/>
      </c>
    </row>
    <row r="80" spans="33:47" x14ac:dyDescent="0.2">
      <c r="AG80" s="73">
        <f t="shared" si="15"/>
        <v>202009</v>
      </c>
      <c r="AH80" s="73"/>
      <c r="AI80" s="76">
        <f t="shared" si="14"/>
        <v>0</v>
      </c>
      <c r="AJ80" s="76">
        <f t="shared" si="14"/>
        <v>0</v>
      </c>
      <c r="AK80" s="76">
        <f t="shared" si="14"/>
        <v>0</v>
      </c>
      <c r="AL80" s="76">
        <f t="shared" si="14"/>
        <v>0</v>
      </c>
      <c r="AM80" s="76">
        <f t="shared" si="14"/>
        <v>0</v>
      </c>
      <c r="AN80" s="76">
        <f t="shared" si="14"/>
        <v>0</v>
      </c>
      <c r="AO80" s="76">
        <f t="shared" si="14"/>
        <v>0</v>
      </c>
      <c r="AP80" s="76">
        <f t="shared" si="14"/>
        <v>0</v>
      </c>
      <c r="AQ80" s="76">
        <f t="shared" si="14"/>
        <v>0</v>
      </c>
      <c r="AR80" s="76">
        <f t="shared" si="14"/>
        <v>0</v>
      </c>
      <c r="AS80" s="76">
        <f t="shared" si="14"/>
        <v>0</v>
      </c>
      <c r="AT80" s="76">
        <f t="shared" si="14"/>
        <v>0</v>
      </c>
      <c r="AU80" s="76" t="str">
        <f t="shared" si="14"/>
        <v/>
      </c>
    </row>
    <row r="81" spans="33:47" x14ac:dyDescent="0.2">
      <c r="AG81" s="73">
        <f t="shared" si="15"/>
        <v>202010</v>
      </c>
      <c r="AH81" s="73"/>
      <c r="AI81" s="76">
        <f t="shared" si="14"/>
        <v>0</v>
      </c>
      <c r="AJ81" s="76">
        <f t="shared" si="14"/>
        <v>0</v>
      </c>
      <c r="AK81" s="76">
        <f t="shared" si="14"/>
        <v>0</v>
      </c>
      <c r="AL81" s="76">
        <f t="shared" si="14"/>
        <v>0</v>
      </c>
      <c r="AM81" s="76">
        <f t="shared" si="14"/>
        <v>0</v>
      </c>
      <c r="AN81" s="76">
        <f t="shared" si="14"/>
        <v>0</v>
      </c>
      <c r="AO81" s="76">
        <f t="shared" si="14"/>
        <v>0</v>
      </c>
      <c r="AP81" s="76">
        <f t="shared" si="14"/>
        <v>0</v>
      </c>
      <c r="AQ81" s="76">
        <f t="shared" si="14"/>
        <v>0</v>
      </c>
      <c r="AR81" s="76">
        <f t="shared" si="14"/>
        <v>0</v>
      </c>
      <c r="AS81" s="76">
        <f t="shared" si="14"/>
        <v>0</v>
      </c>
      <c r="AT81" s="76">
        <f t="shared" si="14"/>
        <v>0</v>
      </c>
      <c r="AU81" s="76" t="str">
        <f t="shared" si="14"/>
        <v/>
      </c>
    </row>
    <row r="82" spans="33:47" x14ac:dyDescent="0.2">
      <c r="AG82" s="73">
        <f t="shared" si="15"/>
        <v>202011</v>
      </c>
      <c r="AH82" s="73"/>
      <c r="AI82" s="76">
        <f t="shared" si="14"/>
        <v>0</v>
      </c>
      <c r="AJ82" s="76">
        <f t="shared" si="14"/>
        <v>0</v>
      </c>
      <c r="AK82" s="76">
        <f t="shared" si="14"/>
        <v>0</v>
      </c>
      <c r="AL82" s="76">
        <f t="shared" si="14"/>
        <v>0</v>
      </c>
      <c r="AM82" s="76">
        <f t="shared" si="14"/>
        <v>0</v>
      </c>
      <c r="AN82" s="76">
        <f t="shared" si="14"/>
        <v>0</v>
      </c>
      <c r="AO82" s="76">
        <f t="shared" si="14"/>
        <v>0</v>
      </c>
      <c r="AP82" s="76">
        <f t="shared" si="14"/>
        <v>0</v>
      </c>
      <c r="AQ82" s="76">
        <f t="shared" si="14"/>
        <v>0</v>
      </c>
      <c r="AR82" s="76">
        <f t="shared" si="14"/>
        <v>0</v>
      </c>
      <c r="AS82" s="76">
        <f t="shared" si="14"/>
        <v>0</v>
      </c>
      <c r="AT82" s="76">
        <f t="shared" si="14"/>
        <v>0</v>
      </c>
      <c r="AU82" s="76" t="str">
        <f t="shared" si="14"/>
        <v/>
      </c>
    </row>
    <row r="83" spans="33:47" x14ac:dyDescent="0.2">
      <c r="AG83" s="73">
        <f t="shared" si="15"/>
        <v>202012</v>
      </c>
      <c r="AH83" s="73"/>
      <c r="AI83" s="76">
        <f t="shared" si="14"/>
        <v>0</v>
      </c>
      <c r="AJ83" s="76">
        <f t="shared" si="14"/>
        <v>0</v>
      </c>
      <c r="AK83" s="76">
        <f t="shared" si="14"/>
        <v>0</v>
      </c>
      <c r="AL83" s="76">
        <f t="shared" si="14"/>
        <v>0</v>
      </c>
      <c r="AM83" s="76">
        <f t="shared" si="14"/>
        <v>0</v>
      </c>
      <c r="AN83" s="76">
        <f t="shared" si="14"/>
        <v>0</v>
      </c>
      <c r="AO83" s="76">
        <f t="shared" si="14"/>
        <v>0</v>
      </c>
      <c r="AP83" s="76">
        <f t="shared" si="14"/>
        <v>0</v>
      </c>
      <c r="AQ83" s="76">
        <f t="shared" si="14"/>
        <v>0</v>
      </c>
      <c r="AR83" s="76">
        <f t="shared" si="14"/>
        <v>0</v>
      </c>
      <c r="AS83" s="76">
        <f t="shared" si="14"/>
        <v>0</v>
      </c>
      <c r="AT83" s="76">
        <f t="shared" si="14"/>
        <v>0</v>
      </c>
      <c r="AU83" s="76" t="str">
        <f t="shared" si="14"/>
        <v/>
      </c>
    </row>
    <row r="84" spans="33:47" x14ac:dyDescent="0.2">
      <c r="AG84" s="73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3"/>
      <c r="AS84" s="73"/>
      <c r="AT84" s="73"/>
      <c r="AU84" s="73"/>
    </row>
    <row r="85" spans="33:47" x14ac:dyDescent="0.2">
      <c r="AG85" s="73" t="str">
        <f>"ACUM. "&amp;LEFT(AG60,4)</f>
        <v>ACUM. 2019</v>
      </c>
      <c r="AH85" s="73"/>
      <c r="AI85" s="76">
        <f ca="1">SUM(AI60:OFFSET(AI59,$AG$37,0))</f>
        <v>534.85871626379412</v>
      </c>
      <c r="AJ85" s="76">
        <f ca="1">SUM(AJ60:OFFSET(AJ59,$AG$37,0))</f>
        <v>7.0901097376294242</v>
      </c>
      <c r="AK85" s="76">
        <f ca="1">SUM(AK60:OFFSET(AK59,$AG$37,0))</f>
        <v>26.268328307648883</v>
      </c>
      <c r="AL85" s="76">
        <f ca="1">SUM(AL60:OFFSET(AL59,$AG$37,0))</f>
        <v>18.176932958444844</v>
      </c>
      <c r="AM85" s="76">
        <f ca="1">SUM(AM60:OFFSET(AM59,$AG$37,0))</f>
        <v>1.1454713557350551</v>
      </c>
      <c r="AN85" s="76">
        <f ca="1">SUM(AN60:OFFSET(AN59,$AG$37,0))</f>
        <v>1.8549360220983861E-2</v>
      </c>
      <c r="AO85" s="76">
        <f ca="1">SUM(AO60:OFFSET(AO59,$AG$37,0))</f>
        <v>0</v>
      </c>
      <c r="AP85" s="76">
        <f ca="1">SUM(AP60:OFFSET(AP59,$AG$37,0))</f>
        <v>99.419416101129997</v>
      </c>
      <c r="AQ85" s="76">
        <f ca="1">SUM(AQ60:OFFSET(AQ59,$AG$37,0))</f>
        <v>39.170248306049999</v>
      </c>
      <c r="AR85" s="76">
        <f ca="1">SUM(AR60:OFFSET(AR59,$AG$37,0))</f>
        <v>4.5379644749999996E-3</v>
      </c>
      <c r="AS85" s="76">
        <f ca="1">SUM(AS60:OFFSET(AS59,$AG$37,0))</f>
        <v>0</v>
      </c>
      <c r="AT85" s="76">
        <f ca="1">SUM(AT60:OFFSET(AT59,$AG$37,0))</f>
        <v>1.348942384E-2</v>
      </c>
      <c r="AU85" s="76">
        <f ca="1">SUM(AU60:OFFSET(AU59,$AG$37,0))</f>
        <v>0</v>
      </c>
    </row>
    <row r="86" spans="33:47" x14ac:dyDescent="0.2">
      <c r="AG86" s="73" t="str">
        <f>"ACUM. "&amp;LEFT(AG72,4)</f>
        <v>ACUM. 2020</v>
      </c>
      <c r="AH86" s="73"/>
      <c r="AI86" s="76">
        <f ca="1">SUM(AI72:OFFSET(AI71,$AG$37,0))</f>
        <v>602.93816041163575</v>
      </c>
      <c r="AJ86" s="76">
        <f ca="1">SUM(AJ72:OFFSET(AJ71,$AG$37,0))</f>
        <v>7.2147960208581488</v>
      </c>
      <c r="AK86" s="76">
        <f ca="1">SUM(AK72:OFFSET(AK71,$AG$37,0))</f>
        <v>28.297617975671542</v>
      </c>
      <c r="AL86" s="76">
        <f ca="1">SUM(AL72:OFFSET(AL71,$AG$37,0))</f>
        <v>19.029691639762667</v>
      </c>
      <c r="AM86" s="76">
        <f ca="1">SUM(AM72:OFFSET(AM71,$AG$37,0))</f>
        <v>1.1948445930856202</v>
      </c>
      <c r="AN86" s="76">
        <f ca="1">SUM(AN72:OFFSET(AN71,$AG$37,0))</f>
        <v>1.9380672749807842E-2</v>
      </c>
      <c r="AO86" s="76">
        <f ca="1">SUM(AO72:OFFSET(AO71,$AG$37,0))</f>
        <v>0</v>
      </c>
      <c r="AP86" s="76">
        <f ca="1">SUM(AP72:OFFSET(AP71,$AG$37,0))</f>
        <v>65.9972059726</v>
      </c>
      <c r="AQ86" s="76">
        <f ca="1">SUM(AQ72:OFFSET(AQ71,$AG$37,0))</f>
        <v>40.762274316690004</v>
      </c>
      <c r="AR86" s="76">
        <f ca="1">SUM(AR72:OFFSET(AR71,$AG$37,0))</f>
        <v>4.7860398663000011E-3</v>
      </c>
      <c r="AS86" s="76">
        <f ca="1">SUM(AS72:OFFSET(AS71,$AG$37,0))</f>
        <v>0</v>
      </c>
      <c r="AT86" s="76">
        <f ca="1">SUM(AT72:OFFSET(AT71,$AG$37,0))</f>
        <v>1.3817313119999999E-2</v>
      </c>
      <c r="AU86" s="76">
        <f ca="1">SUM(AU72:OFFSET(AU71,$AG$37,0))</f>
        <v>0</v>
      </c>
    </row>
  </sheetData>
  <protectedRanges>
    <protectedRange sqref="Y10:AD75 AE10:AU90" name="BLOQUEO"/>
  </protectedRanges>
  <mergeCells count="11">
    <mergeCell ref="B8:G8"/>
    <mergeCell ref="B10:G10"/>
    <mergeCell ref="B11:G11"/>
    <mergeCell ref="A41:I41"/>
    <mergeCell ref="A42:I42"/>
    <mergeCell ref="B9:G9"/>
    <mergeCell ref="C43:E43"/>
    <mergeCell ref="F43:I43"/>
    <mergeCell ref="D12:E12"/>
    <mergeCell ref="F12:G12"/>
    <mergeCell ref="A40:I40"/>
  </mergeCells>
  <phoneticPr fontId="5" type="noConversion"/>
  <printOptions horizontalCentered="1"/>
  <pageMargins left="0" right="0" top="0" bottom="0" header="0" footer="0"/>
  <pageSetup paperSize="9" orientation="portrait" r:id="rId1"/>
  <headerFooter alignWithMargins="0"/>
  <cellWatches>
    <cellWatch r="H58"/>
  </cellWatche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10</xdr:col>
                    <xdr:colOff>9525</xdr:colOff>
                    <xdr:row>6</xdr:row>
                    <xdr:rowOff>57150</xdr:rowOff>
                  </from>
                  <to>
                    <xdr:col>11</xdr:col>
                    <xdr:colOff>409575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10</xdr:col>
                    <xdr:colOff>9525</xdr:colOff>
                    <xdr:row>7</xdr:row>
                    <xdr:rowOff>114300</xdr:rowOff>
                  </from>
                  <to>
                    <xdr:col>11</xdr:col>
                    <xdr:colOff>409575</xdr:colOff>
                    <xdr:row>8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J1" transitionEvaluation="1" transitionEntry="1" codeName="Hoja5"/>
  <dimension ref="A1:Z713"/>
  <sheetViews>
    <sheetView showGridLines="0" topLeftCell="J1" zoomScale="95" workbookViewId="0">
      <selection activeCell="W275" sqref="W275"/>
    </sheetView>
  </sheetViews>
  <sheetFormatPr baseColWidth="10" defaultColWidth="9.7109375" defaultRowHeight="12.75" x14ac:dyDescent="0.2"/>
  <cols>
    <col min="1" max="1" width="7.85546875" style="2" customWidth="1"/>
    <col min="2" max="2" width="6.85546875" style="15" customWidth="1"/>
    <col min="3" max="6" width="7.28515625" style="2" customWidth="1"/>
    <col min="7" max="7" width="6.42578125" style="2" customWidth="1"/>
    <col min="8" max="8" width="7.140625" style="2" customWidth="1"/>
    <col min="9" max="9" width="6.42578125" style="2" customWidth="1"/>
    <col min="10" max="10" width="7.28515625" style="2" customWidth="1"/>
    <col min="11" max="11" width="6.7109375" style="2" customWidth="1"/>
    <col min="12" max="13" width="5.7109375" style="2" customWidth="1"/>
    <col min="14" max="14" width="5.140625" style="2" customWidth="1"/>
    <col min="15" max="15" width="6.5703125" style="2" customWidth="1"/>
    <col min="16" max="16" width="6.5703125" customWidth="1"/>
    <col min="17" max="17" width="3.42578125" style="2" customWidth="1"/>
    <col min="18" max="18" width="8" style="2" customWidth="1"/>
    <col min="19" max="19" width="9.28515625" style="21" customWidth="1"/>
    <col min="20" max="20" width="9.28515625" customWidth="1"/>
    <col min="21" max="21" width="7.5703125" customWidth="1"/>
    <col min="22" max="22" width="1.42578125" customWidth="1"/>
    <col min="23" max="16384" width="9.7109375" style="2"/>
  </cols>
  <sheetData>
    <row r="1" spans="1:21" ht="10.15" customHeight="1" x14ac:dyDescent="0.2">
      <c r="A1" s="3" t="s">
        <v>61</v>
      </c>
      <c r="B1" s="11"/>
    </row>
    <row r="2" spans="1:21" ht="10.15" customHeight="1" x14ac:dyDescent="0.2">
      <c r="A2" s="1" t="s">
        <v>15</v>
      </c>
      <c r="B2" s="11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T2" s="26">
        <v>125.40426644893603</v>
      </c>
    </row>
    <row r="3" spans="1:21" ht="10.15" customHeight="1" x14ac:dyDescent="0.2">
      <c r="A3" s="5" t="s">
        <v>0</v>
      </c>
      <c r="B3" s="5" t="s">
        <v>0</v>
      </c>
      <c r="C3" s="7">
        <v>1</v>
      </c>
      <c r="D3" s="7">
        <f t="shared" ref="D3:N3" si="0">C3+1</f>
        <v>2</v>
      </c>
      <c r="E3" s="7">
        <f t="shared" si="0"/>
        <v>3</v>
      </c>
      <c r="F3" s="7">
        <f t="shared" si="0"/>
        <v>4</v>
      </c>
      <c r="G3" s="7">
        <f t="shared" si="0"/>
        <v>5</v>
      </c>
      <c r="H3" s="7">
        <f t="shared" si="0"/>
        <v>6</v>
      </c>
      <c r="I3" s="7">
        <f t="shared" si="0"/>
        <v>7</v>
      </c>
      <c r="J3" s="7">
        <f t="shared" si="0"/>
        <v>8</v>
      </c>
      <c r="K3" s="7">
        <f t="shared" si="0"/>
        <v>9</v>
      </c>
      <c r="L3" s="7">
        <f t="shared" si="0"/>
        <v>10</v>
      </c>
      <c r="M3" s="7">
        <f t="shared" si="0"/>
        <v>11</v>
      </c>
      <c r="N3" s="7">
        <f t="shared" si="0"/>
        <v>12</v>
      </c>
      <c r="O3" s="5"/>
      <c r="R3" s="15"/>
      <c r="T3" s="23"/>
    </row>
    <row r="4" spans="1:21" ht="10.15" customHeight="1" x14ac:dyDescent="0.2">
      <c r="A4" s="1" t="s">
        <v>1</v>
      </c>
      <c r="B4" s="13" t="s">
        <v>16</v>
      </c>
      <c r="C4" s="13" t="s">
        <v>2</v>
      </c>
      <c r="D4" s="13" t="s">
        <v>3</v>
      </c>
      <c r="E4" s="13" t="s">
        <v>17</v>
      </c>
      <c r="F4" s="13" t="s">
        <v>18</v>
      </c>
      <c r="G4" s="13" t="s">
        <v>6</v>
      </c>
      <c r="H4" s="13" t="s">
        <v>7</v>
      </c>
      <c r="I4" s="13" t="s">
        <v>8</v>
      </c>
      <c r="J4" s="13" t="s">
        <v>9</v>
      </c>
      <c r="K4" s="13" t="s">
        <v>10</v>
      </c>
      <c r="L4" s="20" t="s">
        <v>11</v>
      </c>
      <c r="M4" s="20"/>
      <c r="N4" s="13" t="s">
        <v>12</v>
      </c>
      <c r="O4" s="2" t="s">
        <v>19</v>
      </c>
      <c r="R4" s="15" t="s">
        <v>20</v>
      </c>
      <c r="S4" s="21" t="s">
        <v>21</v>
      </c>
      <c r="T4" s="32" t="s">
        <v>22</v>
      </c>
      <c r="U4" s="32" t="s">
        <v>23</v>
      </c>
    </row>
    <row r="5" spans="1:21" ht="10.15" customHeight="1" x14ac:dyDescent="0.2">
      <c r="B5" s="13" t="s">
        <v>24</v>
      </c>
      <c r="C5" s="14"/>
      <c r="D5" s="14"/>
      <c r="E5" s="13" t="s">
        <v>25</v>
      </c>
      <c r="F5" s="13" t="s">
        <v>13</v>
      </c>
      <c r="G5" s="13" t="s">
        <v>13</v>
      </c>
      <c r="H5" s="13"/>
      <c r="I5" s="13"/>
      <c r="J5" s="14"/>
      <c r="K5" s="13" t="s">
        <v>14</v>
      </c>
      <c r="L5" s="13" t="s">
        <v>7</v>
      </c>
      <c r="M5" s="13" t="s">
        <v>8</v>
      </c>
      <c r="N5" s="13"/>
      <c r="R5" s="15" t="s">
        <v>26</v>
      </c>
      <c r="S5" s="23" t="s">
        <v>27</v>
      </c>
      <c r="T5" s="32" t="s">
        <v>28</v>
      </c>
      <c r="U5" s="32" t="s">
        <v>29</v>
      </c>
    </row>
    <row r="6" spans="1:21" ht="10.15" customHeight="1" x14ac:dyDescent="0.2">
      <c r="A6" s="5" t="s">
        <v>0</v>
      </c>
      <c r="B6" s="5" t="s">
        <v>0</v>
      </c>
      <c r="C6" s="5" t="s">
        <v>0</v>
      </c>
      <c r="D6" s="5" t="s">
        <v>0</v>
      </c>
      <c r="E6" s="5" t="s">
        <v>0</v>
      </c>
      <c r="F6" s="5" t="s">
        <v>0</v>
      </c>
      <c r="G6" s="5" t="s">
        <v>0</v>
      </c>
      <c r="H6" s="5" t="s">
        <v>0</v>
      </c>
      <c r="I6" s="5" t="s">
        <v>0</v>
      </c>
      <c r="J6" s="5" t="s">
        <v>0</v>
      </c>
      <c r="K6" s="5" t="s">
        <v>0</v>
      </c>
      <c r="L6" s="5" t="s">
        <v>0</v>
      </c>
      <c r="M6" s="5"/>
      <c r="N6" s="5" t="s">
        <v>0</v>
      </c>
      <c r="O6" s="5" t="s">
        <v>0</v>
      </c>
      <c r="Q6" s="5"/>
      <c r="R6" s="5"/>
      <c r="S6" s="5"/>
      <c r="T6" s="5"/>
      <c r="U6" s="5"/>
    </row>
    <row r="7" spans="1:21" ht="10.15" customHeight="1" x14ac:dyDescent="0.2">
      <c r="A7" s="1" t="s">
        <v>62</v>
      </c>
      <c r="B7" s="12">
        <f>'3.VALOR'!B12/'3.VALOR'!B12*100</f>
        <v>100</v>
      </c>
      <c r="C7" s="8">
        <f>'3.VALOR'!C12/'3.VALOR'!C12*100</f>
        <v>100</v>
      </c>
      <c r="D7" s="8">
        <f>'3.VALOR'!D12/'3.VALOR'!D12*100</f>
        <v>100</v>
      </c>
      <c r="E7" s="8">
        <f>'3.VALOR'!E12/'3.VALOR'!E12*100</f>
        <v>100</v>
      </c>
      <c r="F7" s="8">
        <f>'3.VALOR'!F12/'3.VALOR'!F12*100</f>
        <v>100</v>
      </c>
      <c r="G7" s="8">
        <f>'3.VALOR'!G12/'3.VALOR'!G12*100</f>
        <v>100</v>
      </c>
      <c r="H7" s="8">
        <f>'3.VALOR'!H12/'3.VALOR'!H12*100</f>
        <v>100</v>
      </c>
      <c r="I7" s="8">
        <f>'3.VALOR'!I12/'3.VALOR'!I12*100</f>
        <v>100</v>
      </c>
      <c r="J7" s="8">
        <f>'3.VALOR'!J12/'3.VALOR'!J12*100</f>
        <v>100</v>
      </c>
      <c r="K7" s="8">
        <f>'3.VALOR'!K12/'3.VALOR'!K12*100</f>
        <v>100</v>
      </c>
      <c r="L7" s="8">
        <f>'3.VALOR'!L12/'3.VALOR'!L12*100</f>
        <v>100</v>
      </c>
      <c r="M7" s="8">
        <f>'3.VALOR'!M12/'3.VALOR'!M12*100</f>
        <v>100</v>
      </c>
      <c r="N7" s="8">
        <f>'3.VALOR'!N12/'3.VALOR'!N12*100</f>
        <v>100</v>
      </c>
      <c r="O7" s="8" t="e">
        <f>'3.VALOR'!O12/'3.VALOR'!O12*100</f>
        <v>#DIV/0!</v>
      </c>
      <c r="Q7" s="16"/>
      <c r="R7" s="16"/>
      <c r="T7" s="31">
        <v>125.40426644893603</v>
      </c>
      <c r="U7" s="30" t="e">
        <f>SUM(R69:R80)</f>
        <v>#REF!</v>
      </c>
    </row>
    <row r="8" spans="1:21" ht="10.15" customHeight="1" x14ac:dyDescent="0.2">
      <c r="A8" s="5" t="s">
        <v>0</v>
      </c>
      <c r="B8" s="5" t="s">
        <v>0</v>
      </c>
      <c r="C8" s="9" t="s">
        <v>0</v>
      </c>
      <c r="D8" s="9" t="s">
        <v>0</v>
      </c>
      <c r="E8" s="9" t="s">
        <v>0</v>
      </c>
      <c r="F8" s="9" t="s">
        <v>0</v>
      </c>
      <c r="G8" s="9"/>
      <c r="H8" s="9"/>
      <c r="I8" s="9"/>
      <c r="J8" s="9" t="s">
        <v>0</v>
      </c>
      <c r="K8" s="9" t="s">
        <v>0</v>
      </c>
      <c r="L8" s="9"/>
      <c r="M8" s="9"/>
      <c r="N8" s="9"/>
      <c r="O8" s="9"/>
      <c r="Q8" s="9"/>
      <c r="R8" s="9"/>
      <c r="S8" s="9"/>
      <c r="T8" s="9"/>
      <c r="U8" s="9"/>
    </row>
    <row r="9" spans="1:21" ht="10.15" hidden="1" customHeight="1" x14ac:dyDescent="0.2">
      <c r="A9" s="17">
        <v>198901</v>
      </c>
      <c r="B9" s="12" t="e">
        <f>'3.VALOR'!#REF!/'3.VALOR'!B$12*100</f>
        <v>#REF!</v>
      </c>
      <c r="C9" s="12" t="e">
        <f>'3.VALOR'!#REF!/'3.VALOR'!C$12*100</f>
        <v>#REF!</v>
      </c>
      <c r="D9" s="12" t="e">
        <f>'3.VALOR'!#REF!/'3.VALOR'!D$12*100</f>
        <v>#REF!</v>
      </c>
      <c r="E9" s="12" t="e">
        <f>'3.VALOR'!#REF!/'3.VALOR'!E$12*100</f>
        <v>#REF!</v>
      </c>
      <c r="F9" s="12" t="e">
        <f>'3.VALOR'!#REF!/'3.VALOR'!F$12*100</f>
        <v>#REF!</v>
      </c>
      <c r="G9" s="12" t="e">
        <f>'3.VALOR'!#REF!/'3.VALOR'!G$12*100</f>
        <v>#REF!</v>
      </c>
      <c r="H9" s="12" t="e">
        <f>'3.VALOR'!#REF!/'3.VALOR'!H$12*100</f>
        <v>#REF!</v>
      </c>
      <c r="I9" s="12" t="e">
        <f>'3.VALOR'!#REF!/'3.VALOR'!I$12*100</f>
        <v>#REF!</v>
      </c>
      <c r="J9" s="12" t="e">
        <f>'3.VALOR'!#REF!/'3.VALOR'!J$12*100</f>
        <v>#REF!</v>
      </c>
      <c r="K9" s="12" t="e">
        <f>'3.VALOR'!#REF!/'3.VALOR'!K$12*100</f>
        <v>#REF!</v>
      </c>
      <c r="L9" s="12" t="e">
        <f>'3.VALOR'!#REF!/'3.VALOR'!L$12*100</f>
        <v>#REF!</v>
      </c>
      <c r="M9" s="12" t="e">
        <f>'3.VALOR'!#REF!/'3.VALOR'!M$12*100</f>
        <v>#REF!</v>
      </c>
      <c r="N9" s="12" t="e">
        <f>'3.VALOR'!#REF!/'3.VALOR'!N$12*100</f>
        <v>#REF!</v>
      </c>
      <c r="O9" s="12" t="e">
        <f>'3.VALOR'!#REF!/'3.VALOR'!O$12*100</f>
        <v>#REF!</v>
      </c>
      <c r="Q9" s="6" t="s">
        <v>30</v>
      </c>
      <c r="R9" s="12" t="e">
        <f t="shared" ref="R9:R40" si="1">SUM(C9:N9)</f>
        <v>#REF!</v>
      </c>
    </row>
    <row r="10" spans="1:21" ht="10.15" hidden="1" customHeight="1" x14ac:dyDescent="0.2">
      <c r="A10" s="17">
        <v>198902</v>
      </c>
      <c r="B10" s="12" t="e">
        <f>'3.VALOR'!#REF!/'3.VALOR'!B$12*100</f>
        <v>#REF!</v>
      </c>
      <c r="C10" s="12" t="e">
        <f>'3.VALOR'!#REF!/'3.VALOR'!C$12*100</f>
        <v>#REF!</v>
      </c>
      <c r="D10" s="12" t="e">
        <f>'3.VALOR'!#REF!/'3.VALOR'!D$12*100</f>
        <v>#REF!</v>
      </c>
      <c r="E10" s="12" t="e">
        <f>'3.VALOR'!#REF!/'3.VALOR'!E$12*100</f>
        <v>#REF!</v>
      </c>
      <c r="F10" s="12" t="e">
        <f>'3.VALOR'!#REF!/'3.VALOR'!F$12*100</f>
        <v>#REF!</v>
      </c>
      <c r="G10" s="12" t="e">
        <f>'3.VALOR'!#REF!/'3.VALOR'!G$12*100</f>
        <v>#REF!</v>
      </c>
      <c r="H10" s="12" t="e">
        <f>'3.VALOR'!#REF!/'3.VALOR'!H$12*100</f>
        <v>#REF!</v>
      </c>
      <c r="I10" s="12" t="e">
        <f>'3.VALOR'!#REF!/'3.VALOR'!I$12*100</f>
        <v>#REF!</v>
      </c>
      <c r="J10" s="12" t="e">
        <f>'3.VALOR'!#REF!/'3.VALOR'!J$12*100</f>
        <v>#REF!</v>
      </c>
      <c r="K10" s="12" t="e">
        <f>'3.VALOR'!#REF!/'3.VALOR'!K$12*100</f>
        <v>#REF!</v>
      </c>
      <c r="L10" s="12" t="e">
        <f>'3.VALOR'!#REF!/'3.VALOR'!L$12*100</f>
        <v>#REF!</v>
      </c>
      <c r="M10" s="12" t="e">
        <f>'3.VALOR'!#REF!/'3.VALOR'!M$12*100</f>
        <v>#REF!</v>
      </c>
      <c r="N10" s="12" t="e">
        <f>'3.VALOR'!#REF!/'3.VALOR'!N$12*100</f>
        <v>#REF!</v>
      </c>
      <c r="O10" s="12" t="e">
        <f>'3.VALOR'!#REF!/'3.VALOR'!O$12*100</f>
        <v>#REF!</v>
      </c>
      <c r="Q10" s="6" t="s">
        <v>31</v>
      </c>
      <c r="R10" s="12" t="e">
        <f t="shared" si="1"/>
        <v>#REF!</v>
      </c>
    </row>
    <row r="11" spans="1:21" ht="10.15" hidden="1" customHeight="1" x14ac:dyDescent="0.2">
      <c r="A11" s="17">
        <v>198903</v>
      </c>
      <c r="B11" s="12" t="e">
        <f>'3.VALOR'!#REF!/'3.VALOR'!B$12*100</f>
        <v>#REF!</v>
      </c>
      <c r="C11" s="12" t="e">
        <f>'3.VALOR'!#REF!/'3.VALOR'!C$12*100</f>
        <v>#REF!</v>
      </c>
      <c r="D11" s="12" t="e">
        <f>'3.VALOR'!#REF!/'3.VALOR'!D$12*100</f>
        <v>#REF!</v>
      </c>
      <c r="E11" s="12" t="e">
        <f>'3.VALOR'!#REF!/'3.VALOR'!E$12*100</f>
        <v>#REF!</v>
      </c>
      <c r="F11" s="12" t="e">
        <f>'3.VALOR'!#REF!/'3.VALOR'!F$12*100</f>
        <v>#REF!</v>
      </c>
      <c r="G11" s="12" t="e">
        <f>'3.VALOR'!#REF!/'3.VALOR'!G$12*100</f>
        <v>#REF!</v>
      </c>
      <c r="H11" s="12" t="e">
        <f>'3.VALOR'!#REF!/'3.VALOR'!H$12*100</f>
        <v>#REF!</v>
      </c>
      <c r="I11" s="12" t="e">
        <f>'3.VALOR'!#REF!/'3.VALOR'!I$12*100</f>
        <v>#REF!</v>
      </c>
      <c r="J11" s="12" t="e">
        <f>'3.VALOR'!#REF!/'3.VALOR'!J$12*100</f>
        <v>#REF!</v>
      </c>
      <c r="K11" s="12" t="e">
        <f>'3.VALOR'!#REF!/'3.VALOR'!K$12*100</f>
        <v>#REF!</v>
      </c>
      <c r="L11" s="12" t="e">
        <f>'3.VALOR'!#REF!/'3.VALOR'!L$12*100</f>
        <v>#REF!</v>
      </c>
      <c r="M11" s="12" t="e">
        <f>'3.VALOR'!#REF!/'3.VALOR'!M$12*100</f>
        <v>#REF!</v>
      </c>
      <c r="N11" s="12" t="e">
        <f>'3.VALOR'!#REF!/'3.VALOR'!N$12*100</f>
        <v>#REF!</v>
      </c>
      <c r="O11" s="12" t="e">
        <f>'3.VALOR'!#REF!/'3.VALOR'!O$12*100</f>
        <v>#REF!</v>
      </c>
      <c r="Q11" s="6" t="s">
        <v>32</v>
      </c>
      <c r="R11" s="12" t="e">
        <f t="shared" si="1"/>
        <v>#REF!</v>
      </c>
    </row>
    <row r="12" spans="1:21" ht="10.15" hidden="1" customHeight="1" x14ac:dyDescent="0.2">
      <c r="A12" s="17">
        <v>198904</v>
      </c>
      <c r="B12" s="12" t="e">
        <f>'3.VALOR'!#REF!/'3.VALOR'!B$12*100</f>
        <v>#REF!</v>
      </c>
      <c r="C12" s="12" t="e">
        <f>'3.VALOR'!#REF!/'3.VALOR'!C$12*100</f>
        <v>#REF!</v>
      </c>
      <c r="D12" s="12" t="e">
        <f>'3.VALOR'!#REF!/'3.VALOR'!D$12*100</f>
        <v>#REF!</v>
      </c>
      <c r="E12" s="12" t="e">
        <f>'3.VALOR'!#REF!/'3.VALOR'!E$12*100</f>
        <v>#REF!</v>
      </c>
      <c r="F12" s="12" t="e">
        <f>'3.VALOR'!#REF!/'3.VALOR'!F$12*100</f>
        <v>#REF!</v>
      </c>
      <c r="G12" s="12" t="e">
        <f>'3.VALOR'!#REF!/'3.VALOR'!G$12*100</f>
        <v>#REF!</v>
      </c>
      <c r="H12" s="12" t="e">
        <f>'3.VALOR'!#REF!/'3.VALOR'!H$12*100</f>
        <v>#REF!</v>
      </c>
      <c r="I12" s="12" t="e">
        <f>'3.VALOR'!#REF!/'3.VALOR'!I$12*100</f>
        <v>#REF!</v>
      </c>
      <c r="J12" s="12" t="e">
        <f>'3.VALOR'!#REF!/'3.VALOR'!J$12*100</f>
        <v>#REF!</v>
      </c>
      <c r="K12" s="12" t="e">
        <f>'3.VALOR'!#REF!/'3.VALOR'!K$12*100</f>
        <v>#REF!</v>
      </c>
      <c r="L12" s="12" t="e">
        <f>'3.VALOR'!#REF!/'3.VALOR'!L$12*100</f>
        <v>#REF!</v>
      </c>
      <c r="M12" s="12" t="e">
        <f>'3.VALOR'!#REF!/'3.VALOR'!M$12*100</f>
        <v>#REF!</v>
      </c>
      <c r="N12" s="12" t="e">
        <f>'3.VALOR'!#REF!/'3.VALOR'!N$12*100</f>
        <v>#REF!</v>
      </c>
      <c r="O12" s="12" t="e">
        <f>'3.VALOR'!#REF!/'3.VALOR'!O$12*100</f>
        <v>#REF!</v>
      </c>
      <c r="Q12" s="6" t="s">
        <v>33</v>
      </c>
      <c r="R12" s="12" t="e">
        <f t="shared" si="1"/>
        <v>#REF!</v>
      </c>
    </row>
    <row r="13" spans="1:21" ht="10.15" hidden="1" customHeight="1" x14ac:dyDescent="0.2">
      <c r="A13" s="17">
        <v>198905</v>
      </c>
      <c r="B13" s="12" t="e">
        <f>'3.VALOR'!#REF!/'3.VALOR'!B$12*100</f>
        <v>#REF!</v>
      </c>
      <c r="C13" s="12" t="e">
        <f>'3.VALOR'!#REF!/'3.VALOR'!C$12*100</f>
        <v>#REF!</v>
      </c>
      <c r="D13" s="12" t="e">
        <f>'3.VALOR'!#REF!/'3.VALOR'!D$12*100</f>
        <v>#REF!</v>
      </c>
      <c r="E13" s="12" t="e">
        <f>'3.VALOR'!#REF!/'3.VALOR'!E$12*100</f>
        <v>#REF!</v>
      </c>
      <c r="F13" s="12" t="e">
        <f>'3.VALOR'!#REF!/'3.VALOR'!F$12*100</f>
        <v>#REF!</v>
      </c>
      <c r="G13" s="12" t="e">
        <f>'3.VALOR'!#REF!/'3.VALOR'!G$12*100</f>
        <v>#REF!</v>
      </c>
      <c r="H13" s="12" t="e">
        <f>'3.VALOR'!#REF!/'3.VALOR'!H$12*100</f>
        <v>#REF!</v>
      </c>
      <c r="I13" s="12" t="e">
        <f>'3.VALOR'!#REF!/'3.VALOR'!I$12*100</f>
        <v>#REF!</v>
      </c>
      <c r="J13" s="12" t="e">
        <f>'3.VALOR'!#REF!/'3.VALOR'!J$12*100</f>
        <v>#REF!</v>
      </c>
      <c r="K13" s="12" t="e">
        <f>'3.VALOR'!#REF!/'3.VALOR'!K$12*100</f>
        <v>#REF!</v>
      </c>
      <c r="L13" s="12" t="e">
        <f>'3.VALOR'!#REF!/'3.VALOR'!L$12*100</f>
        <v>#REF!</v>
      </c>
      <c r="M13" s="12" t="e">
        <f>'3.VALOR'!#REF!/'3.VALOR'!M$12*100</f>
        <v>#REF!</v>
      </c>
      <c r="N13" s="12" t="e">
        <f>'3.VALOR'!#REF!/'3.VALOR'!N$12*100</f>
        <v>#REF!</v>
      </c>
      <c r="O13" s="12" t="e">
        <f>'3.VALOR'!#REF!/'3.VALOR'!O$12*100</f>
        <v>#REF!</v>
      </c>
      <c r="Q13" s="6" t="s">
        <v>32</v>
      </c>
      <c r="R13" s="12" t="e">
        <f t="shared" si="1"/>
        <v>#REF!</v>
      </c>
    </row>
    <row r="14" spans="1:21" ht="10.15" hidden="1" customHeight="1" x14ac:dyDescent="0.2">
      <c r="A14" s="17">
        <v>198906</v>
      </c>
      <c r="B14" s="12" t="e">
        <f>'3.VALOR'!#REF!/'3.VALOR'!B$12*100</f>
        <v>#REF!</v>
      </c>
      <c r="C14" s="12" t="e">
        <f>'3.VALOR'!#REF!/'3.VALOR'!C$12*100</f>
        <v>#REF!</v>
      </c>
      <c r="D14" s="12" t="e">
        <f>'3.VALOR'!#REF!/'3.VALOR'!D$12*100</f>
        <v>#REF!</v>
      </c>
      <c r="E14" s="12" t="e">
        <f>'3.VALOR'!#REF!/'3.VALOR'!E$12*100</f>
        <v>#REF!</v>
      </c>
      <c r="F14" s="12" t="e">
        <f>'3.VALOR'!#REF!/'3.VALOR'!F$12*100</f>
        <v>#REF!</v>
      </c>
      <c r="G14" s="12" t="e">
        <f>'3.VALOR'!#REF!/'3.VALOR'!G$12*100</f>
        <v>#REF!</v>
      </c>
      <c r="H14" s="12" t="e">
        <f>'3.VALOR'!#REF!/'3.VALOR'!H$12*100</f>
        <v>#REF!</v>
      </c>
      <c r="I14" s="12" t="e">
        <f>'3.VALOR'!#REF!/'3.VALOR'!I$12*100</f>
        <v>#REF!</v>
      </c>
      <c r="J14" s="12" t="e">
        <f>'3.VALOR'!#REF!/'3.VALOR'!J$12*100</f>
        <v>#REF!</v>
      </c>
      <c r="K14" s="12" t="e">
        <f>'3.VALOR'!#REF!/'3.VALOR'!K$12*100</f>
        <v>#REF!</v>
      </c>
      <c r="L14" s="12" t="e">
        <f>'3.VALOR'!#REF!/'3.VALOR'!L$12*100</f>
        <v>#REF!</v>
      </c>
      <c r="M14" s="12" t="e">
        <f>'3.VALOR'!#REF!/'3.VALOR'!M$12*100</f>
        <v>#REF!</v>
      </c>
      <c r="N14" s="12" t="e">
        <f>'3.VALOR'!#REF!/'3.VALOR'!N$12*100</f>
        <v>#REF!</v>
      </c>
      <c r="O14" s="12" t="e">
        <f>'3.VALOR'!#REF!/'3.VALOR'!O$12*100</f>
        <v>#REF!</v>
      </c>
      <c r="Q14" s="6" t="s">
        <v>34</v>
      </c>
      <c r="R14" s="12" t="e">
        <f t="shared" si="1"/>
        <v>#REF!</v>
      </c>
    </row>
    <row r="15" spans="1:21" ht="10.15" hidden="1" customHeight="1" x14ac:dyDescent="0.2">
      <c r="A15" s="17">
        <v>198907</v>
      </c>
      <c r="B15" s="12" t="e">
        <f>'3.VALOR'!#REF!/'3.VALOR'!B$12*100</f>
        <v>#REF!</v>
      </c>
      <c r="C15" s="12" t="e">
        <f>'3.VALOR'!#REF!/'3.VALOR'!C$12*100</f>
        <v>#REF!</v>
      </c>
      <c r="D15" s="12" t="e">
        <f>'3.VALOR'!#REF!/'3.VALOR'!D$12*100</f>
        <v>#REF!</v>
      </c>
      <c r="E15" s="12" t="e">
        <f>'3.VALOR'!#REF!/'3.VALOR'!E$12*100</f>
        <v>#REF!</v>
      </c>
      <c r="F15" s="12" t="e">
        <f>'3.VALOR'!#REF!/'3.VALOR'!F$12*100</f>
        <v>#REF!</v>
      </c>
      <c r="G15" s="12" t="e">
        <f>'3.VALOR'!#REF!/'3.VALOR'!G$12*100</f>
        <v>#REF!</v>
      </c>
      <c r="H15" s="12" t="e">
        <f>'3.VALOR'!#REF!/'3.VALOR'!H$12*100</f>
        <v>#REF!</v>
      </c>
      <c r="I15" s="12" t="e">
        <f>'3.VALOR'!#REF!/'3.VALOR'!I$12*100</f>
        <v>#REF!</v>
      </c>
      <c r="J15" s="12" t="e">
        <f>'3.VALOR'!#REF!/'3.VALOR'!J$12*100</f>
        <v>#REF!</v>
      </c>
      <c r="K15" s="12" t="e">
        <f>'3.VALOR'!#REF!/'3.VALOR'!K$12*100</f>
        <v>#REF!</v>
      </c>
      <c r="L15" s="12" t="e">
        <f>'3.VALOR'!#REF!/'3.VALOR'!L$12*100</f>
        <v>#REF!</v>
      </c>
      <c r="M15" s="12" t="e">
        <f>'3.VALOR'!#REF!/'3.VALOR'!M$12*100</f>
        <v>#REF!</v>
      </c>
      <c r="N15" s="12" t="e">
        <f>'3.VALOR'!#REF!/'3.VALOR'!N$12*100</f>
        <v>#REF!</v>
      </c>
      <c r="O15" s="12" t="e">
        <f>'3.VALOR'!#REF!/'3.VALOR'!O$12*100</f>
        <v>#REF!</v>
      </c>
      <c r="Q15" s="6" t="s">
        <v>34</v>
      </c>
      <c r="R15" s="12" t="e">
        <f t="shared" si="1"/>
        <v>#REF!</v>
      </c>
    </row>
    <row r="16" spans="1:21" ht="10.15" hidden="1" customHeight="1" x14ac:dyDescent="0.2">
      <c r="A16" s="17">
        <v>198908</v>
      </c>
      <c r="B16" s="12" t="e">
        <f>'3.VALOR'!#REF!/'3.VALOR'!B$12*100</f>
        <v>#REF!</v>
      </c>
      <c r="C16" s="12" t="e">
        <f>'3.VALOR'!#REF!/'3.VALOR'!C$12*100</f>
        <v>#REF!</v>
      </c>
      <c r="D16" s="12" t="e">
        <f>'3.VALOR'!#REF!/'3.VALOR'!D$12*100</f>
        <v>#REF!</v>
      </c>
      <c r="E16" s="12" t="e">
        <f>'3.VALOR'!#REF!/'3.VALOR'!E$12*100</f>
        <v>#REF!</v>
      </c>
      <c r="F16" s="12" t="e">
        <f>'3.VALOR'!#REF!/'3.VALOR'!F$12*100</f>
        <v>#REF!</v>
      </c>
      <c r="G16" s="12" t="e">
        <f>'3.VALOR'!#REF!/'3.VALOR'!G$12*100</f>
        <v>#REF!</v>
      </c>
      <c r="H16" s="12" t="e">
        <f>'3.VALOR'!#REF!/'3.VALOR'!H$12*100</f>
        <v>#REF!</v>
      </c>
      <c r="I16" s="12" t="e">
        <f>'3.VALOR'!#REF!/'3.VALOR'!I$12*100</f>
        <v>#REF!</v>
      </c>
      <c r="J16" s="12" t="e">
        <f>'3.VALOR'!#REF!/'3.VALOR'!J$12*100</f>
        <v>#REF!</v>
      </c>
      <c r="K16" s="12" t="e">
        <f>'3.VALOR'!#REF!/'3.VALOR'!K$12*100</f>
        <v>#REF!</v>
      </c>
      <c r="L16" s="12" t="e">
        <f>'3.VALOR'!#REF!/'3.VALOR'!L$12*100</f>
        <v>#REF!</v>
      </c>
      <c r="M16" s="12" t="e">
        <f>'3.VALOR'!#REF!/'3.VALOR'!M$12*100</f>
        <v>#REF!</v>
      </c>
      <c r="N16" s="12" t="e">
        <f>'3.VALOR'!#REF!/'3.VALOR'!N$12*100</f>
        <v>#REF!</v>
      </c>
      <c r="O16" s="12" t="e">
        <f>'3.VALOR'!#REF!/'3.VALOR'!O$12*100</f>
        <v>#REF!</v>
      </c>
      <c r="Q16" s="6" t="s">
        <v>33</v>
      </c>
      <c r="R16" s="12" t="e">
        <f t="shared" si="1"/>
        <v>#REF!</v>
      </c>
    </row>
    <row r="17" spans="1:20" ht="10.15" hidden="1" customHeight="1" x14ac:dyDescent="0.2">
      <c r="A17" s="17">
        <v>198909</v>
      </c>
      <c r="B17" s="12" t="e">
        <f>'3.VALOR'!#REF!/'3.VALOR'!B$12*100</f>
        <v>#REF!</v>
      </c>
      <c r="C17" s="12" t="e">
        <f>'3.VALOR'!#REF!/'3.VALOR'!C$12*100</f>
        <v>#REF!</v>
      </c>
      <c r="D17" s="12" t="e">
        <f>'3.VALOR'!#REF!/'3.VALOR'!D$12*100</f>
        <v>#REF!</v>
      </c>
      <c r="E17" s="12" t="e">
        <f>'3.VALOR'!#REF!/'3.VALOR'!E$12*100</f>
        <v>#REF!</v>
      </c>
      <c r="F17" s="12" t="e">
        <f>'3.VALOR'!#REF!/'3.VALOR'!F$12*100</f>
        <v>#REF!</v>
      </c>
      <c r="G17" s="12" t="e">
        <f>'3.VALOR'!#REF!/'3.VALOR'!G$12*100</f>
        <v>#REF!</v>
      </c>
      <c r="H17" s="12" t="e">
        <f>'3.VALOR'!#REF!/'3.VALOR'!H$12*100</f>
        <v>#REF!</v>
      </c>
      <c r="I17" s="12" t="e">
        <f>'3.VALOR'!#REF!/'3.VALOR'!I$12*100</f>
        <v>#REF!</v>
      </c>
      <c r="J17" s="12" t="e">
        <f>'3.VALOR'!#REF!/'3.VALOR'!J$12*100</f>
        <v>#REF!</v>
      </c>
      <c r="K17" s="12" t="e">
        <f>'3.VALOR'!#REF!/'3.VALOR'!K$12*100</f>
        <v>#REF!</v>
      </c>
      <c r="L17" s="12" t="e">
        <f>'3.VALOR'!#REF!/'3.VALOR'!L$12*100</f>
        <v>#REF!</v>
      </c>
      <c r="M17" s="12" t="e">
        <f>'3.VALOR'!#REF!/'3.VALOR'!M$12*100</f>
        <v>#REF!</v>
      </c>
      <c r="N17" s="12" t="e">
        <f>'3.VALOR'!#REF!/'3.VALOR'!N$12*100</f>
        <v>#REF!</v>
      </c>
      <c r="O17" s="12" t="e">
        <f>'3.VALOR'!#REF!/'3.VALOR'!O$12*100</f>
        <v>#REF!</v>
      </c>
      <c r="Q17" s="6" t="s">
        <v>35</v>
      </c>
      <c r="R17" s="12" t="e">
        <f t="shared" si="1"/>
        <v>#REF!</v>
      </c>
    </row>
    <row r="18" spans="1:20" ht="10.15" hidden="1" customHeight="1" x14ac:dyDescent="0.2">
      <c r="A18" s="17">
        <v>198910</v>
      </c>
      <c r="B18" s="12" t="e">
        <f>'3.VALOR'!#REF!/'3.VALOR'!B$12*100</f>
        <v>#REF!</v>
      </c>
      <c r="C18" s="12" t="e">
        <f>'3.VALOR'!#REF!/'3.VALOR'!C$12*100</f>
        <v>#REF!</v>
      </c>
      <c r="D18" s="12" t="e">
        <f>'3.VALOR'!#REF!/'3.VALOR'!D$12*100</f>
        <v>#REF!</v>
      </c>
      <c r="E18" s="12" t="e">
        <f>'3.VALOR'!#REF!/'3.VALOR'!E$12*100</f>
        <v>#REF!</v>
      </c>
      <c r="F18" s="12" t="e">
        <f>'3.VALOR'!#REF!/'3.VALOR'!F$12*100</f>
        <v>#REF!</v>
      </c>
      <c r="G18" s="12" t="e">
        <f>'3.VALOR'!#REF!/'3.VALOR'!G$12*100</f>
        <v>#REF!</v>
      </c>
      <c r="H18" s="12" t="e">
        <f>'3.VALOR'!#REF!/'3.VALOR'!H$12*100</f>
        <v>#REF!</v>
      </c>
      <c r="I18" s="12" t="e">
        <f>'3.VALOR'!#REF!/'3.VALOR'!I$12*100</f>
        <v>#REF!</v>
      </c>
      <c r="J18" s="12" t="e">
        <f>'3.VALOR'!#REF!/'3.VALOR'!J$12*100</f>
        <v>#REF!</v>
      </c>
      <c r="K18" s="12" t="e">
        <f>'3.VALOR'!#REF!/'3.VALOR'!K$12*100</f>
        <v>#REF!</v>
      </c>
      <c r="L18" s="12" t="e">
        <f>'3.VALOR'!#REF!/'3.VALOR'!L$12*100</f>
        <v>#REF!</v>
      </c>
      <c r="M18" s="12" t="e">
        <f>'3.VALOR'!#REF!/'3.VALOR'!M$12*100</f>
        <v>#REF!</v>
      </c>
      <c r="N18" s="12" t="e">
        <f>'3.VALOR'!#REF!/'3.VALOR'!N$12*100</f>
        <v>#REF!</v>
      </c>
      <c r="O18" s="12" t="e">
        <f>'3.VALOR'!#REF!/'3.VALOR'!O$12*100</f>
        <v>#REF!</v>
      </c>
      <c r="Q18" s="6" t="s">
        <v>36</v>
      </c>
      <c r="R18" s="12" t="e">
        <f t="shared" si="1"/>
        <v>#REF!</v>
      </c>
    </row>
    <row r="19" spans="1:20" ht="10.15" hidden="1" customHeight="1" x14ac:dyDescent="0.2">
      <c r="A19" s="17">
        <v>198911</v>
      </c>
      <c r="B19" s="12" t="e">
        <f>'3.VALOR'!#REF!/'3.VALOR'!B$12*100</f>
        <v>#REF!</v>
      </c>
      <c r="C19" s="12" t="e">
        <f>'3.VALOR'!#REF!/'3.VALOR'!C$12*100</f>
        <v>#REF!</v>
      </c>
      <c r="D19" s="12" t="e">
        <f>'3.VALOR'!#REF!/'3.VALOR'!D$12*100</f>
        <v>#REF!</v>
      </c>
      <c r="E19" s="12" t="e">
        <f>'3.VALOR'!#REF!/'3.VALOR'!E$12*100</f>
        <v>#REF!</v>
      </c>
      <c r="F19" s="12" t="e">
        <f>'3.VALOR'!#REF!/'3.VALOR'!F$12*100</f>
        <v>#REF!</v>
      </c>
      <c r="G19" s="12" t="e">
        <f>'3.VALOR'!#REF!/'3.VALOR'!G$12*100</f>
        <v>#REF!</v>
      </c>
      <c r="H19" s="12" t="e">
        <f>'3.VALOR'!#REF!/'3.VALOR'!H$12*100</f>
        <v>#REF!</v>
      </c>
      <c r="I19" s="12" t="e">
        <f>'3.VALOR'!#REF!/'3.VALOR'!I$12*100</f>
        <v>#REF!</v>
      </c>
      <c r="J19" s="12" t="e">
        <f>'3.VALOR'!#REF!/'3.VALOR'!J$12*100</f>
        <v>#REF!</v>
      </c>
      <c r="K19" s="12" t="e">
        <f>'3.VALOR'!#REF!/'3.VALOR'!K$12*100</f>
        <v>#REF!</v>
      </c>
      <c r="L19" s="12" t="e">
        <f>'3.VALOR'!#REF!/'3.VALOR'!L$12*100</f>
        <v>#REF!</v>
      </c>
      <c r="M19" s="12" t="e">
        <f>'3.VALOR'!#REF!/'3.VALOR'!M$12*100</f>
        <v>#REF!</v>
      </c>
      <c r="N19" s="12" t="e">
        <f>'3.VALOR'!#REF!/'3.VALOR'!N$12*100</f>
        <v>#REF!</v>
      </c>
      <c r="O19" s="12" t="e">
        <f>'3.VALOR'!#REF!/'3.VALOR'!O$12*100</f>
        <v>#REF!</v>
      </c>
      <c r="Q19" s="6" t="s">
        <v>37</v>
      </c>
      <c r="R19" s="12" t="e">
        <f t="shared" si="1"/>
        <v>#REF!</v>
      </c>
    </row>
    <row r="20" spans="1:20" ht="10.15" hidden="1" customHeight="1" x14ac:dyDescent="0.2">
      <c r="A20" s="17">
        <v>198912</v>
      </c>
      <c r="B20" s="12" t="e">
        <f>'3.VALOR'!#REF!/'3.VALOR'!B$12*100</f>
        <v>#REF!</v>
      </c>
      <c r="C20" s="12" t="e">
        <f>'3.VALOR'!#REF!/'3.VALOR'!C$12*100</f>
        <v>#REF!</v>
      </c>
      <c r="D20" s="12" t="e">
        <f>'3.VALOR'!#REF!/'3.VALOR'!D$12*100</f>
        <v>#REF!</v>
      </c>
      <c r="E20" s="12" t="e">
        <f>'3.VALOR'!#REF!/'3.VALOR'!E$12*100</f>
        <v>#REF!</v>
      </c>
      <c r="F20" s="12" t="e">
        <f>'3.VALOR'!#REF!/'3.VALOR'!F$12*100</f>
        <v>#REF!</v>
      </c>
      <c r="G20" s="12" t="e">
        <f>'3.VALOR'!#REF!/'3.VALOR'!G$12*100</f>
        <v>#REF!</v>
      </c>
      <c r="H20" s="12" t="e">
        <f>'3.VALOR'!#REF!/'3.VALOR'!H$12*100</f>
        <v>#REF!</v>
      </c>
      <c r="I20" s="12" t="e">
        <f>'3.VALOR'!#REF!/'3.VALOR'!I$12*100</f>
        <v>#REF!</v>
      </c>
      <c r="J20" s="12" t="e">
        <f>'3.VALOR'!#REF!/'3.VALOR'!J$12*100</f>
        <v>#REF!</v>
      </c>
      <c r="K20" s="12" t="e">
        <f>'3.VALOR'!#REF!/'3.VALOR'!K$12*100</f>
        <v>#REF!</v>
      </c>
      <c r="L20" s="12" t="e">
        <f>'3.VALOR'!#REF!/'3.VALOR'!L$12*100</f>
        <v>#REF!</v>
      </c>
      <c r="M20" s="12" t="e">
        <f>'3.VALOR'!#REF!/'3.VALOR'!M$12*100</f>
        <v>#REF!</v>
      </c>
      <c r="N20" s="12" t="e">
        <f>'3.VALOR'!#REF!/'3.VALOR'!N$12*100</f>
        <v>#REF!</v>
      </c>
      <c r="O20" s="12" t="e">
        <f>'3.VALOR'!#REF!/'3.VALOR'!O$12*100</f>
        <v>#REF!</v>
      </c>
      <c r="Q20" s="6" t="s">
        <v>38</v>
      </c>
      <c r="R20" s="12" t="e">
        <f t="shared" si="1"/>
        <v>#REF!</v>
      </c>
    </row>
    <row r="21" spans="1:20" ht="10.15" hidden="1" customHeight="1" x14ac:dyDescent="0.2">
      <c r="A21" s="17">
        <v>199001</v>
      </c>
      <c r="B21" s="12" t="e">
        <f>'3.VALOR'!#REF!/'3.VALOR'!B$12*100</f>
        <v>#REF!</v>
      </c>
      <c r="C21" s="12" t="e">
        <f>'3.VALOR'!#REF!/'3.VALOR'!C$12*100</f>
        <v>#REF!</v>
      </c>
      <c r="D21" s="12" t="e">
        <f>'3.VALOR'!#REF!/'3.VALOR'!D$12*100</f>
        <v>#REF!</v>
      </c>
      <c r="E21" s="12" t="e">
        <f>'3.VALOR'!#REF!/'3.VALOR'!E$12*100</f>
        <v>#REF!</v>
      </c>
      <c r="F21" s="12" t="e">
        <f>'3.VALOR'!#REF!/'3.VALOR'!F$12*100</f>
        <v>#REF!</v>
      </c>
      <c r="G21" s="12" t="e">
        <f>'3.VALOR'!#REF!/'3.VALOR'!G$12*100</f>
        <v>#REF!</v>
      </c>
      <c r="H21" s="12" t="e">
        <f>'3.VALOR'!#REF!/'3.VALOR'!H$12*100</f>
        <v>#REF!</v>
      </c>
      <c r="I21" s="12" t="e">
        <f>'3.VALOR'!#REF!/'3.VALOR'!I$12*100</f>
        <v>#REF!</v>
      </c>
      <c r="J21" s="12" t="e">
        <f>'3.VALOR'!#REF!/'3.VALOR'!J$12*100</f>
        <v>#REF!</v>
      </c>
      <c r="K21" s="12" t="e">
        <f>'3.VALOR'!#REF!/'3.VALOR'!K$12*100</f>
        <v>#REF!</v>
      </c>
      <c r="L21" s="12" t="e">
        <f>'3.VALOR'!#REF!/'3.VALOR'!L$12*100</f>
        <v>#REF!</v>
      </c>
      <c r="M21" s="12" t="e">
        <f>'3.VALOR'!#REF!/'3.VALOR'!M$12*100</f>
        <v>#REF!</v>
      </c>
      <c r="N21" s="12" t="e">
        <f>'3.VALOR'!#REF!/'3.VALOR'!N$12*100</f>
        <v>#REF!</v>
      </c>
      <c r="O21" s="12" t="e">
        <f>'3.VALOR'!#REF!/'3.VALOR'!O$12*100</f>
        <v>#REF!</v>
      </c>
      <c r="Q21" s="6" t="s">
        <v>39</v>
      </c>
      <c r="R21" s="12" t="e">
        <f t="shared" si="1"/>
        <v>#REF!</v>
      </c>
      <c r="S21" s="22" t="e">
        <f t="shared" ref="S21:S52" si="2">R21/R9</f>
        <v>#REF!</v>
      </c>
      <c r="T21" s="22"/>
    </row>
    <row r="22" spans="1:20" ht="10.15" hidden="1" customHeight="1" x14ac:dyDescent="0.2">
      <c r="A22" s="17">
        <v>199002</v>
      </c>
      <c r="B22" s="12" t="e">
        <f>'3.VALOR'!#REF!/'3.VALOR'!B$12*100</f>
        <v>#REF!</v>
      </c>
      <c r="C22" s="12" t="e">
        <f>'3.VALOR'!#REF!/'3.VALOR'!C$12*100</f>
        <v>#REF!</v>
      </c>
      <c r="D22" s="12" t="e">
        <f>'3.VALOR'!#REF!/'3.VALOR'!D$12*100</f>
        <v>#REF!</v>
      </c>
      <c r="E22" s="12" t="e">
        <f>'3.VALOR'!#REF!/'3.VALOR'!E$12*100</f>
        <v>#REF!</v>
      </c>
      <c r="F22" s="12" t="e">
        <f>'3.VALOR'!#REF!/'3.VALOR'!F$12*100</f>
        <v>#REF!</v>
      </c>
      <c r="G22" s="12" t="e">
        <f>'3.VALOR'!#REF!/'3.VALOR'!G$12*100</f>
        <v>#REF!</v>
      </c>
      <c r="H22" s="12" t="e">
        <f>'3.VALOR'!#REF!/'3.VALOR'!H$12*100</f>
        <v>#REF!</v>
      </c>
      <c r="I22" s="12" t="e">
        <f>'3.VALOR'!#REF!/'3.VALOR'!I$12*100</f>
        <v>#REF!</v>
      </c>
      <c r="J22" s="12" t="e">
        <f>'3.VALOR'!#REF!/'3.VALOR'!J$12*100</f>
        <v>#REF!</v>
      </c>
      <c r="K22" s="12" t="e">
        <f>'3.VALOR'!#REF!/'3.VALOR'!K$12*100</f>
        <v>#REF!</v>
      </c>
      <c r="L22" s="12" t="e">
        <f>'3.VALOR'!#REF!/'3.VALOR'!L$12*100</f>
        <v>#REF!</v>
      </c>
      <c r="M22" s="12" t="e">
        <f>'3.VALOR'!#REF!/'3.VALOR'!M$12*100</f>
        <v>#REF!</v>
      </c>
      <c r="N22" s="12" t="e">
        <f>'3.VALOR'!#REF!/'3.VALOR'!N$12*100</f>
        <v>#REF!</v>
      </c>
      <c r="O22" s="12" t="e">
        <f>'3.VALOR'!#REF!/'3.VALOR'!O$12*100</f>
        <v>#REF!</v>
      </c>
      <c r="Q22" s="6" t="s">
        <v>31</v>
      </c>
      <c r="R22" s="12" t="e">
        <f t="shared" si="1"/>
        <v>#REF!</v>
      </c>
      <c r="S22" s="22" t="e">
        <f t="shared" si="2"/>
        <v>#REF!</v>
      </c>
      <c r="T22" s="22"/>
    </row>
    <row r="23" spans="1:20" ht="10.15" hidden="1" customHeight="1" x14ac:dyDescent="0.2">
      <c r="A23" s="17">
        <v>199003</v>
      </c>
      <c r="B23" s="12" t="e">
        <f>'3.VALOR'!#REF!/'3.VALOR'!B$12*100</f>
        <v>#REF!</v>
      </c>
      <c r="C23" s="12" t="e">
        <f>'3.VALOR'!#REF!/'3.VALOR'!C$12*100</f>
        <v>#REF!</v>
      </c>
      <c r="D23" s="12" t="e">
        <f>'3.VALOR'!#REF!/'3.VALOR'!D$12*100</f>
        <v>#REF!</v>
      </c>
      <c r="E23" s="12" t="e">
        <f>'3.VALOR'!#REF!/'3.VALOR'!E$12*100</f>
        <v>#REF!</v>
      </c>
      <c r="F23" s="12" t="e">
        <f>'3.VALOR'!#REF!/'3.VALOR'!F$12*100</f>
        <v>#REF!</v>
      </c>
      <c r="G23" s="12" t="e">
        <f>'3.VALOR'!#REF!/'3.VALOR'!G$12*100</f>
        <v>#REF!</v>
      </c>
      <c r="H23" s="12" t="e">
        <f>'3.VALOR'!#REF!/'3.VALOR'!H$12*100</f>
        <v>#REF!</v>
      </c>
      <c r="I23" s="12" t="e">
        <f>'3.VALOR'!#REF!/'3.VALOR'!I$12*100</f>
        <v>#REF!</v>
      </c>
      <c r="J23" s="12" t="e">
        <f>'3.VALOR'!#REF!/'3.VALOR'!J$12*100</f>
        <v>#REF!</v>
      </c>
      <c r="K23" s="12" t="e">
        <f>'3.VALOR'!#REF!/'3.VALOR'!K$12*100</f>
        <v>#REF!</v>
      </c>
      <c r="L23" s="12" t="e">
        <f>'3.VALOR'!#REF!/'3.VALOR'!L$12*100</f>
        <v>#REF!</v>
      </c>
      <c r="M23" s="12" t="e">
        <f>'3.VALOR'!#REF!/'3.VALOR'!M$12*100</f>
        <v>#REF!</v>
      </c>
      <c r="N23" s="12" t="e">
        <f>'3.VALOR'!#REF!/'3.VALOR'!N$12*100</f>
        <v>#REF!</v>
      </c>
      <c r="O23" s="12" t="e">
        <f>'3.VALOR'!#REF!/'3.VALOR'!O$12*100</f>
        <v>#REF!</v>
      </c>
      <c r="Q23" s="6" t="s">
        <v>32</v>
      </c>
      <c r="R23" s="12" t="e">
        <f t="shared" si="1"/>
        <v>#REF!</v>
      </c>
      <c r="S23" s="22" t="e">
        <f t="shared" si="2"/>
        <v>#REF!</v>
      </c>
      <c r="T23" s="22"/>
    </row>
    <row r="24" spans="1:20" ht="10.15" hidden="1" customHeight="1" x14ac:dyDescent="0.2">
      <c r="A24" s="17">
        <v>199004</v>
      </c>
      <c r="B24" s="12" t="e">
        <f>'3.VALOR'!#REF!/'3.VALOR'!B$12*100</f>
        <v>#REF!</v>
      </c>
      <c r="C24" s="12" t="e">
        <f>'3.VALOR'!#REF!/'3.VALOR'!C$12*100</f>
        <v>#REF!</v>
      </c>
      <c r="D24" s="12" t="e">
        <f>'3.VALOR'!#REF!/'3.VALOR'!D$12*100</f>
        <v>#REF!</v>
      </c>
      <c r="E24" s="12" t="e">
        <f>'3.VALOR'!#REF!/'3.VALOR'!E$12*100</f>
        <v>#REF!</v>
      </c>
      <c r="F24" s="12" t="e">
        <f>'3.VALOR'!#REF!/'3.VALOR'!F$12*100</f>
        <v>#REF!</v>
      </c>
      <c r="G24" s="12" t="e">
        <f>'3.VALOR'!#REF!/'3.VALOR'!G$12*100</f>
        <v>#REF!</v>
      </c>
      <c r="H24" s="12" t="e">
        <f>'3.VALOR'!#REF!/'3.VALOR'!H$12*100</f>
        <v>#REF!</v>
      </c>
      <c r="I24" s="12" t="e">
        <f>'3.VALOR'!#REF!/'3.VALOR'!I$12*100</f>
        <v>#REF!</v>
      </c>
      <c r="J24" s="12" t="e">
        <f>'3.VALOR'!#REF!/'3.VALOR'!J$12*100</f>
        <v>#REF!</v>
      </c>
      <c r="K24" s="12" t="e">
        <f>'3.VALOR'!#REF!/'3.VALOR'!K$12*100</f>
        <v>#REF!</v>
      </c>
      <c r="L24" s="12" t="e">
        <f>'3.VALOR'!#REF!/'3.VALOR'!L$12*100</f>
        <v>#REF!</v>
      </c>
      <c r="M24" s="12" t="e">
        <f>'3.VALOR'!#REF!/'3.VALOR'!M$12*100</f>
        <v>#REF!</v>
      </c>
      <c r="N24" s="12" t="e">
        <f>'3.VALOR'!#REF!/'3.VALOR'!N$12*100</f>
        <v>#REF!</v>
      </c>
      <c r="O24" s="12" t="e">
        <f>'3.VALOR'!#REF!/'3.VALOR'!O$12*100</f>
        <v>#REF!</v>
      </c>
      <c r="Q24" s="6" t="s">
        <v>33</v>
      </c>
      <c r="R24" s="12" t="e">
        <f t="shared" si="1"/>
        <v>#REF!</v>
      </c>
      <c r="S24" s="22" t="e">
        <f t="shared" si="2"/>
        <v>#REF!</v>
      </c>
      <c r="T24" s="22"/>
    </row>
    <row r="25" spans="1:20" ht="10.15" hidden="1" customHeight="1" x14ac:dyDescent="0.2">
      <c r="A25" s="17">
        <v>199005</v>
      </c>
      <c r="B25" s="12" t="e">
        <f>'3.VALOR'!#REF!/'3.VALOR'!B$12*100</f>
        <v>#REF!</v>
      </c>
      <c r="C25" s="12" t="e">
        <f>'3.VALOR'!#REF!/'3.VALOR'!C$12*100</f>
        <v>#REF!</v>
      </c>
      <c r="D25" s="12" t="e">
        <f>'3.VALOR'!#REF!/'3.VALOR'!D$12*100</f>
        <v>#REF!</v>
      </c>
      <c r="E25" s="12" t="e">
        <f>'3.VALOR'!#REF!/'3.VALOR'!E$12*100</f>
        <v>#REF!</v>
      </c>
      <c r="F25" s="12" t="e">
        <f>'3.VALOR'!#REF!/'3.VALOR'!F$12*100</f>
        <v>#REF!</v>
      </c>
      <c r="G25" s="12" t="e">
        <f>'3.VALOR'!#REF!/'3.VALOR'!G$12*100</f>
        <v>#REF!</v>
      </c>
      <c r="H25" s="12" t="e">
        <f>'3.VALOR'!#REF!/'3.VALOR'!H$12*100</f>
        <v>#REF!</v>
      </c>
      <c r="I25" s="12" t="e">
        <f>'3.VALOR'!#REF!/'3.VALOR'!I$12*100</f>
        <v>#REF!</v>
      </c>
      <c r="J25" s="12" t="e">
        <f>'3.VALOR'!#REF!/'3.VALOR'!J$12*100</f>
        <v>#REF!</v>
      </c>
      <c r="K25" s="12" t="e">
        <f>'3.VALOR'!#REF!/'3.VALOR'!K$12*100</f>
        <v>#REF!</v>
      </c>
      <c r="L25" s="12" t="e">
        <f>'3.VALOR'!#REF!/'3.VALOR'!L$12*100</f>
        <v>#REF!</v>
      </c>
      <c r="M25" s="12" t="e">
        <f>'3.VALOR'!#REF!/'3.VALOR'!M$12*100</f>
        <v>#REF!</v>
      </c>
      <c r="N25" s="12" t="e">
        <f>'3.VALOR'!#REF!/'3.VALOR'!N$12*100</f>
        <v>#REF!</v>
      </c>
      <c r="O25" s="12" t="e">
        <f>'3.VALOR'!#REF!/'3.VALOR'!O$12*100</f>
        <v>#REF!</v>
      </c>
      <c r="Q25" s="6" t="s">
        <v>32</v>
      </c>
      <c r="R25" s="12" t="e">
        <f t="shared" si="1"/>
        <v>#REF!</v>
      </c>
      <c r="S25" s="22" t="e">
        <f t="shared" si="2"/>
        <v>#REF!</v>
      </c>
      <c r="T25" s="22"/>
    </row>
    <row r="26" spans="1:20" ht="10.15" hidden="1" customHeight="1" x14ac:dyDescent="0.2">
      <c r="A26" s="17">
        <v>199006</v>
      </c>
      <c r="B26" s="12" t="e">
        <f>'3.VALOR'!#REF!/'3.VALOR'!B$12*100</f>
        <v>#REF!</v>
      </c>
      <c r="C26" s="12" t="e">
        <f>'3.VALOR'!#REF!/'3.VALOR'!C$12*100</f>
        <v>#REF!</v>
      </c>
      <c r="D26" s="12" t="e">
        <f>'3.VALOR'!#REF!/'3.VALOR'!D$12*100</f>
        <v>#REF!</v>
      </c>
      <c r="E26" s="12" t="e">
        <f>'3.VALOR'!#REF!/'3.VALOR'!E$12*100</f>
        <v>#REF!</v>
      </c>
      <c r="F26" s="12" t="e">
        <f>'3.VALOR'!#REF!/'3.VALOR'!F$12*100</f>
        <v>#REF!</v>
      </c>
      <c r="G26" s="12" t="e">
        <f>'3.VALOR'!#REF!/'3.VALOR'!G$12*100</f>
        <v>#REF!</v>
      </c>
      <c r="H26" s="12" t="e">
        <f>'3.VALOR'!#REF!/'3.VALOR'!H$12*100</f>
        <v>#REF!</v>
      </c>
      <c r="I26" s="12" t="e">
        <f>'3.VALOR'!#REF!/'3.VALOR'!I$12*100</f>
        <v>#REF!</v>
      </c>
      <c r="J26" s="12" t="e">
        <f>'3.VALOR'!#REF!/'3.VALOR'!J$12*100</f>
        <v>#REF!</v>
      </c>
      <c r="K26" s="12" t="e">
        <f>'3.VALOR'!#REF!/'3.VALOR'!K$12*100</f>
        <v>#REF!</v>
      </c>
      <c r="L26" s="12" t="e">
        <f>'3.VALOR'!#REF!/'3.VALOR'!L$12*100</f>
        <v>#REF!</v>
      </c>
      <c r="M26" s="12" t="e">
        <f>'3.VALOR'!#REF!/'3.VALOR'!M$12*100</f>
        <v>#REF!</v>
      </c>
      <c r="N26" s="12" t="e">
        <f>'3.VALOR'!#REF!/'3.VALOR'!N$12*100</f>
        <v>#REF!</v>
      </c>
      <c r="O26" s="12" t="e">
        <f>'3.VALOR'!#REF!/'3.VALOR'!O$12*100</f>
        <v>#REF!</v>
      </c>
      <c r="Q26" s="6" t="s">
        <v>34</v>
      </c>
      <c r="R26" s="12" t="e">
        <f t="shared" si="1"/>
        <v>#REF!</v>
      </c>
      <c r="S26" s="22" t="e">
        <f t="shared" si="2"/>
        <v>#REF!</v>
      </c>
      <c r="T26" s="22"/>
    </row>
    <row r="27" spans="1:20" ht="10.15" hidden="1" customHeight="1" x14ac:dyDescent="0.2">
      <c r="A27" s="17">
        <v>199007</v>
      </c>
      <c r="B27" s="12" t="e">
        <f>'3.VALOR'!#REF!/'3.VALOR'!B$12*100</f>
        <v>#REF!</v>
      </c>
      <c r="C27" s="12" t="e">
        <f>'3.VALOR'!#REF!/'3.VALOR'!C$12*100</f>
        <v>#REF!</v>
      </c>
      <c r="D27" s="12" t="e">
        <f>'3.VALOR'!#REF!/'3.VALOR'!D$12*100</f>
        <v>#REF!</v>
      </c>
      <c r="E27" s="12" t="e">
        <f>'3.VALOR'!#REF!/'3.VALOR'!E$12*100</f>
        <v>#REF!</v>
      </c>
      <c r="F27" s="12" t="e">
        <f>'3.VALOR'!#REF!/'3.VALOR'!F$12*100</f>
        <v>#REF!</v>
      </c>
      <c r="G27" s="12" t="e">
        <f>'3.VALOR'!#REF!/'3.VALOR'!G$12*100</f>
        <v>#REF!</v>
      </c>
      <c r="H27" s="12" t="e">
        <f>'3.VALOR'!#REF!/'3.VALOR'!H$12*100</f>
        <v>#REF!</v>
      </c>
      <c r="I27" s="12" t="e">
        <f>'3.VALOR'!#REF!/'3.VALOR'!I$12*100</f>
        <v>#REF!</v>
      </c>
      <c r="J27" s="12" t="e">
        <f>'3.VALOR'!#REF!/'3.VALOR'!J$12*100</f>
        <v>#REF!</v>
      </c>
      <c r="K27" s="12" t="e">
        <f>'3.VALOR'!#REF!/'3.VALOR'!K$12*100</f>
        <v>#REF!</v>
      </c>
      <c r="L27" s="12" t="e">
        <f>'3.VALOR'!#REF!/'3.VALOR'!L$12*100</f>
        <v>#REF!</v>
      </c>
      <c r="M27" s="12" t="e">
        <f>'3.VALOR'!#REF!/'3.VALOR'!M$12*100</f>
        <v>#REF!</v>
      </c>
      <c r="N27" s="12" t="e">
        <f>'3.VALOR'!#REF!/'3.VALOR'!N$12*100</f>
        <v>#REF!</v>
      </c>
      <c r="O27" s="12" t="e">
        <f>'3.VALOR'!#REF!/'3.VALOR'!O$12*100</f>
        <v>#REF!</v>
      </c>
      <c r="Q27" s="6" t="s">
        <v>34</v>
      </c>
      <c r="R27" s="12" t="e">
        <f t="shared" si="1"/>
        <v>#REF!</v>
      </c>
      <c r="S27" s="22" t="e">
        <f t="shared" si="2"/>
        <v>#REF!</v>
      </c>
      <c r="T27" s="22"/>
    </row>
    <row r="28" spans="1:20" ht="10.15" hidden="1" customHeight="1" x14ac:dyDescent="0.2">
      <c r="A28" s="17">
        <v>199008</v>
      </c>
      <c r="B28" s="12" t="e">
        <f>'3.VALOR'!#REF!/'3.VALOR'!B$12*100</f>
        <v>#REF!</v>
      </c>
      <c r="C28" s="12" t="e">
        <f>'3.VALOR'!#REF!/'3.VALOR'!C$12*100</f>
        <v>#REF!</v>
      </c>
      <c r="D28" s="12" t="e">
        <f>'3.VALOR'!#REF!/'3.VALOR'!D$12*100</f>
        <v>#REF!</v>
      </c>
      <c r="E28" s="12" t="e">
        <f>'3.VALOR'!#REF!/'3.VALOR'!E$12*100</f>
        <v>#REF!</v>
      </c>
      <c r="F28" s="12" t="e">
        <f>'3.VALOR'!#REF!/'3.VALOR'!F$12*100</f>
        <v>#REF!</v>
      </c>
      <c r="G28" s="12" t="e">
        <f>'3.VALOR'!#REF!/'3.VALOR'!G$12*100</f>
        <v>#REF!</v>
      </c>
      <c r="H28" s="12" t="e">
        <f>'3.VALOR'!#REF!/'3.VALOR'!H$12*100</f>
        <v>#REF!</v>
      </c>
      <c r="I28" s="12" t="e">
        <f>'3.VALOR'!#REF!/'3.VALOR'!I$12*100</f>
        <v>#REF!</v>
      </c>
      <c r="J28" s="12" t="e">
        <f>'3.VALOR'!#REF!/'3.VALOR'!J$12*100</f>
        <v>#REF!</v>
      </c>
      <c r="K28" s="12" t="e">
        <f>'3.VALOR'!#REF!/'3.VALOR'!K$12*100</f>
        <v>#REF!</v>
      </c>
      <c r="L28" s="12" t="e">
        <f>'3.VALOR'!#REF!/'3.VALOR'!L$12*100</f>
        <v>#REF!</v>
      </c>
      <c r="M28" s="12" t="e">
        <f>'3.VALOR'!#REF!/'3.VALOR'!M$12*100</f>
        <v>#REF!</v>
      </c>
      <c r="N28" s="12" t="e">
        <f>'3.VALOR'!#REF!/'3.VALOR'!N$12*100</f>
        <v>#REF!</v>
      </c>
      <c r="O28" s="12" t="e">
        <f>'3.VALOR'!#REF!/'3.VALOR'!O$12*100</f>
        <v>#REF!</v>
      </c>
      <c r="Q28" s="6" t="s">
        <v>33</v>
      </c>
      <c r="R28" s="12" t="e">
        <f t="shared" si="1"/>
        <v>#REF!</v>
      </c>
      <c r="S28" s="22" t="e">
        <f t="shared" si="2"/>
        <v>#REF!</v>
      </c>
      <c r="T28" s="22"/>
    </row>
    <row r="29" spans="1:20" ht="10.15" hidden="1" customHeight="1" x14ac:dyDescent="0.2">
      <c r="A29" s="17">
        <v>199009</v>
      </c>
      <c r="B29" s="12" t="e">
        <f>'3.VALOR'!#REF!/'3.VALOR'!B$12*100</f>
        <v>#REF!</v>
      </c>
      <c r="C29" s="12" t="e">
        <f>'3.VALOR'!#REF!/'3.VALOR'!C$12*100</f>
        <v>#REF!</v>
      </c>
      <c r="D29" s="12" t="e">
        <f>'3.VALOR'!#REF!/'3.VALOR'!D$12*100</f>
        <v>#REF!</v>
      </c>
      <c r="E29" s="12" t="e">
        <f>'3.VALOR'!#REF!/'3.VALOR'!E$12*100</f>
        <v>#REF!</v>
      </c>
      <c r="F29" s="12" t="e">
        <f>'3.VALOR'!#REF!/'3.VALOR'!F$12*100</f>
        <v>#REF!</v>
      </c>
      <c r="G29" s="12" t="e">
        <f>'3.VALOR'!#REF!/'3.VALOR'!G$12*100</f>
        <v>#REF!</v>
      </c>
      <c r="H29" s="12" t="e">
        <f>'3.VALOR'!#REF!/'3.VALOR'!H$12*100</f>
        <v>#REF!</v>
      </c>
      <c r="I29" s="12" t="e">
        <f>'3.VALOR'!#REF!/'3.VALOR'!I$12*100</f>
        <v>#REF!</v>
      </c>
      <c r="J29" s="12" t="e">
        <f>'3.VALOR'!#REF!/'3.VALOR'!J$12*100</f>
        <v>#REF!</v>
      </c>
      <c r="K29" s="12" t="e">
        <f>'3.VALOR'!#REF!/'3.VALOR'!K$12*100</f>
        <v>#REF!</v>
      </c>
      <c r="L29" s="12" t="e">
        <f>'3.VALOR'!#REF!/'3.VALOR'!L$12*100</f>
        <v>#REF!</v>
      </c>
      <c r="M29" s="12" t="e">
        <f>'3.VALOR'!#REF!/'3.VALOR'!M$12*100</f>
        <v>#REF!</v>
      </c>
      <c r="N29" s="12" t="e">
        <f>'3.VALOR'!#REF!/'3.VALOR'!N$12*100</f>
        <v>#REF!</v>
      </c>
      <c r="O29" s="12" t="e">
        <f>'3.VALOR'!#REF!/'3.VALOR'!O$12*100</f>
        <v>#REF!</v>
      </c>
      <c r="Q29" s="6" t="s">
        <v>35</v>
      </c>
      <c r="R29" s="12" t="e">
        <f t="shared" si="1"/>
        <v>#REF!</v>
      </c>
      <c r="S29" s="22" t="e">
        <f t="shared" si="2"/>
        <v>#REF!</v>
      </c>
      <c r="T29" s="22"/>
    </row>
    <row r="30" spans="1:20" ht="10.15" hidden="1" customHeight="1" x14ac:dyDescent="0.2">
      <c r="A30" s="17">
        <v>199010</v>
      </c>
      <c r="B30" s="12" t="e">
        <f>'3.VALOR'!#REF!/'3.VALOR'!B$12*100</f>
        <v>#REF!</v>
      </c>
      <c r="C30" s="12" t="e">
        <f>'3.VALOR'!#REF!/'3.VALOR'!C$12*100</f>
        <v>#REF!</v>
      </c>
      <c r="D30" s="12" t="e">
        <f>'3.VALOR'!#REF!/'3.VALOR'!D$12*100</f>
        <v>#REF!</v>
      </c>
      <c r="E30" s="12" t="e">
        <f>'3.VALOR'!#REF!/'3.VALOR'!E$12*100</f>
        <v>#REF!</v>
      </c>
      <c r="F30" s="12" t="e">
        <f>'3.VALOR'!#REF!/'3.VALOR'!F$12*100</f>
        <v>#REF!</v>
      </c>
      <c r="G30" s="12" t="e">
        <f>'3.VALOR'!#REF!/'3.VALOR'!G$12*100</f>
        <v>#REF!</v>
      </c>
      <c r="H30" s="12" t="e">
        <f>'3.VALOR'!#REF!/'3.VALOR'!H$12*100</f>
        <v>#REF!</v>
      </c>
      <c r="I30" s="12" t="e">
        <f>'3.VALOR'!#REF!/'3.VALOR'!I$12*100</f>
        <v>#REF!</v>
      </c>
      <c r="J30" s="12" t="e">
        <f>'3.VALOR'!#REF!/'3.VALOR'!J$12*100</f>
        <v>#REF!</v>
      </c>
      <c r="K30" s="12" t="e">
        <f>'3.VALOR'!#REF!/'3.VALOR'!K$12*100</f>
        <v>#REF!</v>
      </c>
      <c r="L30" s="12" t="e">
        <f>'3.VALOR'!#REF!/'3.VALOR'!L$12*100</f>
        <v>#REF!</v>
      </c>
      <c r="M30" s="12" t="e">
        <f>'3.VALOR'!#REF!/'3.VALOR'!M$12*100</f>
        <v>#REF!</v>
      </c>
      <c r="N30" s="12" t="e">
        <f>'3.VALOR'!#REF!/'3.VALOR'!N$12*100</f>
        <v>#REF!</v>
      </c>
      <c r="O30" s="12" t="e">
        <f>'3.VALOR'!#REF!/'3.VALOR'!O$12*100</f>
        <v>#REF!</v>
      </c>
      <c r="Q30" s="6" t="s">
        <v>36</v>
      </c>
      <c r="R30" s="12" t="e">
        <f t="shared" si="1"/>
        <v>#REF!</v>
      </c>
      <c r="S30" s="22" t="e">
        <f t="shared" si="2"/>
        <v>#REF!</v>
      </c>
      <c r="T30" s="22"/>
    </row>
    <row r="31" spans="1:20" ht="10.15" hidden="1" customHeight="1" x14ac:dyDescent="0.2">
      <c r="A31" s="17">
        <v>199011</v>
      </c>
      <c r="B31" s="12" t="e">
        <f>'3.VALOR'!#REF!/'3.VALOR'!B$12*100</f>
        <v>#REF!</v>
      </c>
      <c r="C31" s="12" t="e">
        <f>'3.VALOR'!#REF!/'3.VALOR'!C$12*100</f>
        <v>#REF!</v>
      </c>
      <c r="D31" s="12" t="e">
        <f>'3.VALOR'!#REF!/'3.VALOR'!D$12*100</f>
        <v>#REF!</v>
      </c>
      <c r="E31" s="12" t="e">
        <f>'3.VALOR'!#REF!/'3.VALOR'!E$12*100</f>
        <v>#REF!</v>
      </c>
      <c r="F31" s="12" t="e">
        <f>'3.VALOR'!#REF!/'3.VALOR'!F$12*100</f>
        <v>#REF!</v>
      </c>
      <c r="G31" s="12" t="e">
        <f>'3.VALOR'!#REF!/'3.VALOR'!G$12*100</f>
        <v>#REF!</v>
      </c>
      <c r="H31" s="12" t="e">
        <f>'3.VALOR'!#REF!/'3.VALOR'!H$12*100</f>
        <v>#REF!</v>
      </c>
      <c r="I31" s="12" t="e">
        <f>'3.VALOR'!#REF!/'3.VALOR'!I$12*100</f>
        <v>#REF!</v>
      </c>
      <c r="J31" s="12" t="e">
        <f>'3.VALOR'!#REF!/'3.VALOR'!J$12*100</f>
        <v>#REF!</v>
      </c>
      <c r="K31" s="12" t="e">
        <f>'3.VALOR'!#REF!/'3.VALOR'!K$12*100</f>
        <v>#REF!</v>
      </c>
      <c r="L31" s="12" t="e">
        <f>'3.VALOR'!#REF!/'3.VALOR'!L$12*100</f>
        <v>#REF!</v>
      </c>
      <c r="M31" s="12" t="e">
        <f>'3.VALOR'!#REF!/'3.VALOR'!M$12*100</f>
        <v>#REF!</v>
      </c>
      <c r="N31" s="12" t="e">
        <f>'3.VALOR'!#REF!/'3.VALOR'!N$12*100</f>
        <v>#REF!</v>
      </c>
      <c r="O31" s="12" t="e">
        <f>'3.VALOR'!#REF!/'3.VALOR'!O$12*100</f>
        <v>#REF!</v>
      </c>
      <c r="Q31" s="6" t="s">
        <v>37</v>
      </c>
      <c r="R31" s="12" t="e">
        <f t="shared" si="1"/>
        <v>#REF!</v>
      </c>
      <c r="S31" s="22" t="e">
        <f t="shared" si="2"/>
        <v>#REF!</v>
      </c>
      <c r="T31" s="22"/>
    </row>
    <row r="32" spans="1:20" ht="10.15" hidden="1" customHeight="1" x14ac:dyDescent="0.2">
      <c r="A32" s="17">
        <v>199012</v>
      </c>
      <c r="B32" s="12" t="e">
        <f>'3.VALOR'!#REF!/'3.VALOR'!B$12*100</f>
        <v>#REF!</v>
      </c>
      <c r="C32" s="12" t="e">
        <f>'3.VALOR'!#REF!/'3.VALOR'!C$12*100</f>
        <v>#REF!</v>
      </c>
      <c r="D32" s="12" t="e">
        <f>'3.VALOR'!#REF!/'3.VALOR'!D$12*100</f>
        <v>#REF!</v>
      </c>
      <c r="E32" s="12" t="e">
        <f>'3.VALOR'!#REF!/'3.VALOR'!E$12*100</f>
        <v>#REF!</v>
      </c>
      <c r="F32" s="12" t="e">
        <f>'3.VALOR'!#REF!/'3.VALOR'!F$12*100</f>
        <v>#REF!</v>
      </c>
      <c r="G32" s="12" t="e">
        <f>'3.VALOR'!#REF!/'3.VALOR'!G$12*100</f>
        <v>#REF!</v>
      </c>
      <c r="H32" s="12" t="e">
        <f>'3.VALOR'!#REF!/'3.VALOR'!H$12*100</f>
        <v>#REF!</v>
      </c>
      <c r="I32" s="12" t="e">
        <f>'3.VALOR'!#REF!/'3.VALOR'!I$12*100</f>
        <v>#REF!</v>
      </c>
      <c r="J32" s="12" t="e">
        <f>'3.VALOR'!#REF!/'3.VALOR'!J$12*100</f>
        <v>#REF!</v>
      </c>
      <c r="K32" s="12" t="e">
        <f>'3.VALOR'!#REF!/'3.VALOR'!K$12*100</f>
        <v>#REF!</v>
      </c>
      <c r="L32" s="12" t="e">
        <f>'3.VALOR'!#REF!/'3.VALOR'!L$12*100</f>
        <v>#REF!</v>
      </c>
      <c r="M32" s="12" t="e">
        <f>'3.VALOR'!#REF!/'3.VALOR'!M$12*100</f>
        <v>#REF!</v>
      </c>
      <c r="N32" s="12" t="e">
        <f>'3.VALOR'!#REF!/'3.VALOR'!N$12*100</f>
        <v>#REF!</v>
      </c>
      <c r="O32" s="12" t="e">
        <f>'3.VALOR'!#REF!/'3.VALOR'!O$12*100</f>
        <v>#REF!</v>
      </c>
      <c r="Q32" s="6" t="s">
        <v>38</v>
      </c>
      <c r="R32" s="12" t="e">
        <f t="shared" si="1"/>
        <v>#REF!</v>
      </c>
      <c r="S32" s="22" t="e">
        <f t="shared" si="2"/>
        <v>#REF!</v>
      </c>
      <c r="T32" s="22"/>
    </row>
    <row r="33" spans="1:20" ht="10.15" hidden="1" customHeight="1" x14ac:dyDescent="0.2">
      <c r="A33" s="17">
        <v>199101</v>
      </c>
      <c r="B33" s="12" t="e">
        <f>'3.VALOR'!#REF!/'3.VALOR'!B$12*100</f>
        <v>#REF!</v>
      </c>
      <c r="C33" s="12" t="e">
        <f>'3.VALOR'!#REF!/'3.VALOR'!C$12*100</f>
        <v>#REF!</v>
      </c>
      <c r="D33" s="12" t="e">
        <f>'3.VALOR'!#REF!/'3.VALOR'!D$12*100</f>
        <v>#REF!</v>
      </c>
      <c r="E33" s="12" t="e">
        <f>'3.VALOR'!#REF!/'3.VALOR'!E$12*100</f>
        <v>#REF!</v>
      </c>
      <c r="F33" s="12" t="e">
        <f>'3.VALOR'!#REF!/'3.VALOR'!F$12*100</f>
        <v>#REF!</v>
      </c>
      <c r="G33" s="12" t="e">
        <f>'3.VALOR'!#REF!/'3.VALOR'!G$12*100</f>
        <v>#REF!</v>
      </c>
      <c r="H33" s="12" t="e">
        <f>'3.VALOR'!#REF!/'3.VALOR'!H$12*100</f>
        <v>#REF!</v>
      </c>
      <c r="I33" s="12" t="e">
        <f>'3.VALOR'!#REF!/'3.VALOR'!I$12*100</f>
        <v>#REF!</v>
      </c>
      <c r="J33" s="12" t="e">
        <f>'3.VALOR'!#REF!/'3.VALOR'!J$12*100</f>
        <v>#REF!</v>
      </c>
      <c r="K33" s="12" t="e">
        <f>'3.VALOR'!#REF!/'3.VALOR'!K$12*100</f>
        <v>#REF!</v>
      </c>
      <c r="L33" s="12" t="e">
        <f>'3.VALOR'!#REF!/'3.VALOR'!L$12*100</f>
        <v>#REF!</v>
      </c>
      <c r="M33" s="12" t="e">
        <f>'3.VALOR'!#REF!/'3.VALOR'!M$12*100</f>
        <v>#REF!</v>
      </c>
      <c r="N33" s="12" t="e">
        <f>'3.VALOR'!#REF!/'3.VALOR'!N$12*100</f>
        <v>#REF!</v>
      </c>
      <c r="O33" s="12" t="e">
        <f>'3.VALOR'!#REF!/'3.VALOR'!O$12*100</f>
        <v>#REF!</v>
      </c>
      <c r="P33" s="26" t="e">
        <f t="shared" ref="P33:P64" si="3">O33/O21</f>
        <v>#REF!</v>
      </c>
      <c r="Q33" s="6" t="s">
        <v>40</v>
      </c>
      <c r="R33" s="12" t="e">
        <f t="shared" si="1"/>
        <v>#REF!</v>
      </c>
      <c r="S33" s="22" t="e">
        <f t="shared" si="2"/>
        <v>#REF!</v>
      </c>
      <c r="T33" s="22"/>
    </row>
    <row r="34" spans="1:20" ht="10.15" hidden="1" customHeight="1" x14ac:dyDescent="0.2">
      <c r="A34" s="17">
        <v>199102</v>
      </c>
      <c r="B34" s="12" t="e">
        <f>'3.VALOR'!#REF!/'3.VALOR'!B$12*100</f>
        <v>#REF!</v>
      </c>
      <c r="C34" s="12" t="e">
        <f>'3.VALOR'!#REF!/'3.VALOR'!C$12*100</f>
        <v>#REF!</v>
      </c>
      <c r="D34" s="12" t="e">
        <f>'3.VALOR'!#REF!/'3.VALOR'!D$12*100</f>
        <v>#REF!</v>
      </c>
      <c r="E34" s="12" t="e">
        <f>'3.VALOR'!#REF!/'3.VALOR'!E$12*100</f>
        <v>#REF!</v>
      </c>
      <c r="F34" s="12" t="e">
        <f>'3.VALOR'!#REF!/'3.VALOR'!F$12*100</f>
        <v>#REF!</v>
      </c>
      <c r="G34" s="12" t="e">
        <f>'3.VALOR'!#REF!/'3.VALOR'!G$12*100</f>
        <v>#REF!</v>
      </c>
      <c r="H34" s="12" t="e">
        <f>'3.VALOR'!#REF!/'3.VALOR'!H$12*100</f>
        <v>#REF!</v>
      </c>
      <c r="I34" s="12" t="e">
        <f>'3.VALOR'!#REF!/'3.VALOR'!I$12*100</f>
        <v>#REF!</v>
      </c>
      <c r="J34" s="12" t="e">
        <f>'3.VALOR'!#REF!/'3.VALOR'!J$12*100</f>
        <v>#REF!</v>
      </c>
      <c r="K34" s="12" t="e">
        <f>'3.VALOR'!#REF!/'3.VALOR'!K$12*100</f>
        <v>#REF!</v>
      </c>
      <c r="L34" s="12" t="e">
        <f>'3.VALOR'!#REF!/'3.VALOR'!L$12*100</f>
        <v>#REF!</v>
      </c>
      <c r="M34" s="12" t="e">
        <f>'3.VALOR'!#REF!/'3.VALOR'!M$12*100</f>
        <v>#REF!</v>
      </c>
      <c r="N34" s="12" t="e">
        <f>'3.VALOR'!#REF!/'3.VALOR'!N$12*100</f>
        <v>#REF!</v>
      </c>
      <c r="O34" s="12" t="e">
        <f>'3.VALOR'!#REF!/'3.VALOR'!O$12*100</f>
        <v>#REF!</v>
      </c>
      <c r="P34" s="26" t="e">
        <f t="shared" si="3"/>
        <v>#REF!</v>
      </c>
      <c r="Q34" s="6" t="s">
        <v>31</v>
      </c>
      <c r="R34" s="12" t="e">
        <f t="shared" si="1"/>
        <v>#REF!</v>
      </c>
      <c r="S34" s="22" t="e">
        <f t="shared" si="2"/>
        <v>#REF!</v>
      </c>
      <c r="T34" s="22"/>
    </row>
    <row r="35" spans="1:20" ht="10.15" hidden="1" customHeight="1" x14ac:dyDescent="0.2">
      <c r="A35" s="17">
        <v>199103</v>
      </c>
      <c r="B35" s="12" t="e">
        <f>'3.VALOR'!#REF!/'3.VALOR'!B$12*100</f>
        <v>#REF!</v>
      </c>
      <c r="C35" s="12" t="e">
        <f>'3.VALOR'!#REF!/'3.VALOR'!C$12*100</f>
        <v>#REF!</v>
      </c>
      <c r="D35" s="12" t="e">
        <f>'3.VALOR'!#REF!/'3.VALOR'!D$12*100</f>
        <v>#REF!</v>
      </c>
      <c r="E35" s="12" t="e">
        <f>'3.VALOR'!#REF!/'3.VALOR'!E$12*100</f>
        <v>#REF!</v>
      </c>
      <c r="F35" s="12" t="e">
        <f>'3.VALOR'!#REF!/'3.VALOR'!F$12*100</f>
        <v>#REF!</v>
      </c>
      <c r="G35" s="12" t="e">
        <f>'3.VALOR'!#REF!/'3.VALOR'!G$12*100</f>
        <v>#REF!</v>
      </c>
      <c r="H35" s="12" t="e">
        <f>'3.VALOR'!#REF!/'3.VALOR'!H$12*100</f>
        <v>#REF!</v>
      </c>
      <c r="I35" s="12" t="e">
        <f>'3.VALOR'!#REF!/'3.VALOR'!I$12*100</f>
        <v>#REF!</v>
      </c>
      <c r="J35" s="12" t="e">
        <f>'3.VALOR'!#REF!/'3.VALOR'!J$12*100</f>
        <v>#REF!</v>
      </c>
      <c r="K35" s="12" t="e">
        <f>'3.VALOR'!#REF!/'3.VALOR'!K$12*100</f>
        <v>#REF!</v>
      </c>
      <c r="L35" s="12" t="e">
        <f>'3.VALOR'!#REF!/'3.VALOR'!L$12*100</f>
        <v>#REF!</v>
      </c>
      <c r="M35" s="12" t="e">
        <f>'3.VALOR'!#REF!/'3.VALOR'!M$12*100</f>
        <v>#REF!</v>
      </c>
      <c r="N35" s="12" t="e">
        <f>'3.VALOR'!#REF!/'3.VALOR'!N$12*100</f>
        <v>#REF!</v>
      </c>
      <c r="O35" s="12" t="e">
        <f>'3.VALOR'!#REF!/'3.VALOR'!O$12*100</f>
        <v>#REF!</v>
      </c>
      <c r="P35" s="26" t="e">
        <f t="shared" si="3"/>
        <v>#REF!</v>
      </c>
      <c r="Q35" s="6" t="s">
        <v>32</v>
      </c>
      <c r="R35" s="12" t="e">
        <f t="shared" si="1"/>
        <v>#REF!</v>
      </c>
      <c r="S35" s="22" t="e">
        <f t="shared" si="2"/>
        <v>#REF!</v>
      </c>
      <c r="T35" s="22"/>
    </row>
    <row r="36" spans="1:20" ht="10.15" hidden="1" customHeight="1" x14ac:dyDescent="0.2">
      <c r="A36" s="17">
        <v>199104</v>
      </c>
      <c r="B36" s="12" t="e">
        <f>'3.VALOR'!#REF!/'3.VALOR'!B$12*100</f>
        <v>#REF!</v>
      </c>
      <c r="C36" s="12" t="e">
        <f>'3.VALOR'!#REF!/'3.VALOR'!C$12*100</f>
        <v>#REF!</v>
      </c>
      <c r="D36" s="12" t="e">
        <f>'3.VALOR'!#REF!/'3.VALOR'!D$12*100</f>
        <v>#REF!</v>
      </c>
      <c r="E36" s="12" t="e">
        <f>'3.VALOR'!#REF!/'3.VALOR'!E$12*100</f>
        <v>#REF!</v>
      </c>
      <c r="F36" s="12" t="e">
        <f>'3.VALOR'!#REF!/'3.VALOR'!F$12*100</f>
        <v>#REF!</v>
      </c>
      <c r="G36" s="12" t="e">
        <f>'3.VALOR'!#REF!/'3.VALOR'!G$12*100</f>
        <v>#REF!</v>
      </c>
      <c r="H36" s="12" t="e">
        <f>'3.VALOR'!#REF!/'3.VALOR'!H$12*100</f>
        <v>#REF!</v>
      </c>
      <c r="I36" s="12" t="e">
        <f>'3.VALOR'!#REF!/'3.VALOR'!I$12*100</f>
        <v>#REF!</v>
      </c>
      <c r="J36" s="12" t="e">
        <f>'3.VALOR'!#REF!/'3.VALOR'!J$12*100</f>
        <v>#REF!</v>
      </c>
      <c r="K36" s="12" t="e">
        <f>'3.VALOR'!#REF!/'3.VALOR'!K$12*100</f>
        <v>#REF!</v>
      </c>
      <c r="L36" s="12" t="e">
        <f>'3.VALOR'!#REF!/'3.VALOR'!L$12*100</f>
        <v>#REF!</v>
      </c>
      <c r="M36" s="12" t="e">
        <f>'3.VALOR'!#REF!/'3.VALOR'!M$12*100</f>
        <v>#REF!</v>
      </c>
      <c r="N36" s="12" t="e">
        <f>'3.VALOR'!#REF!/'3.VALOR'!N$12*100</f>
        <v>#REF!</v>
      </c>
      <c r="O36" s="12" t="e">
        <f>'3.VALOR'!#REF!/'3.VALOR'!O$12*100</f>
        <v>#REF!</v>
      </c>
      <c r="P36" s="26" t="e">
        <f t="shared" si="3"/>
        <v>#REF!</v>
      </c>
      <c r="Q36" s="6" t="s">
        <v>33</v>
      </c>
      <c r="R36" s="12" t="e">
        <f t="shared" si="1"/>
        <v>#REF!</v>
      </c>
      <c r="S36" s="22" t="e">
        <f t="shared" si="2"/>
        <v>#REF!</v>
      </c>
      <c r="T36" s="22"/>
    </row>
    <row r="37" spans="1:20" ht="10.15" hidden="1" customHeight="1" x14ac:dyDescent="0.2">
      <c r="A37" s="17">
        <v>199105</v>
      </c>
      <c r="B37" s="12" t="e">
        <f>'3.VALOR'!#REF!/'3.VALOR'!B$12*100</f>
        <v>#REF!</v>
      </c>
      <c r="C37" s="12" t="e">
        <f>'3.VALOR'!#REF!/'3.VALOR'!C$12*100</f>
        <v>#REF!</v>
      </c>
      <c r="D37" s="12" t="e">
        <f>'3.VALOR'!#REF!/'3.VALOR'!D$12*100</f>
        <v>#REF!</v>
      </c>
      <c r="E37" s="12" t="e">
        <f>'3.VALOR'!#REF!/'3.VALOR'!E$12*100</f>
        <v>#REF!</v>
      </c>
      <c r="F37" s="12" t="e">
        <f>'3.VALOR'!#REF!/'3.VALOR'!F$12*100</f>
        <v>#REF!</v>
      </c>
      <c r="G37" s="12" t="e">
        <f>'3.VALOR'!#REF!/'3.VALOR'!G$12*100</f>
        <v>#REF!</v>
      </c>
      <c r="H37" s="12" t="e">
        <f>'3.VALOR'!#REF!/'3.VALOR'!H$12*100</f>
        <v>#REF!</v>
      </c>
      <c r="I37" s="12" t="e">
        <f>'3.VALOR'!#REF!/'3.VALOR'!I$12*100</f>
        <v>#REF!</v>
      </c>
      <c r="J37" s="12" t="e">
        <f>'3.VALOR'!#REF!/'3.VALOR'!J$12*100</f>
        <v>#REF!</v>
      </c>
      <c r="K37" s="12" t="e">
        <f>'3.VALOR'!#REF!/'3.VALOR'!K$12*100</f>
        <v>#REF!</v>
      </c>
      <c r="L37" s="12" t="e">
        <f>'3.VALOR'!#REF!/'3.VALOR'!L$12*100</f>
        <v>#REF!</v>
      </c>
      <c r="M37" s="12" t="e">
        <f>'3.VALOR'!#REF!/'3.VALOR'!M$12*100</f>
        <v>#REF!</v>
      </c>
      <c r="N37" s="12" t="e">
        <f>'3.VALOR'!#REF!/'3.VALOR'!N$12*100</f>
        <v>#REF!</v>
      </c>
      <c r="O37" s="12" t="e">
        <f>'3.VALOR'!#REF!/'3.VALOR'!O$12*100</f>
        <v>#REF!</v>
      </c>
      <c r="P37" s="26" t="e">
        <f t="shared" si="3"/>
        <v>#REF!</v>
      </c>
      <c r="Q37" s="6" t="s">
        <v>32</v>
      </c>
      <c r="R37" s="12" t="e">
        <f t="shared" si="1"/>
        <v>#REF!</v>
      </c>
      <c r="S37" s="22" t="e">
        <f t="shared" si="2"/>
        <v>#REF!</v>
      </c>
      <c r="T37" s="22"/>
    </row>
    <row r="38" spans="1:20" ht="10.15" hidden="1" customHeight="1" x14ac:dyDescent="0.2">
      <c r="A38" s="17">
        <v>199106</v>
      </c>
      <c r="B38" s="12" t="e">
        <f>'3.VALOR'!#REF!/'3.VALOR'!B$12*100</f>
        <v>#REF!</v>
      </c>
      <c r="C38" s="12" t="e">
        <f>'3.VALOR'!#REF!/'3.VALOR'!C$12*100</f>
        <v>#REF!</v>
      </c>
      <c r="D38" s="12" t="e">
        <f>'3.VALOR'!#REF!/'3.VALOR'!D$12*100</f>
        <v>#REF!</v>
      </c>
      <c r="E38" s="12" t="e">
        <f>'3.VALOR'!#REF!/'3.VALOR'!E$12*100</f>
        <v>#REF!</v>
      </c>
      <c r="F38" s="12" t="e">
        <f>'3.VALOR'!#REF!/'3.VALOR'!F$12*100</f>
        <v>#REF!</v>
      </c>
      <c r="G38" s="12" t="e">
        <f>'3.VALOR'!#REF!/'3.VALOR'!G$12*100</f>
        <v>#REF!</v>
      </c>
      <c r="H38" s="12" t="e">
        <f>'3.VALOR'!#REF!/'3.VALOR'!H$12*100</f>
        <v>#REF!</v>
      </c>
      <c r="I38" s="12" t="e">
        <f>'3.VALOR'!#REF!/'3.VALOR'!I$12*100</f>
        <v>#REF!</v>
      </c>
      <c r="J38" s="12" t="e">
        <f>'3.VALOR'!#REF!/'3.VALOR'!J$12*100</f>
        <v>#REF!</v>
      </c>
      <c r="K38" s="12" t="e">
        <f>'3.VALOR'!#REF!/'3.VALOR'!K$12*100</f>
        <v>#REF!</v>
      </c>
      <c r="L38" s="12" t="e">
        <f>'3.VALOR'!#REF!/'3.VALOR'!L$12*100</f>
        <v>#REF!</v>
      </c>
      <c r="M38" s="12" t="e">
        <f>'3.VALOR'!#REF!/'3.VALOR'!M$12*100</f>
        <v>#REF!</v>
      </c>
      <c r="N38" s="12" t="e">
        <f>'3.VALOR'!#REF!/'3.VALOR'!N$12*100</f>
        <v>#REF!</v>
      </c>
      <c r="O38" s="12" t="e">
        <f>'3.VALOR'!#REF!/'3.VALOR'!O$12*100</f>
        <v>#REF!</v>
      </c>
      <c r="P38" s="26" t="e">
        <f t="shared" si="3"/>
        <v>#REF!</v>
      </c>
      <c r="Q38" s="6" t="s">
        <v>34</v>
      </c>
      <c r="R38" s="12" t="e">
        <f t="shared" si="1"/>
        <v>#REF!</v>
      </c>
      <c r="S38" s="22" t="e">
        <f t="shared" si="2"/>
        <v>#REF!</v>
      </c>
      <c r="T38" s="22"/>
    </row>
    <row r="39" spans="1:20" ht="10.15" hidden="1" customHeight="1" x14ac:dyDescent="0.2">
      <c r="A39" s="17">
        <v>199107</v>
      </c>
      <c r="B39" s="12" t="e">
        <f>'3.VALOR'!#REF!/'3.VALOR'!B$12*100</f>
        <v>#REF!</v>
      </c>
      <c r="C39" s="12" t="e">
        <f>'3.VALOR'!#REF!/'3.VALOR'!C$12*100</f>
        <v>#REF!</v>
      </c>
      <c r="D39" s="12" t="e">
        <f>'3.VALOR'!#REF!/'3.VALOR'!D$12*100</f>
        <v>#REF!</v>
      </c>
      <c r="E39" s="12" t="e">
        <f>'3.VALOR'!#REF!/'3.VALOR'!E$12*100</f>
        <v>#REF!</v>
      </c>
      <c r="F39" s="12" t="e">
        <f>'3.VALOR'!#REF!/'3.VALOR'!F$12*100</f>
        <v>#REF!</v>
      </c>
      <c r="G39" s="12" t="e">
        <f>'3.VALOR'!#REF!/'3.VALOR'!G$12*100</f>
        <v>#REF!</v>
      </c>
      <c r="H39" s="12" t="e">
        <f>'3.VALOR'!#REF!/'3.VALOR'!H$12*100</f>
        <v>#REF!</v>
      </c>
      <c r="I39" s="12" t="e">
        <f>'3.VALOR'!#REF!/'3.VALOR'!I$12*100</f>
        <v>#REF!</v>
      </c>
      <c r="J39" s="12" t="e">
        <f>'3.VALOR'!#REF!/'3.VALOR'!J$12*100</f>
        <v>#REF!</v>
      </c>
      <c r="K39" s="12" t="e">
        <f>'3.VALOR'!#REF!/'3.VALOR'!K$12*100</f>
        <v>#REF!</v>
      </c>
      <c r="L39" s="12" t="e">
        <f>'3.VALOR'!#REF!/'3.VALOR'!L$12*100</f>
        <v>#REF!</v>
      </c>
      <c r="M39" s="12" t="e">
        <f>'3.VALOR'!#REF!/'3.VALOR'!M$12*100</f>
        <v>#REF!</v>
      </c>
      <c r="N39" s="12" t="e">
        <f>'3.VALOR'!#REF!/'3.VALOR'!N$12*100</f>
        <v>#REF!</v>
      </c>
      <c r="O39" s="12" t="e">
        <f>'3.VALOR'!#REF!/'3.VALOR'!O$12*100</f>
        <v>#REF!</v>
      </c>
      <c r="P39" s="26" t="e">
        <f t="shared" si="3"/>
        <v>#REF!</v>
      </c>
      <c r="Q39" s="6" t="s">
        <v>34</v>
      </c>
      <c r="R39" s="12" t="e">
        <f t="shared" si="1"/>
        <v>#REF!</v>
      </c>
      <c r="S39" s="22" t="e">
        <f t="shared" si="2"/>
        <v>#REF!</v>
      </c>
      <c r="T39" s="22"/>
    </row>
    <row r="40" spans="1:20" ht="10.15" hidden="1" customHeight="1" x14ac:dyDescent="0.2">
      <c r="A40" s="17">
        <v>199108</v>
      </c>
      <c r="B40" s="12" t="e">
        <f>'3.VALOR'!#REF!/'3.VALOR'!B$12*100</f>
        <v>#REF!</v>
      </c>
      <c r="C40" s="12" t="e">
        <f>'3.VALOR'!#REF!/'3.VALOR'!C$12*100</f>
        <v>#REF!</v>
      </c>
      <c r="D40" s="12" t="e">
        <f>'3.VALOR'!#REF!/'3.VALOR'!D$12*100</f>
        <v>#REF!</v>
      </c>
      <c r="E40" s="12" t="e">
        <f>'3.VALOR'!#REF!/'3.VALOR'!E$12*100</f>
        <v>#REF!</v>
      </c>
      <c r="F40" s="12" t="e">
        <f>'3.VALOR'!#REF!/'3.VALOR'!F$12*100</f>
        <v>#REF!</v>
      </c>
      <c r="G40" s="12" t="e">
        <f>'3.VALOR'!#REF!/'3.VALOR'!G$12*100</f>
        <v>#REF!</v>
      </c>
      <c r="H40" s="12" t="e">
        <f>'3.VALOR'!#REF!/'3.VALOR'!H$12*100</f>
        <v>#REF!</v>
      </c>
      <c r="I40" s="12" t="e">
        <f>'3.VALOR'!#REF!/'3.VALOR'!I$12*100</f>
        <v>#REF!</v>
      </c>
      <c r="J40" s="12" t="e">
        <f>'3.VALOR'!#REF!/'3.VALOR'!J$12*100</f>
        <v>#REF!</v>
      </c>
      <c r="K40" s="12" t="e">
        <f>'3.VALOR'!#REF!/'3.VALOR'!K$12*100</f>
        <v>#REF!</v>
      </c>
      <c r="L40" s="12" t="e">
        <f>'3.VALOR'!#REF!/'3.VALOR'!L$12*100</f>
        <v>#REF!</v>
      </c>
      <c r="M40" s="12" t="e">
        <f>'3.VALOR'!#REF!/'3.VALOR'!M$12*100</f>
        <v>#REF!</v>
      </c>
      <c r="N40" s="12" t="e">
        <f>'3.VALOR'!#REF!/'3.VALOR'!N$12*100</f>
        <v>#REF!</v>
      </c>
      <c r="O40" s="12" t="e">
        <f>'3.VALOR'!#REF!/'3.VALOR'!O$12*100</f>
        <v>#REF!</v>
      </c>
      <c r="P40" s="26" t="e">
        <f t="shared" si="3"/>
        <v>#REF!</v>
      </c>
      <c r="Q40" s="6" t="s">
        <v>33</v>
      </c>
      <c r="R40" s="12" t="e">
        <f t="shared" si="1"/>
        <v>#REF!</v>
      </c>
      <c r="S40" s="22" t="e">
        <f t="shared" si="2"/>
        <v>#REF!</v>
      </c>
      <c r="T40" s="22"/>
    </row>
    <row r="41" spans="1:20" ht="10.15" hidden="1" customHeight="1" x14ac:dyDescent="0.2">
      <c r="A41" s="17">
        <v>199109</v>
      </c>
      <c r="B41" s="12" t="e">
        <f>'3.VALOR'!#REF!/'3.VALOR'!B$12*100</f>
        <v>#REF!</v>
      </c>
      <c r="C41" s="12" t="e">
        <f>'3.VALOR'!#REF!/'3.VALOR'!C$12*100</f>
        <v>#REF!</v>
      </c>
      <c r="D41" s="12" t="e">
        <f>'3.VALOR'!#REF!/'3.VALOR'!D$12*100</f>
        <v>#REF!</v>
      </c>
      <c r="E41" s="12" t="e">
        <f>'3.VALOR'!#REF!/'3.VALOR'!E$12*100</f>
        <v>#REF!</v>
      </c>
      <c r="F41" s="12" t="e">
        <f>'3.VALOR'!#REF!/'3.VALOR'!F$12*100</f>
        <v>#REF!</v>
      </c>
      <c r="G41" s="12" t="e">
        <f>'3.VALOR'!#REF!/'3.VALOR'!G$12*100</f>
        <v>#REF!</v>
      </c>
      <c r="H41" s="12" t="e">
        <f>'3.VALOR'!#REF!/'3.VALOR'!H$12*100</f>
        <v>#REF!</v>
      </c>
      <c r="I41" s="12" t="e">
        <f>'3.VALOR'!#REF!/'3.VALOR'!I$12*100</f>
        <v>#REF!</v>
      </c>
      <c r="J41" s="12" t="e">
        <f>'3.VALOR'!#REF!/'3.VALOR'!J$12*100</f>
        <v>#REF!</v>
      </c>
      <c r="K41" s="12" t="e">
        <f>'3.VALOR'!#REF!/'3.VALOR'!K$12*100</f>
        <v>#REF!</v>
      </c>
      <c r="L41" s="12" t="e">
        <f>'3.VALOR'!#REF!/'3.VALOR'!L$12*100</f>
        <v>#REF!</v>
      </c>
      <c r="M41" s="12" t="e">
        <f>'3.VALOR'!#REF!/'3.VALOR'!M$12*100</f>
        <v>#REF!</v>
      </c>
      <c r="N41" s="12" t="e">
        <f>'3.VALOR'!#REF!/'3.VALOR'!N$12*100</f>
        <v>#REF!</v>
      </c>
      <c r="O41" s="12" t="e">
        <f>'3.VALOR'!#REF!/'3.VALOR'!O$12*100</f>
        <v>#REF!</v>
      </c>
      <c r="P41" s="26" t="e">
        <f t="shared" si="3"/>
        <v>#REF!</v>
      </c>
      <c r="Q41" s="6" t="s">
        <v>35</v>
      </c>
      <c r="R41" s="12" t="e">
        <f t="shared" ref="R41:R72" si="4">SUM(C41:N41)</f>
        <v>#REF!</v>
      </c>
      <c r="S41" s="22" t="e">
        <f t="shared" si="2"/>
        <v>#REF!</v>
      </c>
      <c r="T41" s="22"/>
    </row>
    <row r="42" spans="1:20" ht="10.15" hidden="1" customHeight="1" x14ac:dyDescent="0.2">
      <c r="A42" s="17">
        <v>199110</v>
      </c>
      <c r="B42" s="12" t="e">
        <f>'3.VALOR'!#REF!/'3.VALOR'!B$12*100</f>
        <v>#REF!</v>
      </c>
      <c r="C42" s="12" t="e">
        <f>'3.VALOR'!#REF!/'3.VALOR'!C$12*100</f>
        <v>#REF!</v>
      </c>
      <c r="D42" s="12" t="e">
        <f>'3.VALOR'!#REF!/'3.VALOR'!D$12*100</f>
        <v>#REF!</v>
      </c>
      <c r="E42" s="12" t="e">
        <f>'3.VALOR'!#REF!/'3.VALOR'!E$12*100</f>
        <v>#REF!</v>
      </c>
      <c r="F42" s="12" t="e">
        <f>'3.VALOR'!#REF!/'3.VALOR'!F$12*100</f>
        <v>#REF!</v>
      </c>
      <c r="G42" s="12" t="e">
        <f>'3.VALOR'!#REF!/'3.VALOR'!G$12*100</f>
        <v>#REF!</v>
      </c>
      <c r="H42" s="12" t="e">
        <f>'3.VALOR'!#REF!/'3.VALOR'!H$12*100</f>
        <v>#REF!</v>
      </c>
      <c r="I42" s="12" t="e">
        <f>'3.VALOR'!#REF!/'3.VALOR'!I$12*100</f>
        <v>#REF!</v>
      </c>
      <c r="J42" s="12" t="e">
        <f>'3.VALOR'!#REF!/'3.VALOR'!J$12*100</f>
        <v>#REF!</v>
      </c>
      <c r="K42" s="12" t="e">
        <f>'3.VALOR'!#REF!/'3.VALOR'!K$12*100</f>
        <v>#REF!</v>
      </c>
      <c r="L42" s="12" t="e">
        <f>'3.VALOR'!#REF!/'3.VALOR'!L$12*100</f>
        <v>#REF!</v>
      </c>
      <c r="M42" s="12" t="e">
        <f>'3.VALOR'!#REF!/'3.VALOR'!M$12*100</f>
        <v>#REF!</v>
      </c>
      <c r="N42" s="12" t="e">
        <f>'3.VALOR'!#REF!/'3.VALOR'!N$12*100</f>
        <v>#REF!</v>
      </c>
      <c r="O42" s="12" t="e">
        <f>'3.VALOR'!#REF!/'3.VALOR'!O$12*100</f>
        <v>#REF!</v>
      </c>
      <c r="P42" s="26" t="e">
        <f t="shared" si="3"/>
        <v>#REF!</v>
      </c>
      <c r="Q42" s="6" t="s">
        <v>36</v>
      </c>
      <c r="R42" s="12" t="e">
        <f t="shared" si="4"/>
        <v>#REF!</v>
      </c>
      <c r="S42" s="22" t="e">
        <f t="shared" si="2"/>
        <v>#REF!</v>
      </c>
      <c r="T42" s="22"/>
    </row>
    <row r="43" spans="1:20" ht="10.15" hidden="1" customHeight="1" x14ac:dyDescent="0.2">
      <c r="A43" s="17">
        <v>199111</v>
      </c>
      <c r="B43" s="12" t="e">
        <f>'3.VALOR'!#REF!/'3.VALOR'!B$12*100</f>
        <v>#REF!</v>
      </c>
      <c r="C43" s="12" t="e">
        <f>'3.VALOR'!#REF!/'3.VALOR'!C$12*100</f>
        <v>#REF!</v>
      </c>
      <c r="D43" s="12" t="e">
        <f>'3.VALOR'!#REF!/'3.VALOR'!D$12*100</f>
        <v>#REF!</v>
      </c>
      <c r="E43" s="12" t="e">
        <f>'3.VALOR'!#REF!/'3.VALOR'!E$12*100</f>
        <v>#REF!</v>
      </c>
      <c r="F43" s="12" t="e">
        <f>'3.VALOR'!#REF!/'3.VALOR'!F$12*100</f>
        <v>#REF!</v>
      </c>
      <c r="G43" s="12" t="e">
        <f>'3.VALOR'!#REF!/'3.VALOR'!G$12*100</f>
        <v>#REF!</v>
      </c>
      <c r="H43" s="12" t="e">
        <f>'3.VALOR'!#REF!/'3.VALOR'!H$12*100</f>
        <v>#REF!</v>
      </c>
      <c r="I43" s="12" t="e">
        <f>'3.VALOR'!#REF!/'3.VALOR'!I$12*100</f>
        <v>#REF!</v>
      </c>
      <c r="J43" s="12" t="e">
        <f>'3.VALOR'!#REF!/'3.VALOR'!J$12*100</f>
        <v>#REF!</v>
      </c>
      <c r="K43" s="12" t="e">
        <f>'3.VALOR'!#REF!/'3.VALOR'!K$12*100</f>
        <v>#REF!</v>
      </c>
      <c r="L43" s="12" t="e">
        <f>'3.VALOR'!#REF!/'3.VALOR'!L$12*100</f>
        <v>#REF!</v>
      </c>
      <c r="M43" s="12" t="e">
        <f>'3.VALOR'!#REF!/'3.VALOR'!M$12*100</f>
        <v>#REF!</v>
      </c>
      <c r="N43" s="12" t="e">
        <f>'3.VALOR'!#REF!/'3.VALOR'!N$12*100</f>
        <v>#REF!</v>
      </c>
      <c r="O43" s="12" t="e">
        <f>'3.VALOR'!#REF!/'3.VALOR'!O$12*100</f>
        <v>#REF!</v>
      </c>
      <c r="P43" s="26" t="e">
        <f t="shared" si="3"/>
        <v>#REF!</v>
      </c>
      <c r="Q43" s="6" t="s">
        <v>37</v>
      </c>
      <c r="R43" s="12" t="e">
        <f t="shared" si="4"/>
        <v>#REF!</v>
      </c>
      <c r="S43" s="22" t="e">
        <f t="shared" si="2"/>
        <v>#REF!</v>
      </c>
      <c r="T43" s="22"/>
    </row>
    <row r="44" spans="1:20" ht="10.15" hidden="1" customHeight="1" x14ac:dyDescent="0.2">
      <c r="A44" s="17">
        <v>199112</v>
      </c>
      <c r="B44" s="12" t="e">
        <f>'3.VALOR'!#REF!/'3.VALOR'!B$12*100</f>
        <v>#REF!</v>
      </c>
      <c r="C44" s="12" t="e">
        <f>'3.VALOR'!#REF!/'3.VALOR'!C$12*100</f>
        <v>#REF!</v>
      </c>
      <c r="D44" s="12" t="e">
        <f>'3.VALOR'!#REF!/'3.VALOR'!D$12*100</f>
        <v>#REF!</v>
      </c>
      <c r="E44" s="12" t="e">
        <f>'3.VALOR'!#REF!/'3.VALOR'!E$12*100</f>
        <v>#REF!</v>
      </c>
      <c r="F44" s="12" t="e">
        <f>'3.VALOR'!#REF!/'3.VALOR'!F$12*100</f>
        <v>#REF!</v>
      </c>
      <c r="G44" s="12" t="e">
        <f>'3.VALOR'!#REF!/'3.VALOR'!G$12*100</f>
        <v>#REF!</v>
      </c>
      <c r="H44" s="12" t="e">
        <f>'3.VALOR'!#REF!/'3.VALOR'!H$12*100</f>
        <v>#REF!</v>
      </c>
      <c r="I44" s="12" t="e">
        <f>'3.VALOR'!#REF!/'3.VALOR'!I$12*100</f>
        <v>#REF!</v>
      </c>
      <c r="J44" s="12" t="e">
        <f>'3.VALOR'!#REF!/'3.VALOR'!J$12*100</f>
        <v>#REF!</v>
      </c>
      <c r="K44" s="12" t="e">
        <f>'3.VALOR'!#REF!/'3.VALOR'!K$12*100</f>
        <v>#REF!</v>
      </c>
      <c r="L44" s="12" t="e">
        <f>'3.VALOR'!#REF!/'3.VALOR'!L$12*100</f>
        <v>#REF!</v>
      </c>
      <c r="M44" s="12" t="e">
        <f>'3.VALOR'!#REF!/'3.VALOR'!M$12*100</f>
        <v>#REF!</v>
      </c>
      <c r="N44" s="12" t="e">
        <f>'3.VALOR'!#REF!/'3.VALOR'!N$12*100</f>
        <v>#REF!</v>
      </c>
      <c r="O44" s="12" t="e">
        <f>'3.VALOR'!#REF!/'3.VALOR'!O$12*100</f>
        <v>#REF!</v>
      </c>
      <c r="P44" s="26" t="e">
        <f t="shared" si="3"/>
        <v>#REF!</v>
      </c>
      <c r="Q44" s="6" t="s">
        <v>38</v>
      </c>
      <c r="R44" s="12" t="e">
        <f t="shared" si="4"/>
        <v>#REF!</v>
      </c>
      <c r="S44" s="22" t="e">
        <f t="shared" si="2"/>
        <v>#REF!</v>
      </c>
      <c r="T44" s="22"/>
    </row>
    <row r="45" spans="1:20" ht="10.15" hidden="1" customHeight="1" x14ac:dyDescent="0.2">
      <c r="A45" s="7">
        <v>199201</v>
      </c>
      <c r="B45" s="12" t="e">
        <f>'3.VALOR'!#REF!/'3.VALOR'!B$12*100</f>
        <v>#REF!</v>
      </c>
      <c r="C45" s="12" t="e">
        <f>'3.VALOR'!#REF!/'3.VALOR'!C$12*100</f>
        <v>#REF!</v>
      </c>
      <c r="D45" s="12" t="e">
        <f>'3.VALOR'!#REF!/'3.VALOR'!D$12*100</f>
        <v>#REF!</v>
      </c>
      <c r="E45" s="12" t="e">
        <f>'3.VALOR'!#REF!/'3.VALOR'!E$12*100</f>
        <v>#REF!</v>
      </c>
      <c r="F45" s="12" t="e">
        <f>'3.VALOR'!#REF!/'3.VALOR'!F$12*100</f>
        <v>#REF!</v>
      </c>
      <c r="G45" s="12" t="e">
        <f>'3.VALOR'!#REF!/'3.VALOR'!G$12*100</f>
        <v>#REF!</v>
      </c>
      <c r="H45" s="12" t="e">
        <f>'3.VALOR'!#REF!/'3.VALOR'!H$12*100</f>
        <v>#REF!</v>
      </c>
      <c r="I45" s="12" t="e">
        <f>'3.VALOR'!#REF!/'3.VALOR'!I$12*100</f>
        <v>#REF!</v>
      </c>
      <c r="J45" s="12" t="e">
        <f>'3.VALOR'!#REF!/'3.VALOR'!J$12*100</f>
        <v>#REF!</v>
      </c>
      <c r="K45" s="12" t="e">
        <f>'3.VALOR'!#REF!/'3.VALOR'!K$12*100</f>
        <v>#REF!</v>
      </c>
      <c r="L45" s="12" t="e">
        <f>'3.VALOR'!#REF!/'3.VALOR'!L$12*100</f>
        <v>#REF!</v>
      </c>
      <c r="M45" s="12" t="e">
        <f>'3.VALOR'!#REF!/'3.VALOR'!M$12*100</f>
        <v>#REF!</v>
      </c>
      <c r="N45" s="12" t="e">
        <f>'3.VALOR'!#REF!/'3.VALOR'!N$12*100</f>
        <v>#REF!</v>
      </c>
      <c r="O45" s="12" t="e">
        <f>'3.VALOR'!#REF!/'3.VALOR'!O$12*100</f>
        <v>#REF!</v>
      </c>
      <c r="P45" s="26" t="e">
        <f t="shared" si="3"/>
        <v>#REF!</v>
      </c>
      <c r="Q45" s="6" t="s">
        <v>41</v>
      </c>
      <c r="R45" s="12" t="e">
        <f t="shared" si="4"/>
        <v>#REF!</v>
      </c>
      <c r="S45" s="22" t="e">
        <f t="shared" si="2"/>
        <v>#REF!</v>
      </c>
      <c r="T45" s="22"/>
    </row>
    <row r="46" spans="1:20" ht="10.15" hidden="1" customHeight="1" x14ac:dyDescent="0.2">
      <c r="A46" s="7">
        <f t="shared" ref="A46:A56" si="5">A45+1</f>
        <v>199202</v>
      </c>
      <c r="B46" s="12" t="e">
        <f>'3.VALOR'!#REF!/'3.VALOR'!B$12*100</f>
        <v>#REF!</v>
      </c>
      <c r="C46" s="12" t="e">
        <f>'3.VALOR'!#REF!/'3.VALOR'!C$12*100</f>
        <v>#REF!</v>
      </c>
      <c r="D46" s="12" t="e">
        <f>'3.VALOR'!#REF!/'3.VALOR'!D$12*100</f>
        <v>#REF!</v>
      </c>
      <c r="E46" s="12" t="e">
        <f>'3.VALOR'!#REF!/'3.VALOR'!E$12*100</f>
        <v>#REF!</v>
      </c>
      <c r="F46" s="12" t="e">
        <f>'3.VALOR'!#REF!/'3.VALOR'!F$12*100</f>
        <v>#REF!</v>
      </c>
      <c r="G46" s="12" t="e">
        <f>'3.VALOR'!#REF!/'3.VALOR'!G$12*100</f>
        <v>#REF!</v>
      </c>
      <c r="H46" s="12" t="e">
        <f>'3.VALOR'!#REF!/'3.VALOR'!H$12*100</f>
        <v>#REF!</v>
      </c>
      <c r="I46" s="12" t="e">
        <f>'3.VALOR'!#REF!/'3.VALOR'!I$12*100</f>
        <v>#REF!</v>
      </c>
      <c r="J46" s="12" t="e">
        <f>'3.VALOR'!#REF!/'3.VALOR'!J$12*100</f>
        <v>#REF!</v>
      </c>
      <c r="K46" s="12" t="e">
        <f>'3.VALOR'!#REF!/'3.VALOR'!K$12*100</f>
        <v>#REF!</v>
      </c>
      <c r="L46" s="12" t="e">
        <f>'3.VALOR'!#REF!/'3.VALOR'!L$12*100</f>
        <v>#REF!</v>
      </c>
      <c r="M46" s="12" t="e">
        <f>'3.VALOR'!#REF!/'3.VALOR'!M$12*100</f>
        <v>#REF!</v>
      </c>
      <c r="N46" s="12" t="e">
        <f>'3.VALOR'!#REF!/'3.VALOR'!N$12*100</f>
        <v>#REF!</v>
      </c>
      <c r="O46" s="12" t="e">
        <f>'3.VALOR'!#REF!/'3.VALOR'!O$12*100</f>
        <v>#REF!</v>
      </c>
      <c r="P46" s="26" t="e">
        <f t="shared" si="3"/>
        <v>#REF!</v>
      </c>
      <c r="Q46" s="6" t="s">
        <v>31</v>
      </c>
      <c r="R46" s="12" t="e">
        <f t="shared" si="4"/>
        <v>#REF!</v>
      </c>
      <c r="S46" s="22" t="e">
        <f t="shared" si="2"/>
        <v>#REF!</v>
      </c>
      <c r="T46" s="22"/>
    </row>
    <row r="47" spans="1:20" ht="10.15" hidden="1" customHeight="1" x14ac:dyDescent="0.2">
      <c r="A47" s="7">
        <f t="shared" si="5"/>
        <v>199203</v>
      </c>
      <c r="B47" s="12" t="e">
        <f>'3.VALOR'!#REF!/'3.VALOR'!B$12*100</f>
        <v>#REF!</v>
      </c>
      <c r="C47" s="12" t="e">
        <f>'3.VALOR'!#REF!/'3.VALOR'!C$12*100</f>
        <v>#REF!</v>
      </c>
      <c r="D47" s="12" t="e">
        <f>'3.VALOR'!#REF!/'3.VALOR'!D$12*100</f>
        <v>#REF!</v>
      </c>
      <c r="E47" s="12" t="e">
        <f>'3.VALOR'!#REF!/'3.VALOR'!E$12*100</f>
        <v>#REF!</v>
      </c>
      <c r="F47" s="12" t="e">
        <f>'3.VALOR'!#REF!/'3.VALOR'!F$12*100</f>
        <v>#REF!</v>
      </c>
      <c r="G47" s="12" t="e">
        <f>'3.VALOR'!#REF!/'3.VALOR'!G$12*100</f>
        <v>#REF!</v>
      </c>
      <c r="H47" s="12" t="e">
        <f>'3.VALOR'!#REF!/'3.VALOR'!H$12*100</f>
        <v>#REF!</v>
      </c>
      <c r="I47" s="12" t="e">
        <f>'3.VALOR'!#REF!/'3.VALOR'!I$12*100</f>
        <v>#REF!</v>
      </c>
      <c r="J47" s="12" t="e">
        <f>'3.VALOR'!#REF!/'3.VALOR'!J$12*100</f>
        <v>#REF!</v>
      </c>
      <c r="K47" s="12" t="e">
        <f>'3.VALOR'!#REF!/'3.VALOR'!K$12*100</f>
        <v>#REF!</v>
      </c>
      <c r="L47" s="12" t="e">
        <f>'3.VALOR'!#REF!/'3.VALOR'!L$12*100</f>
        <v>#REF!</v>
      </c>
      <c r="M47" s="12" t="e">
        <f>'3.VALOR'!#REF!/'3.VALOR'!M$12*100</f>
        <v>#REF!</v>
      </c>
      <c r="N47" s="12" t="e">
        <f>'3.VALOR'!#REF!/'3.VALOR'!N$12*100</f>
        <v>#REF!</v>
      </c>
      <c r="O47" s="12" t="e">
        <f>'3.VALOR'!#REF!/'3.VALOR'!O$12*100</f>
        <v>#REF!</v>
      </c>
      <c r="P47" s="26" t="e">
        <f t="shared" si="3"/>
        <v>#REF!</v>
      </c>
      <c r="Q47" s="6" t="s">
        <v>32</v>
      </c>
      <c r="R47" s="12" t="e">
        <f t="shared" si="4"/>
        <v>#REF!</v>
      </c>
      <c r="S47" s="22" t="e">
        <f t="shared" si="2"/>
        <v>#REF!</v>
      </c>
      <c r="T47" s="22"/>
    </row>
    <row r="48" spans="1:20" ht="10.15" hidden="1" customHeight="1" x14ac:dyDescent="0.2">
      <c r="A48" s="7">
        <f t="shared" si="5"/>
        <v>199204</v>
      </c>
      <c r="B48" s="12" t="e">
        <f>'3.VALOR'!#REF!/'3.VALOR'!B$12*100</f>
        <v>#REF!</v>
      </c>
      <c r="C48" s="12" t="e">
        <f>'3.VALOR'!#REF!/'3.VALOR'!C$12*100</f>
        <v>#REF!</v>
      </c>
      <c r="D48" s="12" t="e">
        <f>'3.VALOR'!#REF!/'3.VALOR'!D$12*100</f>
        <v>#REF!</v>
      </c>
      <c r="E48" s="12" t="e">
        <f>'3.VALOR'!#REF!/'3.VALOR'!E$12*100</f>
        <v>#REF!</v>
      </c>
      <c r="F48" s="12" t="e">
        <f>'3.VALOR'!#REF!/'3.VALOR'!F$12*100</f>
        <v>#REF!</v>
      </c>
      <c r="G48" s="12" t="e">
        <f>'3.VALOR'!#REF!/'3.VALOR'!G$12*100</f>
        <v>#REF!</v>
      </c>
      <c r="H48" s="12" t="e">
        <f>'3.VALOR'!#REF!/'3.VALOR'!H$12*100</f>
        <v>#REF!</v>
      </c>
      <c r="I48" s="12" t="e">
        <f>'3.VALOR'!#REF!/'3.VALOR'!I$12*100</f>
        <v>#REF!</v>
      </c>
      <c r="J48" s="12" t="e">
        <f>'3.VALOR'!#REF!/'3.VALOR'!J$12*100</f>
        <v>#REF!</v>
      </c>
      <c r="K48" s="12" t="e">
        <f>'3.VALOR'!#REF!/'3.VALOR'!K$12*100</f>
        <v>#REF!</v>
      </c>
      <c r="L48" s="12" t="e">
        <f>'3.VALOR'!#REF!/'3.VALOR'!L$12*100</f>
        <v>#REF!</v>
      </c>
      <c r="M48" s="12" t="e">
        <f>'3.VALOR'!#REF!/'3.VALOR'!M$12*100</f>
        <v>#REF!</v>
      </c>
      <c r="N48" s="12" t="e">
        <f>'3.VALOR'!#REF!/'3.VALOR'!N$12*100</f>
        <v>#REF!</v>
      </c>
      <c r="O48" s="12" t="e">
        <f>'3.VALOR'!#REF!/'3.VALOR'!O$12*100</f>
        <v>#REF!</v>
      </c>
      <c r="P48" s="26" t="e">
        <f t="shared" si="3"/>
        <v>#REF!</v>
      </c>
      <c r="Q48" s="6" t="s">
        <v>33</v>
      </c>
      <c r="R48" s="12" t="e">
        <f t="shared" si="4"/>
        <v>#REF!</v>
      </c>
      <c r="S48" s="22" t="e">
        <f t="shared" si="2"/>
        <v>#REF!</v>
      </c>
      <c r="T48" s="22"/>
    </row>
    <row r="49" spans="1:20" ht="10.15" hidden="1" customHeight="1" x14ac:dyDescent="0.2">
      <c r="A49" s="7">
        <f t="shared" si="5"/>
        <v>199205</v>
      </c>
      <c r="B49" s="12" t="e">
        <f>'3.VALOR'!#REF!/'3.VALOR'!B$12*100</f>
        <v>#REF!</v>
      </c>
      <c r="C49" s="12" t="e">
        <f>'3.VALOR'!#REF!/'3.VALOR'!C$12*100</f>
        <v>#REF!</v>
      </c>
      <c r="D49" s="12" t="e">
        <f>'3.VALOR'!#REF!/'3.VALOR'!D$12*100</f>
        <v>#REF!</v>
      </c>
      <c r="E49" s="12" t="e">
        <f>'3.VALOR'!#REF!/'3.VALOR'!E$12*100</f>
        <v>#REF!</v>
      </c>
      <c r="F49" s="12" t="e">
        <f>'3.VALOR'!#REF!/'3.VALOR'!F$12*100</f>
        <v>#REF!</v>
      </c>
      <c r="G49" s="12" t="e">
        <f>'3.VALOR'!#REF!/'3.VALOR'!G$12*100</f>
        <v>#REF!</v>
      </c>
      <c r="H49" s="12" t="e">
        <f>'3.VALOR'!#REF!/'3.VALOR'!H$12*100</f>
        <v>#REF!</v>
      </c>
      <c r="I49" s="12" t="e">
        <f>'3.VALOR'!#REF!/'3.VALOR'!I$12*100</f>
        <v>#REF!</v>
      </c>
      <c r="J49" s="12" t="e">
        <f>'3.VALOR'!#REF!/'3.VALOR'!J$12*100</f>
        <v>#REF!</v>
      </c>
      <c r="K49" s="12" t="e">
        <f>'3.VALOR'!#REF!/'3.VALOR'!K$12*100</f>
        <v>#REF!</v>
      </c>
      <c r="L49" s="12" t="e">
        <f>'3.VALOR'!#REF!/'3.VALOR'!L$12*100</f>
        <v>#REF!</v>
      </c>
      <c r="M49" s="12" t="e">
        <f>'3.VALOR'!#REF!/'3.VALOR'!M$12*100</f>
        <v>#REF!</v>
      </c>
      <c r="N49" s="12" t="e">
        <f>'3.VALOR'!#REF!/'3.VALOR'!N$12*100</f>
        <v>#REF!</v>
      </c>
      <c r="O49" s="12" t="e">
        <f>'3.VALOR'!#REF!/'3.VALOR'!O$12*100</f>
        <v>#REF!</v>
      </c>
      <c r="P49" s="26" t="e">
        <f t="shared" si="3"/>
        <v>#REF!</v>
      </c>
      <c r="Q49" s="6" t="s">
        <v>32</v>
      </c>
      <c r="R49" s="12" t="e">
        <f t="shared" si="4"/>
        <v>#REF!</v>
      </c>
      <c r="S49" s="22" t="e">
        <f t="shared" si="2"/>
        <v>#REF!</v>
      </c>
      <c r="T49" s="22"/>
    </row>
    <row r="50" spans="1:20" ht="10.15" hidden="1" customHeight="1" x14ac:dyDescent="0.2">
      <c r="A50" s="7">
        <f t="shared" si="5"/>
        <v>199206</v>
      </c>
      <c r="B50" s="12" t="e">
        <f>'3.VALOR'!#REF!/'3.VALOR'!B$12*100</f>
        <v>#REF!</v>
      </c>
      <c r="C50" s="12" t="e">
        <f>'3.VALOR'!#REF!/'3.VALOR'!C$12*100</f>
        <v>#REF!</v>
      </c>
      <c r="D50" s="12" t="e">
        <f>'3.VALOR'!#REF!/'3.VALOR'!D$12*100</f>
        <v>#REF!</v>
      </c>
      <c r="E50" s="12" t="e">
        <f>'3.VALOR'!#REF!/'3.VALOR'!E$12*100</f>
        <v>#REF!</v>
      </c>
      <c r="F50" s="12" t="e">
        <f>'3.VALOR'!#REF!/'3.VALOR'!F$12*100</f>
        <v>#REF!</v>
      </c>
      <c r="G50" s="12" t="e">
        <f>'3.VALOR'!#REF!/'3.VALOR'!G$12*100</f>
        <v>#REF!</v>
      </c>
      <c r="H50" s="12" t="e">
        <f>'3.VALOR'!#REF!/'3.VALOR'!H$12*100</f>
        <v>#REF!</v>
      </c>
      <c r="I50" s="12" t="e">
        <f>'3.VALOR'!#REF!/'3.VALOR'!I$12*100</f>
        <v>#REF!</v>
      </c>
      <c r="J50" s="12" t="e">
        <f>'3.VALOR'!#REF!/'3.VALOR'!J$12*100</f>
        <v>#REF!</v>
      </c>
      <c r="K50" s="12" t="e">
        <f>'3.VALOR'!#REF!/'3.VALOR'!K$12*100</f>
        <v>#REF!</v>
      </c>
      <c r="L50" s="12" t="e">
        <f>'3.VALOR'!#REF!/'3.VALOR'!L$12*100</f>
        <v>#REF!</v>
      </c>
      <c r="M50" s="12" t="e">
        <f>'3.VALOR'!#REF!/'3.VALOR'!M$12*100</f>
        <v>#REF!</v>
      </c>
      <c r="N50" s="12" t="e">
        <f>'3.VALOR'!#REF!/'3.VALOR'!N$12*100</f>
        <v>#REF!</v>
      </c>
      <c r="O50" s="12" t="e">
        <f>'3.VALOR'!#REF!/'3.VALOR'!O$12*100</f>
        <v>#REF!</v>
      </c>
      <c r="P50" s="26" t="e">
        <f t="shared" si="3"/>
        <v>#REF!</v>
      </c>
      <c r="Q50" s="6" t="s">
        <v>34</v>
      </c>
      <c r="R50" s="12" t="e">
        <f t="shared" si="4"/>
        <v>#REF!</v>
      </c>
      <c r="S50" s="22" t="e">
        <f t="shared" si="2"/>
        <v>#REF!</v>
      </c>
      <c r="T50" s="22"/>
    </row>
    <row r="51" spans="1:20" ht="10.15" hidden="1" customHeight="1" x14ac:dyDescent="0.2">
      <c r="A51" s="7">
        <f t="shared" si="5"/>
        <v>199207</v>
      </c>
      <c r="B51" s="12" t="e">
        <f>'3.VALOR'!#REF!/'3.VALOR'!B$12*100</f>
        <v>#REF!</v>
      </c>
      <c r="C51" s="12" t="e">
        <f>'3.VALOR'!#REF!/'3.VALOR'!C$12*100</f>
        <v>#REF!</v>
      </c>
      <c r="D51" s="12" t="e">
        <f>'3.VALOR'!#REF!/'3.VALOR'!D$12*100</f>
        <v>#REF!</v>
      </c>
      <c r="E51" s="12" t="e">
        <f>'3.VALOR'!#REF!/'3.VALOR'!E$12*100</f>
        <v>#REF!</v>
      </c>
      <c r="F51" s="12" t="e">
        <f>'3.VALOR'!#REF!/'3.VALOR'!F$12*100</f>
        <v>#REF!</v>
      </c>
      <c r="G51" s="12" t="e">
        <f>'3.VALOR'!#REF!/'3.VALOR'!G$12*100</f>
        <v>#REF!</v>
      </c>
      <c r="H51" s="12" t="e">
        <f>'3.VALOR'!#REF!/'3.VALOR'!H$12*100</f>
        <v>#REF!</v>
      </c>
      <c r="I51" s="12" t="e">
        <f>'3.VALOR'!#REF!/'3.VALOR'!I$12*100</f>
        <v>#REF!</v>
      </c>
      <c r="J51" s="12" t="e">
        <f>'3.VALOR'!#REF!/'3.VALOR'!J$12*100</f>
        <v>#REF!</v>
      </c>
      <c r="K51" s="12" t="e">
        <f>'3.VALOR'!#REF!/'3.VALOR'!K$12*100</f>
        <v>#REF!</v>
      </c>
      <c r="L51" s="12" t="e">
        <f>'3.VALOR'!#REF!/'3.VALOR'!L$12*100</f>
        <v>#REF!</v>
      </c>
      <c r="M51" s="12" t="e">
        <f>'3.VALOR'!#REF!/'3.VALOR'!M$12*100</f>
        <v>#REF!</v>
      </c>
      <c r="N51" s="12" t="e">
        <f>'3.VALOR'!#REF!/'3.VALOR'!N$12*100</f>
        <v>#REF!</v>
      </c>
      <c r="O51" s="12" t="e">
        <f>'3.VALOR'!#REF!/'3.VALOR'!O$12*100</f>
        <v>#REF!</v>
      </c>
      <c r="P51" s="26" t="e">
        <f t="shared" si="3"/>
        <v>#REF!</v>
      </c>
      <c r="Q51" s="6" t="s">
        <v>34</v>
      </c>
      <c r="R51" s="12" t="e">
        <f t="shared" si="4"/>
        <v>#REF!</v>
      </c>
      <c r="S51" s="22" t="e">
        <f t="shared" si="2"/>
        <v>#REF!</v>
      </c>
      <c r="T51" s="22"/>
    </row>
    <row r="52" spans="1:20" ht="10.15" hidden="1" customHeight="1" x14ac:dyDescent="0.2">
      <c r="A52" s="7">
        <f t="shared" si="5"/>
        <v>199208</v>
      </c>
      <c r="B52" s="12" t="e">
        <f>'3.VALOR'!#REF!/'3.VALOR'!B$12*100</f>
        <v>#REF!</v>
      </c>
      <c r="C52" s="12" t="e">
        <f>'3.VALOR'!#REF!/'3.VALOR'!C$12*100</f>
        <v>#REF!</v>
      </c>
      <c r="D52" s="12" t="e">
        <f>'3.VALOR'!#REF!/'3.VALOR'!D$12*100</f>
        <v>#REF!</v>
      </c>
      <c r="E52" s="12" t="e">
        <f>'3.VALOR'!#REF!/'3.VALOR'!E$12*100</f>
        <v>#REF!</v>
      </c>
      <c r="F52" s="12" t="e">
        <f>'3.VALOR'!#REF!/'3.VALOR'!F$12*100</f>
        <v>#REF!</v>
      </c>
      <c r="G52" s="12" t="e">
        <f>'3.VALOR'!#REF!/'3.VALOR'!G$12*100</f>
        <v>#REF!</v>
      </c>
      <c r="H52" s="12" t="e">
        <f>'3.VALOR'!#REF!/'3.VALOR'!H$12*100</f>
        <v>#REF!</v>
      </c>
      <c r="I52" s="12" t="e">
        <f>'3.VALOR'!#REF!/'3.VALOR'!I$12*100</f>
        <v>#REF!</v>
      </c>
      <c r="J52" s="12" t="e">
        <f>'3.VALOR'!#REF!/'3.VALOR'!J$12*100</f>
        <v>#REF!</v>
      </c>
      <c r="K52" s="12" t="e">
        <f>'3.VALOR'!#REF!/'3.VALOR'!K$12*100</f>
        <v>#REF!</v>
      </c>
      <c r="L52" s="12" t="e">
        <f>'3.VALOR'!#REF!/'3.VALOR'!L$12*100</f>
        <v>#REF!</v>
      </c>
      <c r="M52" s="12" t="e">
        <f>'3.VALOR'!#REF!/'3.VALOR'!M$12*100</f>
        <v>#REF!</v>
      </c>
      <c r="N52" s="12" t="e">
        <f>'3.VALOR'!#REF!/'3.VALOR'!N$12*100</f>
        <v>#REF!</v>
      </c>
      <c r="O52" s="12" t="e">
        <f>'3.VALOR'!#REF!/'3.VALOR'!O$12*100</f>
        <v>#REF!</v>
      </c>
      <c r="P52" s="26" t="e">
        <f t="shared" si="3"/>
        <v>#REF!</v>
      </c>
      <c r="Q52" s="6" t="s">
        <v>33</v>
      </c>
      <c r="R52" s="12" t="e">
        <f t="shared" si="4"/>
        <v>#REF!</v>
      </c>
      <c r="S52" s="22" t="e">
        <f t="shared" si="2"/>
        <v>#REF!</v>
      </c>
      <c r="T52" s="22"/>
    </row>
    <row r="53" spans="1:20" ht="10.15" hidden="1" customHeight="1" x14ac:dyDescent="0.2">
      <c r="A53" s="7">
        <f t="shared" si="5"/>
        <v>199209</v>
      </c>
      <c r="B53" s="12" t="e">
        <f>'3.VALOR'!#REF!/'3.VALOR'!B$12*100</f>
        <v>#REF!</v>
      </c>
      <c r="C53" s="12" t="e">
        <f>'3.VALOR'!#REF!/'3.VALOR'!C$12*100</f>
        <v>#REF!</v>
      </c>
      <c r="D53" s="12" t="e">
        <f>'3.VALOR'!#REF!/'3.VALOR'!D$12*100</f>
        <v>#REF!</v>
      </c>
      <c r="E53" s="12" t="e">
        <f>'3.VALOR'!#REF!/'3.VALOR'!E$12*100</f>
        <v>#REF!</v>
      </c>
      <c r="F53" s="12" t="e">
        <f>'3.VALOR'!#REF!/'3.VALOR'!F$12*100</f>
        <v>#REF!</v>
      </c>
      <c r="G53" s="12" t="e">
        <f>'3.VALOR'!#REF!/'3.VALOR'!G$12*100</f>
        <v>#REF!</v>
      </c>
      <c r="H53" s="12" t="e">
        <f>'3.VALOR'!#REF!/'3.VALOR'!H$12*100</f>
        <v>#REF!</v>
      </c>
      <c r="I53" s="12" t="e">
        <f>'3.VALOR'!#REF!/'3.VALOR'!I$12*100</f>
        <v>#REF!</v>
      </c>
      <c r="J53" s="12" t="e">
        <f>'3.VALOR'!#REF!/'3.VALOR'!J$12*100</f>
        <v>#REF!</v>
      </c>
      <c r="K53" s="12" t="e">
        <f>'3.VALOR'!#REF!/'3.VALOR'!K$12*100</f>
        <v>#REF!</v>
      </c>
      <c r="L53" s="12" t="e">
        <f>'3.VALOR'!#REF!/'3.VALOR'!L$12*100</f>
        <v>#REF!</v>
      </c>
      <c r="M53" s="12" t="e">
        <f>'3.VALOR'!#REF!/'3.VALOR'!M$12*100</f>
        <v>#REF!</v>
      </c>
      <c r="N53" s="12" t="e">
        <f>'3.VALOR'!#REF!/'3.VALOR'!N$12*100</f>
        <v>#REF!</v>
      </c>
      <c r="O53" s="12" t="e">
        <f>'3.VALOR'!#REF!/'3.VALOR'!O$12*100</f>
        <v>#REF!</v>
      </c>
      <c r="P53" s="26" t="e">
        <f t="shared" si="3"/>
        <v>#REF!</v>
      </c>
      <c r="Q53" s="6" t="s">
        <v>35</v>
      </c>
      <c r="R53" s="12" t="e">
        <f t="shared" si="4"/>
        <v>#REF!</v>
      </c>
      <c r="S53" s="22" t="e">
        <f t="shared" ref="S53:S84" si="6">R53/R41</f>
        <v>#REF!</v>
      </c>
      <c r="T53" s="22"/>
    </row>
    <row r="54" spans="1:20" ht="10.15" hidden="1" customHeight="1" x14ac:dyDescent="0.2">
      <c r="A54" s="7">
        <f t="shared" si="5"/>
        <v>199210</v>
      </c>
      <c r="B54" s="12" t="e">
        <f>'3.VALOR'!#REF!/'3.VALOR'!B$12*100</f>
        <v>#REF!</v>
      </c>
      <c r="C54" s="12" t="e">
        <f>'3.VALOR'!#REF!/'3.VALOR'!C$12*100</f>
        <v>#REF!</v>
      </c>
      <c r="D54" s="12" t="e">
        <f>'3.VALOR'!#REF!/'3.VALOR'!D$12*100</f>
        <v>#REF!</v>
      </c>
      <c r="E54" s="12" t="e">
        <f>'3.VALOR'!#REF!/'3.VALOR'!E$12*100</f>
        <v>#REF!</v>
      </c>
      <c r="F54" s="12" t="e">
        <f>'3.VALOR'!#REF!/'3.VALOR'!F$12*100</f>
        <v>#REF!</v>
      </c>
      <c r="G54" s="12" t="e">
        <f>'3.VALOR'!#REF!/'3.VALOR'!G$12*100</f>
        <v>#REF!</v>
      </c>
      <c r="H54" s="12" t="e">
        <f>'3.VALOR'!#REF!/'3.VALOR'!H$12*100</f>
        <v>#REF!</v>
      </c>
      <c r="I54" s="12" t="e">
        <f>'3.VALOR'!#REF!/'3.VALOR'!I$12*100</f>
        <v>#REF!</v>
      </c>
      <c r="J54" s="12" t="e">
        <f>'3.VALOR'!#REF!/'3.VALOR'!J$12*100</f>
        <v>#REF!</v>
      </c>
      <c r="K54" s="12" t="e">
        <f>'3.VALOR'!#REF!/'3.VALOR'!K$12*100</f>
        <v>#REF!</v>
      </c>
      <c r="L54" s="12" t="e">
        <f>'3.VALOR'!#REF!/'3.VALOR'!L$12*100</f>
        <v>#REF!</v>
      </c>
      <c r="M54" s="12" t="e">
        <f>'3.VALOR'!#REF!/'3.VALOR'!M$12*100</f>
        <v>#REF!</v>
      </c>
      <c r="N54" s="12" t="e">
        <f>'3.VALOR'!#REF!/'3.VALOR'!N$12*100</f>
        <v>#REF!</v>
      </c>
      <c r="O54" s="12" t="e">
        <f>'3.VALOR'!#REF!/'3.VALOR'!O$12*100</f>
        <v>#REF!</v>
      </c>
      <c r="P54" s="26" t="e">
        <f t="shared" si="3"/>
        <v>#REF!</v>
      </c>
      <c r="Q54" s="6" t="s">
        <v>36</v>
      </c>
      <c r="R54" s="12" t="e">
        <f t="shared" si="4"/>
        <v>#REF!</v>
      </c>
      <c r="S54" s="22" t="e">
        <f t="shared" si="6"/>
        <v>#REF!</v>
      </c>
      <c r="T54" s="22"/>
    </row>
    <row r="55" spans="1:20" ht="10.15" hidden="1" customHeight="1" x14ac:dyDescent="0.2">
      <c r="A55" s="7">
        <f t="shared" si="5"/>
        <v>199211</v>
      </c>
      <c r="B55" s="12" t="e">
        <f>'3.VALOR'!#REF!/'3.VALOR'!B$12*100</f>
        <v>#REF!</v>
      </c>
      <c r="C55" s="12" t="e">
        <f>'3.VALOR'!#REF!/'3.VALOR'!C$12*100</f>
        <v>#REF!</v>
      </c>
      <c r="D55" s="12" t="e">
        <f>'3.VALOR'!#REF!/'3.VALOR'!D$12*100</f>
        <v>#REF!</v>
      </c>
      <c r="E55" s="12" t="e">
        <f>'3.VALOR'!#REF!/'3.VALOR'!E$12*100</f>
        <v>#REF!</v>
      </c>
      <c r="F55" s="12" t="e">
        <f>'3.VALOR'!#REF!/'3.VALOR'!F$12*100</f>
        <v>#REF!</v>
      </c>
      <c r="G55" s="12" t="e">
        <f>'3.VALOR'!#REF!/'3.VALOR'!G$12*100</f>
        <v>#REF!</v>
      </c>
      <c r="H55" s="12" t="e">
        <f>'3.VALOR'!#REF!/'3.VALOR'!H$12*100</f>
        <v>#REF!</v>
      </c>
      <c r="I55" s="12" t="e">
        <f>'3.VALOR'!#REF!/'3.VALOR'!I$12*100</f>
        <v>#REF!</v>
      </c>
      <c r="J55" s="12" t="e">
        <f>'3.VALOR'!#REF!/'3.VALOR'!J$12*100</f>
        <v>#REF!</v>
      </c>
      <c r="K55" s="12" t="e">
        <f>'3.VALOR'!#REF!/'3.VALOR'!K$12*100</f>
        <v>#REF!</v>
      </c>
      <c r="L55" s="12" t="e">
        <f>'3.VALOR'!#REF!/'3.VALOR'!L$12*100</f>
        <v>#REF!</v>
      </c>
      <c r="M55" s="12" t="e">
        <f>'3.VALOR'!#REF!/'3.VALOR'!M$12*100</f>
        <v>#REF!</v>
      </c>
      <c r="N55" s="12" t="e">
        <f>'3.VALOR'!#REF!/'3.VALOR'!N$12*100</f>
        <v>#REF!</v>
      </c>
      <c r="O55" s="12" t="e">
        <f>'3.VALOR'!#REF!/'3.VALOR'!O$12*100</f>
        <v>#REF!</v>
      </c>
      <c r="P55" s="26" t="e">
        <f t="shared" si="3"/>
        <v>#REF!</v>
      </c>
      <c r="Q55" s="6" t="s">
        <v>37</v>
      </c>
      <c r="R55" s="12" t="e">
        <f t="shared" si="4"/>
        <v>#REF!</v>
      </c>
      <c r="S55" s="22" t="e">
        <f t="shared" si="6"/>
        <v>#REF!</v>
      </c>
      <c r="T55" s="22"/>
    </row>
    <row r="56" spans="1:20" ht="10.15" hidden="1" customHeight="1" x14ac:dyDescent="0.2">
      <c r="A56" s="7">
        <f t="shared" si="5"/>
        <v>199212</v>
      </c>
      <c r="B56" s="12" t="e">
        <f>'3.VALOR'!#REF!/'3.VALOR'!B$12*100</f>
        <v>#REF!</v>
      </c>
      <c r="C56" s="12" t="e">
        <f>'3.VALOR'!#REF!/'3.VALOR'!C$12*100</f>
        <v>#REF!</v>
      </c>
      <c r="D56" s="12" t="e">
        <f>'3.VALOR'!#REF!/'3.VALOR'!D$12*100</f>
        <v>#REF!</v>
      </c>
      <c r="E56" s="12" t="e">
        <f>'3.VALOR'!#REF!/'3.VALOR'!E$12*100</f>
        <v>#REF!</v>
      </c>
      <c r="F56" s="12" t="e">
        <f>'3.VALOR'!#REF!/'3.VALOR'!F$12*100</f>
        <v>#REF!</v>
      </c>
      <c r="G56" s="12" t="e">
        <f>'3.VALOR'!#REF!/'3.VALOR'!G$12*100</f>
        <v>#REF!</v>
      </c>
      <c r="H56" s="12" t="e">
        <f>'3.VALOR'!#REF!/'3.VALOR'!H$12*100</f>
        <v>#REF!</v>
      </c>
      <c r="I56" s="12" t="e">
        <f>'3.VALOR'!#REF!/'3.VALOR'!I$12*100</f>
        <v>#REF!</v>
      </c>
      <c r="J56" s="12" t="e">
        <f>'3.VALOR'!#REF!/'3.VALOR'!J$12*100</f>
        <v>#REF!</v>
      </c>
      <c r="K56" s="12" t="e">
        <f>'3.VALOR'!#REF!/'3.VALOR'!K$12*100</f>
        <v>#REF!</v>
      </c>
      <c r="L56" s="12" t="e">
        <f>'3.VALOR'!#REF!/'3.VALOR'!L$12*100</f>
        <v>#REF!</v>
      </c>
      <c r="M56" s="12" t="e">
        <f>'3.VALOR'!#REF!/'3.VALOR'!M$12*100</f>
        <v>#REF!</v>
      </c>
      <c r="N56" s="12" t="e">
        <f>'3.VALOR'!#REF!/'3.VALOR'!N$12*100</f>
        <v>#REF!</v>
      </c>
      <c r="O56" s="12" t="e">
        <f>'3.VALOR'!#REF!/'3.VALOR'!O$12*100</f>
        <v>#REF!</v>
      </c>
      <c r="P56" s="26" t="e">
        <f t="shared" si="3"/>
        <v>#REF!</v>
      </c>
      <c r="Q56" s="6" t="s">
        <v>38</v>
      </c>
      <c r="R56" s="12" t="e">
        <f t="shared" si="4"/>
        <v>#REF!</v>
      </c>
      <c r="S56" s="22" t="e">
        <f t="shared" si="6"/>
        <v>#REF!</v>
      </c>
      <c r="T56" s="22"/>
    </row>
    <row r="57" spans="1:20" ht="10.15" hidden="1" customHeight="1" x14ac:dyDescent="0.2">
      <c r="A57" s="2">
        <v>199301</v>
      </c>
      <c r="B57" s="12" t="e">
        <f>'3.VALOR'!#REF!/'3.VALOR'!B$12*100</f>
        <v>#REF!</v>
      </c>
      <c r="C57" s="12" t="e">
        <f>'3.VALOR'!#REF!/'3.VALOR'!C$12*100</f>
        <v>#REF!</v>
      </c>
      <c r="D57" s="12" t="e">
        <f>'3.VALOR'!#REF!/'3.VALOR'!D$12*100</f>
        <v>#REF!</v>
      </c>
      <c r="E57" s="12" t="e">
        <f>'3.VALOR'!#REF!/'3.VALOR'!E$12*100</f>
        <v>#REF!</v>
      </c>
      <c r="F57" s="12" t="e">
        <f>'3.VALOR'!#REF!/'3.VALOR'!F$12*100</f>
        <v>#REF!</v>
      </c>
      <c r="G57" s="12" t="e">
        <f>'3.VALOR'!#REF!/'3.VALOR'!G$12*100</f>
        <v>#REF!</v>
      </c>
      <c r="H57" s="12" t="e">
        <f>'3.VALOR'!#REF!/'3.VALOR'!H$12*100</f>
        <v>#REF!</v>
      </c>
      <c r="I57" s="12" t="e">
        <f>'3.VALOR'!#REF!/'3.VALOR'!I$12*100</f>
        <v>#REF!</v>
      </c>
      <c r="J57" s="12" t="e">
        <f>'3.VALOR'!#REF!/'3.VALOR'!J$12*100</f>
        <v>#REF!</v>
      </c>
      <c r="K57" s="12" t="e">
        <f>'3.VALOR'!#REF!/'3.VALOR'!K$12*100</f>
        <v>#REF!</v>
      </c>
      <c r="L57" s="12" t="e">
        <f>'3.VALOR'!#REF!/'3.VALOR'!L$12*100</f>
        <v>#REF!</v>
      </c>
      <c r="M57" s="12" t="e">
        <f>'3.VALOR'!#REF!/'3.VALOR'!M$12*100</f>
        <v>#REF!</v>
      </c>
      <c r="N57" s="12" t="e">
        <f>'3.VALOR'!#REF!/'3.VALOR'!N$12*100</f>
        <v>#REF!</v>
      </c>
      <c r="O57" s="12" t="e">
        <f>'3.VALOR'!#REF!/'3.VALOR'!O$12*100</f>
        <v>#REF!</v>
      </c>
      <c r="P57" s="26" t="e">
        <f t="shared" si="3"/>
        <v>#REF!</v>
      </c>
      <c r="Q57" s="6" t="s">
        <v>42</v>
      </c>
      <c r="R57" s="12" t="e">
        <f t="shared" si="4"/>
        <v>#REF!</v>
      </c>
      <c r="S57" s="22" t="e">
        <f t="shared" si="6"/>
        <v>#REF!</v>
      </c>
      <c r="T57" s="22"/>
    </row>
    <row r="58" spans="1:20" ht="10.15" hidden="1" customHeight="1" x14ac:dyDescent="0.2">
      <c r="A58" s="2">
        <f t="shared" ref="A58:A68" si="7">A57+1</f>
        <v>199302</v>
      </c>
      <c r="B58" s="12" t="e">
        <f>'3.VALOR'!#REF!/'3.VALOR'!B$12*100</f>
        <v>#REF!</v>
      </c>
      <c r="C58" s="12" t="e">
        <f>'3.VALOR'!#REF!/'3.VALOR'!C$12*100</f>
        <v>#REF!</v>
      </c>
      <c r="D58" s="12" t="e">
        <f>'3.VALOR'!#REF!/'3.VALOR'!D$12*100</f>
        <v>#REF!</v>
      </c>
      <c r="E58" s="12" t="e">
        <f>'3.VALOR'!#REF!/'3.VALOR'!E$12*100</f>
        <v>#REF!</v>
      </c>
      <c r="F58" s="12" t="e">
        <f>'3.VALOR'!#REF!/'3.VALOR'!F$12*100</f>
        <v>#REF!</v>
      </c>
      <c r="G58" s="12" t="e">
        <f>'3.VALOR'!#REF!/'3.VALOR'!G$12*100</f>
        <v>#REF!</v>
      </c>
      <c r="H58" s="12" t="e">
        <f>'3.VALOR'!#REF!/'3.VALOR'!H$12*100</f>
        <v>#REF!</v>
      </c>
      <c r="I58" s="12" t="e">
        <f>'3.VALOR'!#REF!/'3.VALOR'!I$12*100</f>
        <v>#REF!</v>
      </c>
      <c r="J58" s="12" t="e">
        <f>'3.VALOR'!#REF!/'3.VALOR'!J$12*100</f>
        <v>#REF!</v>
      </c>
      <c r="K58" s="12" t="e">
        <f>'3.VALOR'!#REF!/'3.VALOR'!K$12*100</f>
        <v>#REF!</v>
      </c>
      <c r="L58" s="12" t="e">
        <f>'3.VALOR'!#REF!/'3.VALOR'!L$12*100</f>
        <v>#REF!</v>
      </c>
      <c r="M58" s="12" t="e">
        <f>'3.VALOR'!#REF!/'3.VALOR'!M$12*100</f>
        <v>#REF!</v>
      </c>
      <c r="N58" s="12" t="e">
        <f>'3.VALOR'!#REF!/'3.VALOR'!N$12*100</f>
        <v>#REF!</v>
      </c>
      <c r="O58" s="12" t="e">
        <f>'3.VALOR'!#REF!/'3.VALOR'!O$12*100</f>
        <v>#REF!</v>
      </c>
      <c r="P58" s="26" t="e">
        <f t="shared" si="3"/>
        <v>#REF!</v>
      </c>
      <c r="Q58" s="6" t="s">
        <v>31</v>
      </c>
      <c r="R58" s="12" t="e">
        <f t="shared" si="4"/>
        <v>#REF!</v>
      </c>
      <c r="S58" s="22" t="e">
        <f t="shared" si="6"/>
        <v>#REF!</v>
      </c>
      <c r="T58" s="22"/>
    </row>
    <row r="59" spans="1:20" ht="10.15" hidden="1" customHeight="1" x14ac:dyDescent="0.2">
      <c r="A59" s="2">
        <f t="shared" si="7"/>
        <v>199303</v>
      </c>
      <c r="B59" s="12" t="e">
        <f>'3.VALOR'!#REF!/'3.VALOR'!B$12*100</f>
        <v>#REF!</v>
      </c>
      <c r="C59" s="12" t="e">
        <f>'3.VALOR'!#REF!/'3.VALOR'!C$12*100</f>
        <v>#REF!</v>
      </c>
      <c r="D59" s="12" t="e">
        <f>'3.VALOR'!#REF!/'3.VALOR'!D$12*100</f>
        <v>#REF!</v>
      </c>
      <c r="E59" s="12" t="e">
        <f>'3.VALOR'!#REF!/'3.VALOR'!E$12*100</f>
        <v>#REF!</v>
      </c>
      <c r="F59" s="12" t="e">
        <f>'3.VALOR'!#REF!/'3.VALOR'!F$12*100</f>
        <v>#REF!</v>
      </c>
      <c r="G59" s="12" t="e">
        <f>'3.VALOR'!#REF!/'3.VALOR'!G$12*100</f>
        <v>#REF!</v>
      </c>
      <c r="H59" s="12" t="e">
        <f>'3.VALOR'!#REF!/'3.VALOR'!H$12*100</f>
        <v>#REF!</v>
      </c>
      <c r="I59" s="12" t="e">
        <f>'3.VALOR'!#REF!/'3.VALOR'!I$12*100</f>
        <v>#REF!</v>
      </c>
      <c r="J59" s="12" t="e">
        <f>'3.VALOR'!#REF!/'3.VALOR'!J$12*100</f>
        <v>#REF!</v>
      </c>
      <c r="K59" s="12" t="e">
        <f>'3.VALOR'!#REF!/'3.VALOR'!K$12*100</f>
        <v>#REF!</v>
      </c>
      <c r="L59" s="12" t="e">
        <f>'3.VALOR'!#REF!/'3.VALOR'!L$12*100</f>
        <v>#REF!</v>
      </c>
      <c r="M59" s="12" t="e">
        <f>'3.VALOR'!#REF!/'3.VALOR'!M$12*100</f>
        <v>#REF!</v>
      </c>
      <c r="N59" s="12" t="e">
        <f>'3.VALOR'!#REF!/'3.VALOR'!N$12*100</f>
        <v>#REF!</v>
      </c>
      <c r="O59" s="12" t="e">
        <f>'3.VALOR'!#REF!/'3.VALOR'!O$12*100</f>
        <v>#REF!</v>
      </c>
      <c r="P59" s="26" t="e">
        <f t="shared" si="3"/>
        <v>#REF!</v>
      </c>
      <c r="Q59" s="6" t="s">
        <v>32</v>
      </c>
      <c r="R59" s="12" t="e">
        <f t="shared" si="4"/>
        <v>#REF!</v>
      </c>
      <c r="S59" s="22" t="e">
        <f t="shared" si="6"/>
        <v>#REF!</v>
      </c>
      <c r="T59" s="22"/>
    </row>
    <row r="60" spans="1:20" ht="10.15" hidden="1" customHeight="1" x14ac:dyDescent="0.2">
      <c r="A60" s="18">
        <f t="shared" si="7"/>
        <v>199304</v>
      </c>
      <c r="B60" s="12" t="e">
        <f>'3.VALOR'!#REF!/'3.VALOR'!B$12*100</f>
        <v>#REF!</v>
      </c>
      <c r="C60" s="12" t="e">
        <f>'3.VALOR'!#REF!/'3.VALOR'!C$12*100</f>
        <v>#REF!</v>
      </c>
      <c r="D60" s="12" t="e">
        <f>'3.VALOR'!#REF!/'3.VALOR'!D$12*100</f>
        <v>#REF!</v>
      </c>
      <c r="E60" s="12" t="e">
        <f>'3.VALOR'!#REF!/'3.VALOR'!E$12*100</f>
        <v>#REF!</v>
      </c>
      <c r="F60" s="12" t="e">
        <f>'3.VALOR'!#REF!/'3.VALOR'!F$12*100</f>
        <v>#REF!</v>
      </c>
      <c r="G60" s="12" t="e">
        <f>'3.VALOR'!#REF!/'3.VALOR'!G$12*100</f>
        <v>#REF!</v>
      </c>
      <c r="H60" s="12" t="e">
        <f>'3.VALOR'!#REF!/'3.VALOR'!H$12*100</f>
        <v>#REF!</v>
      </c>
      <c r="I60" s="12" t="e">
        <f>'3.VALOR'!#REF!/'3.VALOR'!I$12*100</f>
        <v>#REF!</v>
      </c>
      <c r="J60" s="12" t="e">
        <f>'3.VALOR'!#REF!/'3.VALOR'!J$12*100</f>
        <v>#REF!</v>
      </c>
      <c r="K60" s="12" t="e">
        <f>'3.VALOR'!#REF!/'3.VALOR'!K$12*100</f>
        <v>#REF!</v>
      </c>
      <c r="L60" s="12" t="e">
        <f>'3.VALOR'!#REF!/'3.VALOR'!L$12*100</f>
        <v>#REF!</v>
      </c>
      <c r="M60" s="12" t="e">
        <f>'3.VALOR'!#REF!/'3.VALOR'!M$12*100</f>
        <v>#REF!</v>
      </c>
      <c r="N60" s="12" t="e">
        <f>'3.VALOR'!#REF!/'3.VALOR'!N$12*100</f>
        <v>#REF!</v>
      </c>
      <c r="O60" s="12" t="e">
        <f>'3.VALOR'!#REF!/'3.VALOR'!O$12*100</f>
        <v>#REF!</v>
      </c>
      <c r="P60" s="26" t="e">
        <f t="shared" si="3"/>
        <v>#REF!</v>
      </c>
      <c r="Q60" s="6" t="s">
        <v>33</v>
      </c>
      <c r="R60" s="12" t="e">
        <f t="shared" si="4"/>
        <v>#REF!</v>
      </c>
      <c r="S60" s="22" t="e">
        <f t="shared" si="6"/>
        <v>#REF!</v>
      </c>
      <c r="T60" s="22"/>
    </row>
    <row r="61" spans="1:20" ht="10.15" hidden="1" customHeight="1" x14ac:dyDescent="0.2">
      <c r="A61" s="2">
        <f t="shared" si="7"/>
        <v>199305</v>
      </c>
      <c r="B61" s="12" t="e">
        <f>'3.VALOR'!#REF!/'3.VALOR'!B$12*100</f>
        <v>#REF!</v>
      </c>
      <c r="C61" s="12" t="e">
        <f>'3.VALOR'!#REF!/'3.VALOR'!C$12*100</f>
        <v>#REF!</v>
      </c>
      <c r="D61" s="12" t="e">
        <f>'3.VALOR'!#REF!/'3.VALOR'!D$12*100</f>
        <v>#REF!</v>
      </c>
      <c r="E61" s="12" t="e">
        <f>'3.VALOR'!#REF!/'3.VALOR'!E$12*100</f>
        <v>#REF!</v>
      </c>
      <c r="F61" s="12" t="e">
        <f>'3.VALOR'!#REF!/'3.VALOR'!F$12*100</f>
        <v>#REF!</v>
      </c>
      <c r="G61" s="12" t="e">
        <f>'3.VALOR'!#REF!/'3.VALOR'!G$12*100</f>
        <v>#REF!</v>
      </c>
      <c r="H61" s="12" t="e">
        <f>'3.VALOR'!#REF!/'3.VALOR'!H$12*100</f>
        <v>#REF!</v>
      </c>
      <c r="I61" s="12" t="e">
        <f>'3.VALOR'!#REF!/'3.VALOR'!I$12*100</f>
        <v>#REF!</v>
      </c>
      <c r="J61" s="12" t="e">
        <f>'3.VALOR'!#REF!/'3.VALOR'!J$12*100</f>
        <v>#REF!</v>
      </c>
      <c r="K61" s="12" t="e">
        <f>'3.VALOR'!#REF!/'3.VALOR'!K$12*100</f>
        <v>#REF!</v>
      </c>
      <c r="L61" s="12" t="e">
        <f>'3.VALOR'!#REF!/'3.VALOR'!L$12*100</f>
        <v>#REF!</v>
      </c>
      <c r="M61" s="12" t="e">
        <f>'3.VALOR'!#REF!/'3.VALOR'!M$12*100</f>
        <v>#REF!</v>
      </c>
      <c r="N61" s="12" t="e">
        <f>'3.VALOR'!#REF!/'3.VALOR'!N$12*100</f>
        <v>#REF!</v>
      </c>
      <c r="O61" s="12" t="e">
        <f>'3.VALOR'!#REF!/'3.VALOR'!O$12*100</f>
        <v>#REF!</v>
      </c>
      <c r="P61" s="26" t="e">
        <f t="shared" si="3"/>
        <v>#REF!</v>
      </c>
      <c r="Q61" s="6" t="s">
        <v>32</v>
      </c>
      <c r="R61" s="12" t="e">
        <f t="shared" si="4"/>
        <v>#REF!</v>
      </c>
      <c r="S61" s="22" t="e">
        <f t="shared" si="6"/>
        <v>#REF!</v>
      </c>
      <c r="T61" s="22"/>
    </row>
    <row r="62" spans="1:20" ht="10.15" hidden="1" customHeight="1" x14ac:dyDescent="0.2">
      <c r="A62" s="2">
        <f t="shared" si="7"/>
        <v>199306</v>
      </c>
      <c r="B62" s="12" t="e">
        <f>'3.VALOR'!#REF!/'3.VALOR'!B$12*100</f>
        <v>#REF!</v>
      </c>
      <c r="C62" s="12" t="e">
        <f>'3.VALOR'!#REF!/'3.VALOR'!C$12*100</f>
        <v>#REF!</v>
      </c>
      <c r="D62" s="12" t="e">
        <f>'3.VALOR'!#REF!/'3.VALOR'!D$12*100</f>
        <v>#REF!</v>
      </c>
      <c r="E62" s="12" t="e">
        <f>'3.VALOR'!#REF!/'3.VALOR'!E$12*100</f>
        <v>#REF!</v>
      </c>
      <c r="F62" s="12" t="e">
        <f>'3.VALOR'!#REF!/'3.VALOR'!F$12*100</f>
        <v>#REF!</v>
      </c>
      <c r="G62" s="12" t="e">
        <f>'3.VALOR'!#REF!/'3.VALOR'!G$12*100</f>
        <v>#REF!</v>
      </c>
      <c r="H62" s="12" t="e">
        <f>'3.VALOR'!#REF!/'3.VALOR'!H$12*100</f>
        <v>#REF!</v>
      </c>
      <c r="I62" s="12" t="e">
        <f>'3.VALOR'!#REF!/'3.VALOR'!I$12*100</f>
        <v>#REF!</v>
      </c>
      <c r="J62" s="12" t="e">
        <f>'3.VALOR'!#REF!/'3.VALOR'!J$12*100</f>
        <v>#REF!</v>
      </c>
      <c r="K62" s="12" t="e">
        <f>'3.VALOR'!#REF!/'3.VALOR'!K$12*100</f>
        <v>#REF!</v>
      </c>
      <c r="L62" s="12" t="e">
        <f>'3.VALOR'!#REF!/'3.VALOR'!L$12*100</f>
        <v>#REF!</v>
      </c>
      <c r="M62" s="12" t="e">
        <f>'3.VALOR'!#REF!/'3.VALOR'!M$12*100</f>
        <v>#REF!</v>
      </c>
      <c r="N62" s="12" t="e">
        <f>'3.VALOR'!#REF!/'3.VALOR'!N$12*100</f>
        <v>#REF!</v>
      </c>
      <c r="O62" s="12" t="e">
        <f>'3.VALOR'!#REF!/'3.VALOR'!O$12*100</f>
        <v>#REF!</v>
      </c>
      <c r="P62" s="26" t="e">
        <f t="shared" si="3"/>
        <v>#REF!</v>
      </c>
      <c r="Q62" s="6" t="s">
        <v>34</v>
      </c>
      <c r="R62" s="12" t="e">
        <f t="shared" si="4"/>
        <v>#REF!</v>
      </c>
      <c r="S62" s="22" t="e">
        <f t="shared" si="6"/>
        <v>#REF!</v>
      </c>
      <c r="T62" s="22"/>
    </row>
    <row r="63" spans="1:20" ht="10.15" hidden="1" customHeight="1" x14ac:dyDescent="0.2">
      <c r="A63" s="2">
        <f t="shared" si="7"/>
        <v>199307</v>
      </c>
      <c r="B63" s="12" t="e">
        <f>'3.VALOR'!#REF!/'3.VALOR'!B$12*100</f>
        <v>#REF!</v>
      </c>
      <c r="C63" s="12" t="e">
        <f>'3.VALOR'!#REF!/'3.VALOR'!C$12*100</f>
        <v>#REF!</v>
      </c>
      <c r="D63" s="12" t="e">
        <f>'3.VALOR'!#REF!/'3.VALOR'!D$12*100</f>
        <v>#REF!</v>
      </c>
      <c r="E63" s="12" t="e">
        <f>'3.VALOR'!#REF!/'3.VALOR'!E$12*100</f>
        <v>#REF!</v>
      </c>
      <c r="F63" s="12" t="e">
        <f>'3.VALOR'!#REF!/'3.VALOR'!F$12*100</f>
        <v>#REF!</v>
      </c>
      <c r="G63" s="12" t="e">
        <f>'3.VALOR'!#REF!/'3.VALOR'!G$12*100</f>
        <v>#REF!</v>
      </c>
      <c r="H63" s="12" t="e">
        <f>'3.VALOR'!#REF!/'3.VALOR'!H$12*100</f>
        <v>#REF!</v>
      </c>
      <c r="I63" s="12" t="e">
        <f>'3.VALOR'!#REF!/'3.VALOR'!I$12*100</f>
        <v>#REF!</v>
      </c>
      <c r="J63" s="12" t="e">
        <f>'3.VALOR'!#REF!/'3.VALOR'!J$12*100</f>
        <v>#REF!</v>
      </c>
      <c r="K63" s="12" t="e">
        <f>'3.VALOR'!#REF!/'3.VALOR'!K$12*100</f>
        <v>#REF!</v>
      </c>
      <c r="L63" s="12" t="e">
        <f>'3.VALOR'!#REF!/'3.VALOR'!L$12*100</f>
        <v>#REF!</v>
      </c>
      <c r="M63" s="12" t="e">
        <f>'3.VALOR'!#REF!/'3.VALOR'!M$12*100</f>
        <v>#REF!</v>
      </c>
      <c r="N63" s="12" t="e">
        <f>'3.VALOR'!#REF!/'3.VALOR'!N$12*100</f>
        <v>#REF!</v>
      </c>
      <c r="O63" s="12" t="e">
        <f>'3.VALOR'!#REF!/'3.VALOR'!O$12*100</f>
        <v>#REF!</v>
      </c>
      <c r="P63" s="26" t="e">
        <f t="shared" si="3"/>
        <v>#REF!</v>
      </c>
      <c r="Q63" s="6" t="s">
        <v>34</v>
      </c>
      <c r="R63" s="12" t="e">
        <f t="shared" si="4"/>
        <v>#REF!</v>
      </c>
      <c r="S63" s="22" t="e">
        <f t="shared" si="6"/>
        <v>#REF!</v>
      </c>
      <c r="T63" s="22"/>
    </row>
    <row r="64" spans="1:20" ht="10.15" hidden="1" customHeight="1" x14ac:dyDescent="0.2">
      <c r="A64" s="2">
        <f t="shared" si="7"/>
        <v>199308</v>
      </c>
      <c r="B64" s="12" t="e">
        <f>'3.VALOR'!#REF!/'3.VALOR'!B$12*100</f>
        <v>#REF!</v>
      </c>
      <c r="C64" s="12" t="e">
        <f>'3.VALOR'!#REF!/'3.VALOR'!C$12*100</f>
        <v>#REF!</v>
      </c>
      <c r="D64" s="12" t="e">
        <f>'3.VALOR'!#REF!/'3.VALOR'!D$12*100</f>
        <v>#REF!</v>
      </c>
      <c r="E64" s="12" t="e">
        <f>'3.VALOR'!#REF!/'3.VALOR'!E$12*100</f>
        <v>#REF!</v>
      </c>
      <c r="F64" s="12" t="e">
        <f>'3.VALOR'!#REF!/'3.VALOR'!F$12*100</f>
        <v>#REF!</v>
      </c>
      <c r="G64" s="12" t="e">
        <f>'3.VALOR'!#REF!/'3.VALOR'!G$12*100</f>
        <v>#REF!</v>
      </c>
      <c r="H64" s="12" t="e">
        <f>'3.VALOR'!#REF!/'3.VALOR'!H$12*100</f>
        <v>#REF!</v>
      </c>
      <c r="I64" s="12" t="e">
        <f>'3.VALOR'!#REF!/'3.VALOR'!I$12*100</f>
        <v>#REF!</v>
      </c>
      <c r="J64" s="12" t="e">
        <f>'3.VALOR'!#REF!/'3.VALOR'!J$12*100</f>
        <v>#REF!</v>
      </c>
      <c r="K64" s="12" t="e">
        <f>'3.VALOR'!#REF!/'3.VALOR'!K$12*100</f>
        <v>#REF!</v>
      </c>
      <c r="L64" s="12" t="e">
        <f>'3.VALOR'!#REF!/'3.VALOR'!L$12*100</f>
        <v>#REF!</v>
      </c>
      <c r="M64" s="12" t="e">
        <f>'3.VALOR'!#REF!/'3.VALOR'!M$12*100</f>
        <v>#REF!</v>
      </c>
      <c r="N64" s="12" t="e">
        <f>'3.VALOR'!#REF!/'3.VALOR'!N$12*100</f>
        <v>#REF!</v>
      </c>
      <c r="O64" s="12" t="e">
        <f>'3.VALOR'!#REF!/'3.VALOR'!O$12*100</f>
        <v>#REF!</v>
      </c>
      <c r="P64" s="26" t="e">
        <f t="shared" si="3"/>
        <v>#REF!</v>
      </c>
      <c r="Q64" s="6" t="s">
        <v>33</v>
      </c>
      <c r="R64" s="12" t="e">
        <f t="shared" si="4"/>
        <v>#REF!</v>
      </c>
      <c r="S64" s="22" t="e">
        <f t="shared" si="6"/>
        <v>#REF!</v>
      </c>
      <c r="T64" s="22"/>
    </row>
    <row r="65" spans="1:22" ht="10.15" hidden="1" customHeight="1" x14ac:dyDescent="0.2">
      <c r="A65" s="2">
        <f t="shared" si="7"/>
        <v>199309</v>
      </c>
      <c r="B65" s="12" t="e">
        <f>'3.VALOR'!#REF!/'3.VALOR'!B$12*100</f>
        <v>#REF!</v>
      </c>
      <c r="C65" s="12" t="e">
        <f>'3.VALOR'!#REF!/'3.VALOR'!C$12*100</f>
        <v>#REF!</v>
      </c>
      <c r="D65" s="12" t="e">
        <f>'3.VALOR'!#REF!/'3.VALOR'!D$12*100</f>
        <v>#REF!</v>
      </c>
      <c r="E65" s="12" t="e">
        <f>'3.VALOR'!#REF!/'3.VALOR'!E$12*100</f>
        <v>#REF!</v>
      </c>
      <c r="F65" s="12" t="e">
        <f>'3.VALOR'!#REF!/'3.VALOR'!F$12*100</f>
        <v>#REF!</v>
      </c>
      <c r="G65" s="12" t="e">
        <f>'3.VALOR'!#REF!/'3.VALOR'!G$12*100</f>
        <v>#REF!</v>
      </c>
      <c r="H65" s="12" t="e">
        <f>'3.VALOR'!#REF!/'3.VALOR'!H$12*100</f>
        <v>#REF!</v>
      </c>
      <c r="I65" s="12" t="e">
        <f>'3.VALOR'!#REF!/'3.VALOR'!I$12*100</f>
        <v>#REF!</v>
      </c>
      <c r="J65" s="12" t="e">
        <f>'3.VALOR'!#REF!/'3.VALOR'!J$12*100</f>
        <v>#REF!</v>
      </c>
      <c r="K65" s="12" t="e">
        <f>'3.VALOR'!#REF!/'3.VALOR'!K$12*100</f>
        <v>#REF!</v>
      </c>
      <c r="L65" s="12" t="e">
        <f>'3.VALOR'!#REF!/'3.VALOR'!L$12*100</f>
        <v>#REF!</v>
      </c>
      <c r="M65" s="12" t="e">
        <f>'3.VALOR'!#REF!/'3.VALOR'!M$12*100</f>
        <v>#REF!</v>
      </c>
      <c r="N65" s="12" t="e">
        <f>'3.VALOR'!#REF!/'3.VALOR'!N$12*100</f>
        <v>#REF!</v>
      </c>
      <c r="O65" s="12" t="e">
        <f>'3.VALOR'!#REF!/'3.VALOR'!O$12*100</f>
        <v>#REF!</v>
      </c>
      <c r="P65" s="26" t="e">
        <f t="shared" ref="P65:P96" si="8">O65/O53</f>
        <v>#REF!</v>
      </c>
      <c r="Q65" s="6" t="s">
        <v>35</v>
      </c>
      <c r="R65" s="12" t="e">
        <f t="shared" si="4"/>
        <v>#REF!</v>
      </c>
      <c r="S65" s="22" t="e">
        <f t="shared" si="6"/>
        <v>#REF!</v>
      </c>
      <c r="T65" s="22"/>
    </row>
    <row r="66" spans="1:22" ht="10.15" hidden="1" customHeight="1" x14ac:dyDescent="0.2">
      <c r="A66" s="2">
        <f t="shared" si="7"/>
        <v>199310</v>
      </c>
      <c r="B66" s="12" t="e">
        <f>'3.VALOR'!#REF!/'3.VALOR'!B$12*100</f>
        <v>#REF!</v>
      </c>
      <c r="C66" s="12" t="e">
        <f>'3.VALOR'!#REF!/'3.VALOR'!C$12*100</f>
        <v>#REF!</v>
      </c>
      <c r="D66" s="12" t="e">
        <f>'3.VALOR'!#REF!/'3.VALOR'!D$12*100</f>
        <v>#REF!</v>
      </c>
      <c r="E66" s="12" t="e">
        <f>'3.VALOR'!#REF!/'3.VALOR'!E$12*100</f>
        <v>#REF!</v>
      </c>
      <c r="F66" s="12" t="e">
        <f>'3.VALOR'!#REF!/'3.VALOR'!F$12*100</f>
        <v>#REF!</v>
      </c>
      <c r="G66" s="12" t="e">
        <f>'3.VALOR'!#REF!/'3.VALOR'!G$12*100</f>
        <v>#REF!</v>
      </c>
      <c r="H66" s="12" t="e">
        <f>'3.VALOR'!#REF!/'3.VALOR'!H$12*100</f>
        <v>#REF!</v>
      </c>
      <c r="I66" s="12" t="e">
        <f>'3.VALOR'!#REF!/'3.VALOR'!I$12*100</f>
        <v>#REF!</v>
      </c>
      <c r="J66" s="12" t="e">
        <f>'3.VALOR'!#REF!/'3.VALOR'!J$12*100</f>
        <v>#REF!</v>
      </c>
      <c r="K66" s="12" t="e">
        <f>'3.VALOR'!#REF!/'3.VALOR'!K$12*100</f>
        <v>#REF!</v>
      </c>
      <c r="L66" s="12" t="e">
        <f>'3.VALOR'!#REF!/'3.VALOR'!L$12*100</f>
        <v>#REF!</v>
      </c>
      <c r="M66" s="12" t="e">
        <f>'3.VALOR'!#REF!/'3.VALOR'!M$12*100</f>
        <v>#REF!</v>
      </c>
      <c r="N66" s="12" t="e">
        <f>'3.VALOR'!#REF!/'3.VALOR'!N$12*100</f>
        <v>#REF!</v>
      </c>
      <c r="O66" s="12" t="e">
        <f>'3.VALOR'!#REF!/'3.VALOR'!O$12*100</f>
        <v>#REF!</v>
      </c>
      <c r="P66" s="26" t="e">
        <f t="shared" si="8"/>
        <v>#REF!</v>
      </c>
      <c r="Q66" s="6" t="s">
        <v>36</v>
      </c>
      <c r="R66" s="12" t="e">
        <f t="shared" si="4"/>
        <v>#REF!</v>
      </c>
      <c r="S66" s="22" t="e">
        <f t="shared" si="6"/>
        <v>#REF!</v>
      </c>
      <c r="T66" s="22"/>
    </row>
    <row r="67" spans="1:22" ht="10.15" hidden="1" customHeight="1" x14ac:dyDescent="0.2">
      <c r="A67" s="2">
        <f t="shared" si="7"/>
        <v>199311</v>
      </c>
      <c r="B67" s="12" t="e">
        <f>'3.VALOR'!#REF!/'3.VALOR'!B$12*100</f>
        <v>#REF!</v>
      </c>
      <c r="C67" s="12" t="e">
        <f>'3.VALOR'!#REF!/'3.VALOR'!C$12*100</f>
        <v>#REF!</v>
      </c>
      <c r="D67" s="12" t="e">
        <f>'3.VALOR'!#REF!/'3.VALOR'!D$12*100</f>
        <v>#REF!</v>
      </c>
      <c r="E67" s="12" t="e">
        <f>'3.VALOR'!#REF!/'3.VALOR'!E$12*100</f>
        <v>#REF!</v>
      </c>
      <c r="F67" s="12" t="e">
        <f>'3.VALOR'!#REF!/'3.VALOR'!F$12*100</f>
        <v>#REF!</v>
      </c>
      <c r="G67" s="12" t="e">
        <f>'3.VALOR'!#REF!/'3.VALOR'!G$12*100</f>
        <v>#REF!</v>
      </c>
      <c r="H67" s="12" t="e">
        <f>'3.VALOR'!#REF!/'3.VALOR'!H$12*100</f>
        <v>#REF!</v>
      </c>
      <c r="I67" s="12" t="e">
        <f>'3.VALOR'!#REF!/'3.VALOR'!I$12*100</f>
        <v>#REF!</v>
      </c>
      <c r="J67" s="12" t="e">
        <f>'3.VALOR'!#REF!/'3.VALOR'!J$12*100</f>
        <v>#REF!</v>
      </c>
      <c r="K67" s="12" t="e">
        <f>'3.VALOR'!#REF!/'3.VALOR'!K$12*100</f>
        <v>#REF!</v>
      </c>
      <c r="L67" s="12" t="e">
        <f>'3.VALOR'!#REF!/'3.VALOR'!L$12*100</f>
        <v>#REF!</v>
      </c>
      <c r="M67" s="12" t="e">
        <f>'3.VALOR'!#REF!/'3.VALOR'!M$12*100</f>
        <v>#REF!</v>
      </c>
      <c r="N67" s="12" t="e">
        <f>'3.VALOR'!#REF!/'3.VALOR'!N$12*100</f>
        <v>#REF!</v>
      </c>
      <c r="O67" s="12" t="e">
        <f>'3.VALOR'!#REF!/'3.VALOR'!O$12*100</f>
        <v>#REF!</v>
      </c>
      <c r="P67" s="26" t="e">
        <f t="shared" si="8"/>
        <v>#REF!</v>
      </c>
      <c r="Q67" s="6" t="s">
        <v>37</v>
      </c>
      <c r="R67" s="12" t="e">
        <f t="shared" si="4"/>
        <v>#REF!</v>
      </c>
      <c r="S67" s="22" t="e">
        <f t="shared" si="6"/>
        <v>#REF!</v>
      </c>
      <c r="T67" s="22"/>
      <c r="V67" s="29"/>
    </row>
    <row r="68" spans="1:22" ht="10.15" hidden="1" customHeight="1" x14ac:dyDescent="0.2">
      <c r="A68" s="2">
        <f t="shared" si="7"/>
        <v>199312</v>
      </c>
      <c r="B68" s="12" t="e">
        <f>'3.VALOR'!#REF!/'3.VALOR'!B$12*100</f>
        <v>#REF!</v>
      </c>
      <c r="C68" s="12" t="e">
        <f>'3.VALOR'!#REF!/'3.VALOR'!C$12*100</f>
        <v>#REF!</v>
      </c>
      <c r="D68" s="12" t="e">
        <f>'3.VALOR'!#REF!/'3.VALOR'!D$12*100</f>
        <v>#REF!</v>
      </c>
      <c r="E68" s="12" t="e">
        <f>'3.VALOR'!#REF!/'3.VALOR'!E$12*100</f>
        <v>#REF!</v>
      </c>
      <c r="F68" s="12" t="e">
        <f>'3.VALOR'!#REF!/'3.VALOR'!F$12*100</f>
        <v>#REF!</v>
      </c>
      <c r="G68" s="12" t="e">
        <f>'3.VALOR'!#REF!/'3.VALOR'!G$12*100</f>
        <v>#REF!</v>
      </c>
      <c r="H68" s="12" t="e">
        <f>'3.VALOR'!#REF!/'3.VALOR'!H$12*100</f>
        <v>#REF!</v>
      </c>
      <c r="I68" s="12" t="e">
        <f>'3.VALOR'!#REF!/'3.VALOR'!I$12*100</f>
        <v>#REF!</v>
      </c>
      <c r="J68" s="12" t="e">
        <f>'3.VALOR'!#REF!/'3.VALOR'!J$12*100</f>
        <v>#REF!</v>
      </c>
      <c r="K68" s="12" t="e">
        <f>'3.VALOR'!#REF!/'3.VALOR'!K$12*100</f>
        <v>#REF!</v>
      </c>
      <c r="L68" s="12" t="e">
        <f>'3.VALOR'!#REF!/'3.VALOR'!L$12*100</f>
        <v>#REF!</v>
      </c>
      <c r="M68" s="12" t="e">
        <f>'3.VALOR'!#REF!/'3.VALOR'!M$12*100</f>
        <v>#REF!</v>
      </c>
      <c r="N68" s="12" t="e">
        <f>'3.VALOR'!#REF!/'3.VALOR'!N$12*100</f>
        <v>#REF!</v>
      </c>
      <c r="O68" s="12" t="e">
        <f>'3.VALOR'!#REF!/'3.VALOR'!O$12*100</f>
        <v>#REF!</v>
      </c>
      <c r="P68" s="26" t="e">
        <f t="shared" si="8"/>
        <v>#REF!</v>
      </c>
      <c r="Q68" s="6" t="s">
        <v>38</v>
      </c>
      <c r="R68" s="12" t="e">
        <f t="shared" si="4"/>
        <v>#REF!</v>
      </c>
      <c r="S68" s="22" t="e">
        <f t="shared" si="6"/>
        <v>#REF!</v>
      </c>
      <c r="T68" s="26" t="e">
        <f>SUM(T69:T80)</f>
        <v>#REF!</v>
      </c>
      <c r="U68" s="25" t="e">
        <f>SUM(U69:U80)</f>
        <v>#REF!</v>
      </c>
      <c r="V68" s="22"/>
    </row>
    <row r="69" spans="1:22" ht="10.15" hidden="1" customHeight="1" x14ac:dyDescent="0.2">
      <c r="A69" s="19">
        <v>199401</v>
      </c>
      <c r="B69" s="12" t="e">
        <f>'3.VALOR'!#REF!/'3.VALOR'!B$12*100</f>
        <v>#REF!</v>
      </c>
      <c r="C69" s="12" t="e">
        <f>'3.VALOR'!#REF!/'3.VALOR'!C$12*100</f>
        <v>#REF!</v>
      </c>
      <c r="D69" s="12" t="e">
        <f>'3.VALOR'!#REF!/'3.VALOR'!D$12*100</f>
        <v>#REF!</v>
      </c>
      <c r="E69" s="12" t="e">
        <f>'3.VALOR'!#REF!/'3.VALOR'!E$12*100</f>
        <v>#REF!</v>
      </c>
      <c r="F69" s="12" t="e">
        <f>'3.VALOR'!#REF!/'3.VALOR'!F$12*100</f>
        <v>#REF!</v>
      </c>
      <c r="G69" s="12" t="e">
        <f>'3.VALOR'!#REF!/'3.VALOR'!G$12*100</f>
        <v>#REF!</v>
      </c>
      <c r="H69" s="12" t="e">
        <f>'3.VALOR'!#REF!/'3.VALOR'!H$12*100</f>
        <v>#REF!</v>
      </c>
      <c r="I69" s="12" t="e">
        <f>'3.VALOR'!#REF!/'3.VALOR'!I$12*100</f>
        <v>#REF!</v>
      </c>
      <c r="J69" s="12" t="e">
        <f>'3.VALOR'!#REF!/'3.VALOR'!J$12*100</f>
        <v>#REF!</v>
      </c>
      <c r="K69" s="12" t="e">
        <f>'3.VALOR'!#REF!/'3.VALOR'!K$12*100</f>
        <v>#REF!</v>
      </c>
      <c r="L69" s="12" t="e">
        <f>'3.VALOR'!#REF!/'3.VALOR'!L$12*100</f>
        <v>#REF!</v>
      </c>
      <c r="M69" s="12" t="e">
        <f>'3.VALOR'!#REF!/'3.VALOR'!M$12*100</f>
        <v>#REF!</v>
      </c>
      <c r="N69" s="12" t="e">
        <f>'3.VALOR'!#REF!/'3.VALOR'!N$12*100</f>
        <v>#REF!</v>
      </c>
      <c r="O69" s="12" t="e">
        <f>'3.VALOR'!#REF!/'3.VALOR'!O$12*100</f>
        <v>#REF!</v>
      </c>
      <c r="P69" s="26" t="e">
        <f t="shared" si="8"/>
        <v>#REF!</v>
      </c>
      <c r="Q69" s="6" t="s">
        <v>43</v>
      </c>
      <c r="R69" s="12" t="e">
        <f t="shared" si="4"/>
        <v>#REF!</v>
      </c>
      <c r="S69" s="27" t="e">
        <f t="shared" si="6"/>
        <v>#REF!</v>
      </c>
      <c r="T69" s="28" t="e">
        <f t="shared" ref="T69:T80" si="9">U69*$T$7</f>
        <v>#REF!</v>
      </c>
      <c r="U69" s="24" t="e">
        <f t="shared" ref="U69:U80" si="10">R69/$U$7</f>
        <v>#REF!</v>
      </c>
    </row>
    <row r="70" spans="1:22" ht="10.15" hidden="1" customHeight="1" x14ac:dyDescent="0.2">
      <c r="A70" s="2">
        <f t="shared" ref="A70:A80" si="11">A69+1</f>
        <v>199402</v>
      </c>
      <c r="B70" s="12" t="e">
        <f>'3.VALOR'!#REF!/'3.VALOR'!B$12*100</f>
        <v>#REF!</v>
      </c>
      <c r="C70" s="12" t="e">
        <f>'3.VALOR'!#REF!/'3.VALOR'!C$12*100</f>
        <v>#REF!</v>
      </c>
      <c r="D70" s="12" t="e">
        <f>'3.VALOR'!#REF!/'3.VALOR'!D$12*100</f>
        <v>#REF!</v>
      </c>
      <c r="E70" s="12" t="e">
        <f>'3.VALOR'!#REF!/'3.VALOR'!E$12*100</f>
        <v>#REF!</v>
      </c>
      <c r="F70" s="12" t="e">
        <f>'3.VALOR'!#REF!/'3.VALOR'!F$12*100</f>
        <v>#REF!</v>
      </c>
      <c r="G70" s="12" t="e">
        <f>'3.VALOR'!#REF!/'3.VALOR'!G$12*100</f>
        <v>#REF!</v>
      </c>
      <c r="H70" s="12" t="e">
        <f>'3.VALOR'!#REF!/'3.VALOR'!H$12*100</f>
        <v>#REF!</v>
      </c>
      <c r="I70" s="12" t="e">
        <f>'3.VALOR'!#REF!/'3.VALOR'!I$12*100</f>
        <v>#REF!</v>
      </c>
      <c r="J70" s="12" t="e">
        <f>'3.VALOR'!#REF!/'3.VALOR'!J$12*100</f>
        <v>#REF!</v>
      </c>
      <c r="K70" s="12" t="e">
        <f>'3.VALOR'!#REF!/'3.VALOR'!K$12*100</f>
        <v>#REF!</v>
      </c>
      <c r="L70" s="12" t="e">
        <f>'3.VALOR'!#REF!/'3.VALOR'!L$12*100</f>
        <v>#REF!</v>
      </c>
      <c r="M70" s="12" t="e">
        <f>'3.VALOR'!#REF!/'3.VALOR'!M$12*100</f>
        <v>#REF!</v>
      </c>
      <c r="N70" s="12" t="e">
        <f>'3.VALOR'!#REF!/'3.VALOR'!N$12*100</f>
        <v>#REF!</v>
      </c>
      <c r="O70" s="12" t="e">
        <f>'3.VALOR'!#REF!/'3.VALOR'!O$12*100</f>
        <v>#REF!</v>
      </c>
      <c r="P70" s="26" t="e">
        <f t="shared" si="8"/>
        <v>#REF!</v>
      </c>
      <c r="Q70" s="6" t="s">
        <v>31</v>
      </c>
      <c r="R70" s="12" t="e">
        <f t="shared" si="4"/>
        <v>#REF!</v>
      </c>
      <c r="S70" s="22" t="e">
        <f t="shared" si="6"/>
        <v>#REF!</v>
      </c>
      <c r="T70" s="28" t="e">
        <f t="shared" si="9"/>
        <v>#REF!</v>
      </c>
      <c r="U70" s="24" t="e">
        <f t="shared" si="10"/>
        <v>#REF!</v>
      </c>
      <c r="V70" s="26"/>
    </row>
    <row r="71" spans="1:22" ht="10.15" hidden="1" customHeight="1" x14ac:dyDescent="0.2">
      <c r="A71" s="2">
        <f t="shared" si="11"/>
        <v>199403</v>
      </c>
      <c r="B71" s="12" t="e">
        <f>'3.VALOR'!#REF!/'3.VALOR'!B$12*100</f>
        <v>#REF!</v>
      </c>
      <c r="C71" s="12" t="e">
        <f>'3.VALOR'!#REF!/'3.VALOR'!C$12*100</f>
        <v>#REF!</v>
      </c>
      <c r="D71" s="12" t="e">
        <f>'3.VALOR'!#REF!/'3.VALOR'!D$12*100</f>
        <v>#REF!</v>
      </c>
      <c r="E71" s="12" t="e">
        <f>'3.VALOR'!#REF!/'3.VALOR'!E$12*100</f>
        <v>#REF!</v>
      </c>
      <c r="F71" s="12" t="e">
        <f>'3.VALOR'!#REF!/'3.VALOR'!F$12*100</f>
        <v>#REF!</v>
      </c>
      <c r="G71" s="12" t="e">
        <f>'3.VALOR'!#REF!/'3.VALOR'!G$12*100</f>
        <v>#REF!</v>
      </c>
      <c r="H71" s="12" t="e">
        <f>'3.VALOR'!#REF!/'3.VALOR'!H$12*100</f>
        <v>#REF!</v>
      </c>
      <c r="I71" s="12" t="e">
        <f>'3.VALOR'!#REF!/'3.VALOR'!I$12*100</f>
        <v>#REF!</v>
      </c>
      <c r="J71" s="12" t="e">
        <f>'3.VALOR'!#REF!/'3.VALOR'!J$12*100</f>
        <v>#REF!</v>
      </c>
      <c r="K71" s="12" t="e">
        <f>'3.VALOR'!#REF!/'3.VALOR'!K$12*100</f>
        <v>#REF!</v>
      </c>
      <c r="L71" s="12" t="e">
        <f>'3.VALOR'!#REF!/'3.VALOR'!L$12*100</f>
        <v>#REF!</v>
      </c>
      <c r="M71" s="12" t="e">
        <f>'3.VALOR'!#REF!/'3.VALOR'!M$12*100</f>
        <v>#REF!</v>
      </c>
      <c r="N71" s="12" t="e">
        <f>'3.VALOR'!#REF!/'3.VALOR'!N$12*100</f>
        <v>#REF!</v>
      </c>
      <c r="O71" s="12" t="e">
        <f>'3.VALOR'!#REF!/'3.VALOR'!O$12*100</f>
        <v>#REF!</v>
      </c>
      <c r="P71" s="26" t="e">
        <f t="shared" si="8"/>
        <v>#REF!</v>
      </c>
      <c r="Q71" s="6" t="s">
        <v>32</v>
      </c>
      <c r="R71" s="12" t="e">
        <f t="shared" si="4"/>
        <v>#REF!</v>
      </c>
      <c r="S71" s="22" t="e">
        <f t="shared" si="6"/>
        <v>#REF!</v>
      </c>
      <c r="T71" s="28" t="e">
        <f t="shared" si="9"/>
        <v>#REF!</v>
      </c>
      <c r="U71" s="24" t="e">
        <f t="shared" si="10"/>
        <v>#REF!</v>
      </c>
      <c r="V71" s="26"/>
    </row>
    <row r="72" spans="1:22" ht="10.15" hidden="1" customHeight="1" x14ac:dyDescent="0.2">
      <c r="A72" s="2">
        <f t="shared" si="11"/>
        <v>199404</v>
      </c>
      <c r="B72" s="12" t="e">
        <f>'3.VALOR'!#REF!/'3.VALOR'!B$12*100</f>
        <v>#REF!</v>
      </c>
      <c r="C72" s="12" t="e">
        <f>'3.VALOR'!#REF!/'3.VALOR'!C$12*100</f>
        <v>#REF!</v>
      </c>
      <c r="D72" s="12" t="e">
        <f>'3.VALOR'!#REF!/'3.VALOR'!D$12*100</f>
        <v>#REF!</v>
      </c>
      <c r="E72" s="12" t="e">
        <f>'3.VALOR'!#REF!/'3.VALOR'!E$12*100</f>
        <v>#REF!</v>
      </c>
      <c r="F72" s="12" t="e">
        <f>'3.VALOR'!#REF!/'3.VALOR'!F$12*100</f>
        <v>#REF!</v>
      </c>
      <c r="G72" s="12" t="e">
        <f>'3.VALOR'!#REF!/'3.VALOR'!G$12*100</f>
        <v>#REF!</v>
      </c>
      <c r="H72" s="12" t="e">
        <f>'3.VALOR'!#REF!/'3.VALOR'!H$12*100</f>
        <v>#REF!</v>
      </c>
      <c r="I72" s="12" t="e">
        <f>'3.VALOR'!#REF!/'3.VALOR'!I$12*100</f>
        <v>#REF!</v>
      </c>
      <c r="J72" s="12" t="e">
        <f>'3.VALOR'!#REF!/'3.VALOR'!J$12*100</f>
        <v>#REF!</v>
      </c>
      <c r="K72" s="12" t="e">
        <f>'3.VALOR'!#REF!/'3.VALOR'!K$12*100</f>
        <v>#REF!</v>
      </c>
      <c r="L72" s="12" t="e">
        <f>'3.VALOR'!#REF!/'3.VALOR'!L$12*100</f>
        <v>#REF!</v>
      </c>
      <c r="M72" s="12" t="e">
        <f>'3.VALOR'!#REF!/'3.VALOR'!M$12*100</f>
        <v>#REF!</v>
      </c>
      <c r="N72" s="12" t="e">
        <f>'3.VALOR'!#REF!/'3.VALOR'!N$12*100</f>
        <v>#REF!</v>
      </c>
      <c r="O72" s="12" t="e">
        <f>'3.VALOR'!#REF!/'3.VALOR'!O$12*100</f>
        <v>#REF!</v>
      </c>
      <c r="P72" s="26" t="e">
        <f t="shared" si="8"/>
        <v>#REF!</v>
      </c>
      <c r="Q72" s="6" t="s">
        <v>33</v>
      </c>
      <c r="R72" s="12" t="e">
        <f t="shared" si="4"/>
        <v>#REF!</v>
      </c>
      <c r="S72" s="22" t="e">
        <f t="shared" si="6"/>
        <v>#REF!</v>
      </c>
      <c r="T72" s="28" t="e">
        <f t="shared" si="9"/>
        <v>#REF!</v>
      </c>
      <c r="U72" s="24" t="e">
        <f t="shared" si="10"/>
        <v>#REF!</v>
      </c>
      <c r="V72" s="26"/>
    </row>
    <row r="73" spans="1:22" ht="10.15" hidden="1" customHeight="1" x14ac:dyDescent="0.2">
      <c r="A73" s="2">
        <f t="shared" si="11"/>
        <v>199405</v>
      </c>
      <c r="B73" s="12" t="e">
        <f>'3.VALOR'!#REF!/'3.VALOR'!B$12*100</f>
        <v>#REF!</v>
      </c>
      <c r="C73" s="12" t="e">
        <f>'3.VALOR'!#REF!/'3.VALOR'!C$12*100</f>
        <v>#REF!</v>
      </c>
      <c r="D73" s="12" t="e">
        <f>'3.VALOR'!#REF!/'3.VALOR'!D$12*100</f>
        <v>#REF!</v>
      </c>
      <c r="E73" s="12" t="e">
        <f>'3.VALOR'!#REF!/'3.VALOR'!E$12*100</f>
        <v>#REF!</v>
      </c>
      <c r="F73" s="12" t="e">
        <f>'3.VALOR'!#REF!/'3.VALOR'!F$12*100</f>
        <v>#REF!</v>
      </c>
      <c r="G73" s="12" t="e">
        <f>'3.VALOR'!#REF!/'3.VALOR'!G$12*100</f>
        <v>#REF!</v>
      </c>
      <c r="H73" s="12" t="e">
        <f>'3.VALOR'!#REF!/'3.VALOR'!H$12*100</f>
        <v>#REF!</v>
      </c>
      <c r="I73" s="12" t="e">
        <f>'3.VALOR'!#REF!/'3.VALOR'!I$12*100</f>
        <v>#REF!</v>
      </c>
      <c r="J73" s="12" t="e">
        <f>'3.VALOR'!#REF!/'3.VALOR'!J$12*100</f>
        <v>#REF!</v>
      </c>
      <c r="K73" s="12" t="e">
        <f>'3.VALOR'!#REF!/'3.VALOR'!K$12*100</f>
        <v>#REF!</v>
      </c>
      <c r="L73" s="12" t="e">
        <f>'3.VALOR'!#REF!/'3.VALOR'!L$12*100</f>
        <v>#REF!</v>
      </c>
      <c r="M73" s="12" t="e">
        <f>'3.VALOR'!#REF!/'3.VALOR'!M$12*100</f>
        <v>#REF!</v>
      </c>
      <c r="N73" s="12" t="e">
        <f>'3.VALOR'!#REF!/'3.VALOR'!N$12*100</f>
        <v>#REF!</v>
      </c>
      <c r="O73" s="12" t="e">
        <f>'3.VALOR'!#REF!/'3.VALOR'!O$12*100</f>
        <v>#REF!</v>
      </c>
      <c r="P73" s="26" t="e">
        <f t="shared" si="8"/>
        <v>#REF!</v>
      </c>
      <c r="Q73" s="6" t="s">
        <v>32</v>
      </c>
      <c r="R73" s="12" t="e">
        <f t="shared" ref="R73:R104" si="12">SUM(C73:N73)</f>
        <v>#REF!</v>
      </c>
      <c r="S73" s="22" t="e">
        <f t="shared" si="6"/>
        <v>#REF!</v>
      </c>
      <c r="T73" s="28" t="e">
        <f t="shared" si="9"/>
        <v>#REF!</v>
      </c>
      <c r="U73" s="24" t="e">
        <f t="shared" si="10"/>
        <v>#REF!</v>
      </c>
      <c r="V73" s="26"/>
    </row>
    <row r="74" spans="1:22" ht="10.15" hidden="1" customHeight="1" x14ac:dyDescent="0.2">
      <c r="A74" s="2">
        <f t="shared" si="11"/>
        <v>199406</v>
      </c>
      <c r="B74" s="12" t="e">
        <f>'3.VALOR'!#REF!/'3.VALOR'!B$12*100</f>
        <v>#REF!</v>
      </c>
      <c r="C74" s="12" t="e">
        <f>'3.VALOR'!#REF!/'3.VALOR'!C$12*100</f>
        <v>#REF!</v>
      </c>
      <c r="D74" s="12" t="e">
        <f>'3.VALOR'!#REF!/'3.VALOR'!D$12*100</f>
        <v>#REF!</v>
      </c>
      <c r="E74" s="12" t="e">
        <f>'3.VALOR'!#REF!/'3.VALOR'!E$12*100</f>
        <v>#REF!</v>
      </c>
      <c r="F74" s="12" t="e">
        <f>'3.VALOR'!#REF!/'3.VALOR'!F$12*100</f>
        <v>#REF!</v>
      </c>
      <c r="G74" s="12" t="e">
        <f>'3.VALOR'!#REF!/'3.VALOR'!G$12*100</f>
        <v>#REF!</v>
      </c>
      <c r="H74" s="12" t="e">
        <f>'3.VALOR'!#REF!/'3.VALOR'!H$12*100</f>
        <v>#REF!</v>
      </c>
      <c r="I74" s="12" t="e">
        <f>'3.VALOR'!#REF!/'3.VALOR'!I$12*100</f>
        <v>#REF!</v>
      </c>
      <c r="J74" s="12" t="e">
        <f>'3.VALOR'!#REF!/'3.VALOR'!J$12*100</f>
        <v>#REF!</v>
      </c>
      <c r="K74" s="12" t="e">
        <f>'3.VALOR'!#REF!/'3.VALOR'!K$12*100</f>
        <v>#REF!</v>
      </c>
      <c r="L74" s="12" t="e">
        <f>'3.VALOR'!#REF!/'3.VALOR'!L$12*100</f>
        <v>#REF!</v>
      </c>
      <c r="M74" s="12" t="e">
        <f>'3.VALOR'!#REF!/'3.VALOR'!M$12*100</f>
        <v>#REF!</v>
      </c>
      <c r="N74" s="12" t="e">
        <f>'3.VALOR'!#REF!/'3.VALOR'!N$12*100</f>
        <v>#REF!</v>
      </c>
      <c r="O74" s="12" t="e">
        <f>'3.VALOR'!#REF!/'3.VALOR'!O$12*100</f>
        <v>#REF!</v>
      </c>
      <c r="P74" s="26" t="e">
        <f t="shared" si="8"/>
        <v>#REF!</v>
      </c>
      <c r="Q74" s="6" t="s">
        <v>34</v>
      </c>
      <c r="R74" s="12" t="e">
        <f t="shared" si="12"/>
        <v>#REF!</v>
      </c>
      <c r="S74" s="22" t="e">
        <f t="shared" si="6"/>
        <v>#REF!</v>
      </c>
      <c r="T74" s="28" t="e">
        <f t="shared" si="9"/>
        <v>#REF!</v>
      </c>
      <c r="U74" s="24" t="e">
        <f t="shared" si="10"/>
        <v>#REF!</v>
      </c>
      <c r="V74" s="26"/>
    </row>
    <row r="75" spans="1:22" ht="10.15" hidden="1" customHeight="1" x14ac:dyDescent="0.2">
      <c r="A75" s="2">
        <f t="shared" si="11"/>
        <v>199407</v>
      </c>
      <c r="B75" s="12" t="e">
        <f>'3.VALOR'!#REF!/'3.VALOR'!B$12*100</f>
        <v>#REF!</v>
      </c>
      <c r="C75" s="12" t="e">
        <f>'3.VALOR'!#REF!/'3.VALOR'!C$12*100</f>
        <v>#REF!</v>
      </c>
      <c r="D75" s="12" t="e">
        <f>'3.VALOR'!#REF!/'3.VALOR'!D$12*100</f>
        <v>#REF!</v>
      </c>
      <c r="E75" s="12" t="e">
        <f>'3.VALOR'!#REF!/'3.VALOR'!E$12*100</f>
        <v>#REF!</v>
      </c>
      <c r="F75" s="12" t="e">
        <f>'3.VALOR'!#REF!/'3.VALOR'!F$12*100</f>
        <v>#REF!</v>
      </c>
      <c r="G75" s="12" t="e">
        <f>'3.VALOR'!#REF!/'3.VALOR'!G$12*100</f>
        <v>#REF!</v>
      </c>
      <c r="H75" s="12" t="e">
        <f>'3.VALOR'!#REF!/'3.VALOR'!H$12*100</f>
        <v>#REF!</v>
      </c>
      <c r="I75" s="12" t="e">
        <f>'3.VALOR'!#REF!/'3.VALOR'!I$12*100</f>
        <v>#REF!</v>
      </c>
      <c r="J75" s="12" t="e">
        <f>'3.VALOR'!#REF!/'3.VALOR'!J$12*100</f>
        <v>#REF!</v>
      </c>
      <c r="K75" s="12" t="e">
        <f>'3.VALOR'!#REF!/'3.VALOR'!K$12*100</f>
        <v>#REF!</v>
      </c>
      <c r="L75" s="12" t="e">
        <f>'3.VALOR'!#REF!/'3.VALOR'!L$12*100</f>
        <v>#REF!</v>
      </c>
      <c r="M75" s="12" t="e">
        <f>'3.VALOR'!#REF!/'3.VALOR'!M$12*100</f>
        <v>#REF!</v>
      </c>
      <c r="N75" s="12" t="e">
        <f>'3.VALOR'!#REF!/'3.VALOR'!N$12*100</f>
        <v>#REF!</v>
      </c>
      <c r="O75" s="12" t="e">
        <f>'3.VALOR'!#REF!/'3.VALOR'!O$12*100</f>
        <v>#REF!</v>
      </c>
      <c r="P75" s="26" t="e">
        <f t="shared" si="8"/>
        <v>#REF!</v>
      </c>
      <c r="Q75" s="6" t="s">
        <v>34</v>
      </c>
      <c r="R75" s="12" t="e">
        <f t="shared" si="12"/>
        <v>#REF!</v>
      </c>
      <c r="S75" s="22" t="e">
        <f t="shared" si="6"/>
        <v>#REF!</v>
      </c>
      <c r="T75" s="28" t="e">
        <f t="shared" si="9"/>
        <v>#REF!</v>
      </c>
      <c r="U75" s="24" t="e">
        <f t="shared" si="10"/>
        <v>#REF!</v>
      </c>
      <c r="V75" s="26"/>
    </row>
    <row r="76" spans="1:22" ht="10.15" hidden="1" customHeight="1" x14ac:dyDescent="0.2">
      <c r="A76" s="2">
        <f t="shared" si="11"/>
        <v>199408</v>
      </c>
      <c r="B76" s="12" t="e">
        <f>'3.VALOR'!#REF!/'3.VALOR'!B$12*100</f>
        <v>#REF!</v>
      </c>
      <c r="C76" s="12" t="e">
        <f>'3.VALOR'!#REF!/'3.VALOR'!C$12*100</f>
        <v>#REF!</v>
      </c>
      <c r="D76" s="12" t="e">
        <f>'3.VALOR'!#REF!/'3.VALOR'!D$12*100</f>
        <v>#REF!</v>
      </c>
      <c r="E76" s="12" t="e">
        <f>'3.VALOR'!#REF!/'3.VALOR'!E$12*100</f>
        <v>#REF!</v>
      </c>
      <c r="F76" s="12" t="e">
        <f>'3.VALOR'!#REF!/'3.VALOR'!F$12*100</f>
        <v>#REF!</v>
      </c>
      <c r="G76" s="12" t="e">
        <f>'3.VALOR'!#REF!/'3.VALOR'!G$12*100</f>
        <v>#REF!</v>
      </c>
      <c r="H76" s="12" t="e">
        <f>'3.VALOR'!#REF!/'3.VALOR'!H$12*100</f>
        <v>#REF!</v>
      </c>
      <c r="I76" s="12" t="e">
        <f>'3.VALOR'!#REF!/'3.VALOR'!I$12*100</f>
        <v>#REF!</v>
      </c>
      <c r="J76" s="12" t="e">
        <f>'3.VALOR'!#REF!/'3.VALOR'!J$12*100</f>
        <v>#REF!</v>
      </c>
      <c r="K76" s="12" t="e">
        <f>'3.VALOR'!#REF!/'3.VALOR'!K$12*100</f>
        <v>#REF!</v>
      </c>
      <c r="L76" s="12" t="e">
        <f>'3.VALOR'!#REF!/'3.VALOR'!L$12*100</f>
        <v>#REF!</v>
      </c>
      <c r="M76" s="12" t="e">
        <f>'3.VALOR'!#REF!/'3.VALOR'!M$12*100</f>
        <v>#REF!</v>
      </c>
      <c r="N76" s="12" t="e">
        <f>'3.VALOR'!#REF!/'3.VALOR'!N$12*100</f>
        <v>#REF!</v>
      </c>
      <c r="O76" s="12" t="e">
        <f>'3.VALOR'!#REF!/'3.VALOR'!O$12*100</f>
        <v>#REF!</v>
      </c>
      <c r="P76" s="26" t="e">
        <f t="shared" si="8"/>
        <v>#REF!</v>
      </c>
      <c r="Q76" s="6" t="s">
        <v>33</v>
      </c>
      <c r="R76" s="12" t="e">
        <f t="shared" si="12"/>
        <v>#REF!</v>
      </c>
      <c r="S76" s="22" t="e">
        <f t="shared" si="6"/>
        <v>#REF!</v>
      </c>
      <c r="T76" s="28" t="e">
        <f t="shared" si="9"/>
        <v>#REF!</v>
      </c>
      <c r="U76" s="24" t="e">
        <f t="shared" si="10"/>
        <v>#REF!</v>
      </c>
      <c r="V76" s="26"/>
    </row>
    <row r="77" spans="1:22" ht="10.15" hidden="1" customHeight="1" x14ac:dyDescent="0.2">
      <c r="A77" s="2">
        <f t="shared" si="11"/>
        <v>199409</v>
      </c>
      <c r="B77" s="12" t="e">
        <f>'3.VALOR'!#REF!/'3.VALOR'!B$12*100</f>
        <v>#REF!</v>
      </c>
      <c r="C77" s="12" t="e">
        <f>'3.VALOR'!#REF!/'3.VALOR'!C$12*100</f>
        <v>#REF!</v>
      </c>
      <c r="D77" s="12" t="e">
        <f>'3.VALOR'!#REF!/'3.VALOR'!D$12*100</f>
        <v>#REF!</v>
      </c>
      <c r="E77" s="12" t="e">
        <f>'3.VALOR'!#REF!/'3.VALOR'!E$12*100</f>
        <v>#REF!</v>
      </c>
      <c r="F77" s="12" t="e">
        <f>'3.VALOR'!#REF!/'3.VALOR'!F$12*100</f>
        <v>#REF!</v>
      </c>
      <c r="G77" s="12" t="e">
        <f>'3.VALOR'!#REF!/'3.VALOR'!G$12*100</f>
        <v>#REF!</v>
      </c>
      <c r="H77" s="12" t="e">
        <f>'3.VALOR'!#REF!/'3.VALOR'!H$12*100</f>
        <v>#REF!</v>
      </c>
      <c r="I77" s="12" t="e">
        <f>'3.VALOR'!#REF!/'3.VALOR'!I$12*100</f>
        <v>#REF!</v>
      </c>
      <c r="J77" s="12" t="e">
        <f>'3.VALOR'!#REF!/'3.VALOR'!J$12*100</f>
        <v>#REF!</v>
      </c>
      <c r="K77" s="12" t="e">
        <f>'3.VALOR'!#REF!/'3.VALOR'!K$12*100</f>
        <v>#REF!</v>
      </c>
      <c r="L77" s="12" t="e">
        <f>'3.VALOR'!#REF!/'3.VALOR'!L$12*100</f>
        <v>#REF!</v>
      </c>
      <c r="M77" s="12" t="e">
        <f>'3.VALOR'!#REF!/'3.VALOR'!M$12*100</f>
        <v>#REF!</v>
      </c>
      <c r="N77" s="12" t="e">
        <f>'3.VALOR'!#REF!/'3.VALOR'!N$12*100</f>
        <v>#REF!</v>
      </c>
      <c r="O77" s="12" t="e">
        <f>'3.VALOR'!#REF!/'3.VALOR'!O$12*100</f>
        <v>#REF!</v>
      </c>
      <c r="P77" s="26" t="e">
        <f t="shared" si="8"/>
        <v>#REF!</v>
      </c>
      <c r="Q77" s="6" t="s">
        <v>35</v>
      </c>
      <c r="R77" s="12" t="e">
        <f t="shared" si="12"/>
        <v>#REF!</v>
      </c>
      <c r="S77" s="22" t="e">
        <f t="shared" si="6"/>
        <v>#REF!</v>
      </c>
      <c r="T77" s="28" t="e">
        <f t="shared" si="9"/>
        <v>#REF!</v>
      </c>
      <c r="U77" s="24" t="e">
        <f t="shared" si="10"/>
        <v>#REF!</v>
      </c>
      <c r="V77" s="26"/>
    </row>
    <row r="78" spans="1:22" ht="10.15" hidden="1" customHeight="1" x14ac:dyDescent="0.2">
      <c r="A78" s="2">
        <f t="shared" si="11"/>
        <v>199410</v>
      </c>
      <c r="B78" s="12" t="e">
        <f>'3.VALOR'!#REF!/'3.VALOR'!B$12*100</f>
        <v>#REF!</v>
      </c>
      <c r="C78" s="12" t="e">
        <f>'3.VALOR'!#REF!/'3.VALOR'!C$12*100</f>
        <v>#REF!</v>
      </c>
      <c r="D78" s="12" t="e">
        <f>'3.VALOR'!#REF!/'3.VALOR'!D$12*100</f>
        <v>#REF!</v>
      </c>
      <c r="E78" s="12" t="e">
        <f>'3.VALOR'!#REF!/'3.VALOR'!E$12*100</f>
        <v>#REF!</v>
      </c>
      <c r="F78" s="12" t="e">
        <f>'3.VALOR'!#REF!/'3.VALOR'!F$12*100</f>
        <v>#REF!</v>
      </c>
      <c r="G78" s="12" t="e">
        <f>'3.VALOR'!#REF!/'3.VALOR'!G$12*100</f>
        <v>#REF!</v>
      </c>
      <c r="H78" s="12" t="e">
        <f>'3.VALOR'!#REF!/'3.VALOR'!H$12*100</f>
        <v>#REF!</v>
      </c>
      <c r="I78" s="12" t="e">
        <f>'3.VALOR'!#REF!/'3.VALOR'!I$12*100</f>
        <v>#REF!</v>
      </c>
      <c r="J78" s="12" t="e">
        <f>'3.VALOR'!#REF!/'3.VALOR'!J$12*100</f>
        <v>#REF!</v>
      </c>
      <c r="K78" s="12" t="e">
        <f>'3.VALOR'!#REF!/'3.VALOR'!K$12*100</f>
        <v>#REF!</v>
      </c>
      <c r="L78" s="12" t="e">
        <f>'3.VALOR'!#REF!/'3.VALOR'!L$12*100</f>
        <v>#REF!</v>
      </c>
      <c r="M78" s="12" t="e">
        <f>'3.VALOR'!#REF!/'3.VALOR'!M$12*100</f>
        <v>#REF!</v>
      </c>
      <c r="N78" s="12" t="e">
        <f>'3.VALOR'!#REF!/'3.VALOR'!N$12*100</f>
        <v>#REF!</v>
      </c>
      <c r="O78" s="12" t="e">
        <f>'3.VALOR'!#REF!/'3.VALOR'!O$12*100</f>
        <v>#REF!</v>
      </c>
      <c r="P78" s="26" t="e">
        <f t="shared" si="8"/>
        <v>#REF!</v>
      </c>
      <c r="Q78" s="6" t="s">
        <v>36</v>
      </c>
      <c r="R78" s="12" t="e">
        <f t="shared" si="12"/>
        <v>#REF!</v>
      </c>
      <c r="S78" s="22" t="e">
        <f t="shared" si="6"/>
        <v>#REF!</v>
      </c>
      <c r="T78" s="28" t="e">
        <f t="shared" si="9"/>
        <v>#REF!</v>
      </c>
      <c r="U78" s="24" t="e">
        <f t="shared" si="10"/>
        <v>#REF!</v>
      </c>
      <c r="V78" s="26"/>
    </row>
    <row r="79" spans="1:22" ht="10.15" hidden="1" customHeight="1" x14ac:dyDescent="0.2">
      <c r="A79" s="2">
        <f t="shared" si="11"/>
        <v>199411</v>
      </c>
      <c r="B79" s="12" t="e">
        <f>'3.VALOR'!#REF!/'3.VALOR'!B$12*100</f>
        <v>#REF!</v>
      </c>
      <c r="C79" s="12" t="e">
        <f>'3.VALOR'!#REF!/'3.VALOR'!C$12*100</f>
        <v>#REF!</v>
      </c>
      <c r="D79" s="12" t="e">
        <f>'3.VALOR'!#REF!/'3.VALOR'!D$12*100</f>
        <v>#REF!</v>
      </c>
      <c r="E79" s="12" t="e">
        <f>'3.VALOR'!#REF!/'3.VALOR'!E$12*100</f>
        <v>#REF!</v>
      </c>
      <c r="F79" s="12" t="e">
        <f>'3.VALOR'!#REF!/'3.VALOR'!F$12*100</f>
        <v>#REF!</v>
      </c>
      <c r="G79" s="12" t="e">
        <f>'3.VALOR'!#REF!/'3.VALOR'!G$12*100</f>
        <v>#REF!</v>
      </c>
      <c r="H79" s="12" t="e">
        <f>'3.VALOR'!#REF!/'3.VALOR'!H$12*100</f>
        <v>#REF!</v>
      </c>
      <c r="I79" s="12" t="e">
        <f>'3.VALOR'!#REF!/'3.VALOR'!I$12*100</f>
        <v>#REF!</v>
      </c>
      <c r="J79" s="12" t="e">
        <f>'3.VALOR'!#REF!/'3.VALOR'!J$12*100</f>
        <v>#REF!</v>
      </c>
      <c r="K79" s="12" t="e">
        <f>'3.VALOR'!#REF!/'3.VALOR'!K$12*100</f>
        <v>#REF!</v>
      </c>
      <c r="L79" s="12" t="e">
        <f>'3.VALOR'!#REF!/'3.VALOR'!L$12*100</f>
        <v>#REF!</v>
      </c>
      <c r="M79" s="12" t="e">
        <f>'3.VALOR'!#REF!/'3.VALOR'!M$12*100</f>
        <v>#REF!</v>
      </c>
      <c r="N79" s="12" t="e">
        <f>'3.VALOR'!#REF!/'3.VALOR'!N$12*100</f>
        <v>#REF!</v>
      </c>
      <c r="O79" s="12" t="e">
        <f>'3.VALOR'!#REF!/'3.VALOR'!O$12*100</f>
        <v>#REF!</v>
      </c>
      <c r="P79" s="26" t="e">
        <f t="shared" si="8"/>
        <v>#REF!</v>
      </c>
      <c r="Q79" s="6" t="s">
        <v>37</v>
      </c>
      <c r="R79" s="12" t="e">
        <f t="shared" si="12"/>
        <v>#REF!</v>
      </c>
      <c r="S79" s="22" t="e">
        <f t="shared" si="6"/>
        <v>#REF!</v>
      </c>
      <c r="T79" s="28" t="e">
        <f t="shared" si="9"/>
        <v>#REF!</v>
      </c>
      <c r="U79" s="24" t="e">
        <f t="shared" si="10"/>
        <v>#REF!</v>
      </c>
      <c r="V79" s="26"/>
    </row>
    <row r="80" spans="1:22" ht="10.15" hidden="1" customHeight="1" x14ac:dyDescent="0.2">
      <c r="A80" s="2">
        <f t="shared" si="11"/>
        <v>199412</v>
      </c>
      <c r="B80" s="12" t="e">
        <f>'3.VALOR'!#REF!/'3.VALOR'!B$12*100</f>
        <v>#REF!</v>
      </c>
      <c r="C80" s="12" t="e">
        <f>'3.VALOR'!#REF!/'3.VALOR'!C$12*100</f>
        <v>#REF!</v>
      </c>
      <c r="D80" s="12" t="e">
        <f>'3.VALOR'!#REF!/'3.VALOR'!D$12*100</f>
        <v>#REF!</v>
      </c>
      <c r="E80" s="12" t="e">
        <f>'3.VALOR'!#REF!/'3.VALOR'!E$12*100</f>
        <v>#REF!</v>
      </c>
      <c r="F80" s="12" t="e">
        <f>'3.VALOR'!#REF!/'3.VALOR'!F$12*100</f>
        <v>#REF!</v>
      </c>
      <c r="G80" s="12" t="e">
        <f>'3.VALOR'!#REF!/'3.VALOR'!G$12*100</f>
        <v>#REF!</v>
      </c>
      <c r="H80" s="12" t="e">
        <f>'3.VALOR'!#REF!/'3.VALOR'!H$12*100</f>
        <v>#REF!</v>
      </c>
      <c r="I80" s="12" t="e">
        <f>'3.VALOR'!#REF!/'3.VALOR'!I$12*100</f>
        <v>#REF!</v>
      </c>
      <c r="J80" s="12" t="e">
        <f>'3.VALOR'!#REF!/'3.VALOR'!J$12*100</f>
        <v>#REF!</v>
      </c>
      <c r="K80" s="12" t="e">
        <f>'3.VALOR'!#REF!/'3.VALOR'!K$12*100</f>
        <v>#REF!</v>
      </c>
      <c r="L80" s="12" t="e">
        <f>'3.VALOR'!#REF!/'3.VALOR'!L$12*100</f>
        <v>#REF!</v>
      </c>
      <c r="M80" s="12" t="e">
        <f>'3.VALOR'!#REF!/'3.VALOR'!M$12*100</f>
        <v>#REF!</v>
      </c>
      <c r="N80" s="12" t="e">
        <f>'3.VALOR'!#REF!/'3.VALOR'!N$12*100</f>
        <v>#REF!</v>
      </c>
      <c r="O80" s="12" t="e">
        <f>'3.VALOR'!#REF!/'3.VALOR'!O$12*100</f>
        <v>#REF!</v>
      </c>
      <c r="P80" s="26" t="e">
        <f t="shared" si="8"/>
        <v>#REF!</v>
      </c>
      <c r="Q80" s="6" t="s">
        <v>38</v>
      </c>
      <c r="R80" s="12" t="e">
        <f t="shared" si="12"/>
        <v>#REF!</v>
      </c>
      <c r="S80" s="22" t="e">
        <f t="shared" si="6"/>
        <v>#REF!</v>
      </c>
      <c r="T80" s="28" t="e">
        <f t="shared" si="9"/>
        <v>#REF!</v>
      </c>
      <c r="U80" s="24" t="e">
        <f t="shared" si="10"/>
        <v>#REF!</v>
      </c>
      <c r="V80" s="26"/>
    </row>
    <row r="81" spans="1:21" ht="10.15" hidden="1" customHeight="1" x14ac:dyDescent="0.2">
      <c r="A81" s="19">
        <v>199501</v>
      </c>
      <c r="B81" s="12" t="e">
        <f>'3.VALOR'!#REF!/'3.VALOR'!B$12*100</f>
        <v>#REF!</v>
      </c>
      <c r="C81" s="12" t="e">
        <f>'3.VALOR'!#REF!/'3.VALOR'!C$12*100</f>
        <v>#REF!</v>
      </c>
      <c r="D81" s="12" t="e">
        <f>'3.VALOR'!#REF!/'3.VALOR'!D$12*100</f>
        <v>#REF!</v>
      </c>
      <c r="E81" s="12" t="e">
        <f>'3.VALOR'!#REF!/'3.VALOR'!E$12*100</f>
        <v>#REF!</v>
      </c>
      <c r="F81" s="12" t="e">
        <f>'3.VALOR'!#REF!/'3.VALOR'!F$12*100</f>
        <v>#REF!</v>
      </c>
      <c r="G81" s="12" t="e">
        <f>'3.VALOR'!#REF!/'3.VALOR'!G$12*100</f>
        <v>#REF!</v>
      </c>
      <c r="H81" s="12" t="e">
        <f>'3.VALOR'!#REF!/'3.VALOR'!H$12*100</f>
        <v>#REF!</v>
      </c>
      <c r="I81" s="12" t="e">
        <f>'3.VALOR'!#REF!/'3.VALOR'!I$12*100</f>
        <v>#REF!</v>
      </c>
      <c r="J81" s="12" t="e">
        <f>'3.VALOR'!#REF!/'3.VALOR'!J$12*100</f>
        <v>#REF!</v>
      </c>
      <c r="K81" s="12" t="e">
        <f>'3.VALOR'!#REF!/'3.VALOR'!K$12*100</f>
        <v>#REF!</v>
      </c>
      <c r="L81" s="12" t="e">
        <f>'3.VALOR'!#REF!/'3.VALOR'!L$12*100</f>
        <v>#REF!</v>
      </c>
      <c r="M81" s="12" t="e">
        <f>'3.VALOR'!#REF!/'3.VALOR'!M$12*100</f>
        <v>#REF!</v>
      </c>
      <c r="N81" s="12" t="e">
        <f>'3.VALOR'!#REF!/'3.VALOR'!N$12*100</f>
        <v>#REF!</v>
      </c>
      <c r="O81" s="12" t="e">
        <f>'3.VALOR'!#REF!/'3.VALOR'!O$12*100</f>
        <v>#REF!</v>
      </c>
      <c r="P81" s="26" t="e">
        <f t="shared" si="8"/>
        <v>#REF!</v>
      </c>
      <c r="Q81" s="6" t="s">
        <v>44</v>
      </c>
      <c r="R81" s="12" t="e">
        <f t="shared" si="12"/>
        <v>#REF!</v>
      </c>
      <c r="S81" s="22" t="e">
        <f t="shared" si="6"/>
        <v>#REF!</v>
      </c>
      <c r="T81" s="28" t="e">
        <f t="shared" ref="T81:T144" si="13">U81*$T$7</f>
        <v>#REF!</v>
      </c>
      <c r="U81" s="24" t="e">
        <f t="shared" ref="U81:U144" si="14">R81/$U$7</f>
        <v>#REF!</v>
      </c>
    </row>
    <row r="82" spans="1:21" ht="10.15" hidden="1" customHeight="1" x14ac:dyDescent="0.2">
      <c r="A82" s="2">
        <f t="shared" ref="A82:A92" si="15">A81+1</f>
        <v>199502</v>
      </c>
      <c r="B82" s="12" t="e">
        <f>'3.VALOR'!#REF!/'3.VALOR'!B$12*100</f>
        <v>#REF!</v>
      </c>
      <c r="C82" s="12" t="e">
        <f>'3.VALOR'!#REF!/'3.VALOR'!C$12*100</f>
        <v>#REF!</v>
      </c>
      <c r="D82" s="12" t="e">
        <f>'3.VALOR'!#REF!/'3.VALOR'!D$12*100</f>
        <v>#REF!</v>
      </c>
      <c r="E82" s="12" t="e">
        <f>'3.VALOR'!#REF!/'3.VALOR'!E$12*100</f>
        <v>#REF!</v>
      </c>
      <c r="F82" s="12" t="e">
        <f>'3.VALOR'!#REF!/'3.VALOR'!F$12*100</f>
        <v>#REF!</v>
      </c>
      <c r="G82" s="12" t="e">
        <f>'3.VALOR'!#REF!/'3.VALOR'!G$12*100</f>
        <v>#REF!</v>
      </c>
      <c r="H82" s="12" t="e">
        <f>'3.VALOR'!#REF!/'3.VALOR'!H$12*100</f>
        <v>#REF!</v>
      </c>
      <c r="I82" s="12" t="e">
        <f>'3.VALOR'!#REF!/'3.VALOR'!I$12*100</f>
        <v>#REF!</v>
      </c>
      <c r="J82" s="12" t="e">
        <f>'3.VALOR'!#REF!/'3.VALOR'!J$12*100</f>
        <v>#REF!</v>
      </c>
      <c r="K82" s="12" t="e">
        <f>'3.VALOR'!#REF!/'3.VALOR'!K$12*100</f>
        <v>#REF!</v>
      </c>
      <c r="L82" s="12" t="e">
        <f>'3.VALOR'!#REF!/'3.VALOR'!L$12*100</f>
        <v>#REF!</v>
      </c>
      <c r="M82" s="12" t="e">
        <f>'3.VALOR'!#REF!/'3.VALOR'!M$12*100</f>
        <v>#REF!</v>
      </c>
      <c r="N82" s="12" t="e">
        <f>'3.VALOR'!#REF!/'3.VALOR'!N$12*100</f>
        <v>#REF!</v>
      </c>
      <c r="O82" s="12" t="e">
        <f>'3.VALOR'!#REF!/'3.VALOR'!O$12*100</f>
        <v>#REF!</v>
      </c>
      <c r="P82" s="26" t="e">
        <f t="shared" si="8"/>
        <v>#REF!</v>
      </c>
      <c r="Q82" s="6" t="s">
        <v>31</v>
      </c>
      <c r="R82" s="12" t="e">
        <f t="shared" si="12"/>
        <v>#REF!</v>
      </c>
      <c r="S82" s="22" t="e">
        <f t="shared" si="6"/>
        <v>#REF!</v>
      </c>
      <c r="T82" s="28" t="e">
        <f t="shared" si="13"/>
        <v>#REF!</v>
      </c>
      <c r="U82" s="24" t="e">
        <f t="shared" si="14"/>
        <v>#REF!</v>
      </c>
    </row>
    <row r="83" spans="1:21" ht="10.15" hidden="1" customHeight="1" x14ac:dyDescent="0.2">
      <c r="A83" s="2">
        <f t="shared" si="15"/>
        <v>199503</v>
      </c>
      <c r="B83" s="12" t="e">
        <f>'3.VALOR'!#REF!/'3.VALOR'!B$12*100</f>
        <v>#REF!</v>
      </c>
      <c r="C83" s="12" t="e">
        <f>'3.VALOR'!#REF!/'3.VALOR'!C$12*100</f>
        <v>#REF!</v>
      </c>
      <c r="D83" s="12" t="e">
        <f>'3.VALOR'!#REF!/'3.VALOR'!D$12*100</f>
        <v>#REF!</v>
      </c>
      <c r="E83" s="12" t="e">
        <f>'3.VALOR'!#REF!/'3.VALOR'!E$12*100</f>
        <v>#REF!</v>
      </c>
      <c r="F83" s="12" t="e">
        <f>'3.VALOR'!#REF!/'3.VALOR'!F$12*100</f>
        <v>#REF!</v>
      </c>
      <c r="G83" s="12" t="e">
        <f>'3.VALOR'!#REF!/'3.VALOR'!G$12*100</f>
        <v>#REF!</v>
      </c>
      <c r="H83" s="12" t="e">
        <f>'3.VALOR'!#REF!/'3.VALOR'!H$12*100</f>
        <v>#REF!</v>
      </c>
      <c r="I83" s="12" t="e">
        <f>'3.VALOR'!#REF!/'3.VALOR'!I$12*100</f>
        <v>#REF!</v>
      </c>
      <c r="J83" s="12" t="e">
        <f>'3.VALOR'!#REF!/'3.VALOR'!J$12*100</f>
        <v>#REF!</v>
      </c>
      <c r="K83" s="12" t="e">
        <f>'3.VALOR'!#REF!/'3.VALOR'!K$12*100</f>
        <v>#REF!</v>
      </c>
      <c r="L83" s="12" t="e">
        <f>'3.VALOR'!#REF!/'3.VALOR'!L$12*100</f>
        <v>#REF!</v>
      </c>
      <c r="M83" s="12" t="e">
        <f>'3.VALOR'!#REF!/'3.VALOR'!M$12*100</f>
        <v>#REF!</v>
      </c>
      <c r="N83" s="12" t="e">
        <f>'3.VALOR'!#REF!/'3.VALOR'!N$12*100</f>
        <v>#REF!</v>
      </c>
      <c r="O83" s="12" t="e">
        <f>'3.VALOR'!#REF!/'3.VALOR'!O$12*100</f>
        <v>#REF!</v>
      </c>
      <c r="P83" s="26" t="e">
        <f t="shared" si="8"/>
        <v>#REF!</v>
      </c>
      <c r="Q83" s="6" t="s">
        <v>32</v>
      </c>
      <c r="R83" s="12" t="e">
        <f t="shared" si="12"/>
        <v>#REF!</v>
      </c>
      <c r="S83" s="22" t="e">
        <f t="shared" si="6"/>
        <v>#REF!</v>
      </c>
      <c r="T83" s="28" t="e">
        <f t="shared" si="13"/>
        <v>#REF!</v>
      </c>
      <c r="U83" s="24" t="e">
        <f t="shared" si="14"/>
        <v>#REF!</v>
      </c>
    </row>
    <row r="84" spans="1:21" ht="10.15" hidden="1" customHeight="1" x14ac:dyDescent="0.2">
      <c r="A84" s="2">
        <f t="shared" si="15"/>
        <v>199504</v>
      </c>
      <c r="B84" s="12" t="e">
        <f>'3.VALOR'!#REF!/'3.VALOR'!B$12*100</f>
        <v>#REF!</v>
      </c>
      <c r="C84" s="12" t="e">
        <f>'3.VALOR'!#REF!/'3.VALOR'!C$12*100</f>
        <v>#REF!</v>
      </c>
      <c r="D84" s="12" t="e">
        <f>'3.VALOR'!#REF!/'3.VALOR'!D$12*100</f>
        <v>#REF!</v>
      </c>
      <c r="E84" s="12" t="e">
        <f>'3.VALOR'!#REF!/'3.VALOR'!E$12*100</f>
        <v>#REF!</v>
      </c>
      <c r="F84" s="12" t="e">
        <f>'3.VALOR'!#REF!/'3.VALOR'!F$12*100</f>
        <v>#REF!</v>
      </c>
      <c r="G84" s="12" t="e">
        <f>'3.VALOR'!#REF!/'3.VALOR'!G$12*100</f>
        <v>#REF!</v>
      </c>
      <c r="H84" s="12" t="e">
        <f>'3.VALOR'!#REF!/'3.VALOR'!H$12*100</f>
        <v>#REF!</v>
      </c>
      <c r="I84" s="12" t="e">
        <f>'3.VALOR'!#REF!/'3.VALOR'!I$12*100</f>
        <v>#REF!</v>
      </c>
      <c r="J84" s="12" t="e">
        <f>'3.VALOR'!#REF!/'3.VALOR'!J$12*100</f>
        <v>#REF!</v>
      </c>
      <c r="K84" s="12" t="e">
        <f>'3.VALOR'!#REF!/'3.VALOR'!K$12*100</f>
        <v>#REF!</v>
      </c>
      <c r="L84" s="12" t="e">
        <f>'3.VALOR'!#REF!/'3.VALOR'!L$12*100</f>
        <v>#REF!</v>
      </c>
      <c r="M84" s="12" t="e">
        <f>'3.VALOR'!#REF!/'3.VALOR'!M$12*100</f>
        <v>#REF!</v>
      </c>
      <c r="N84" s="12" t="e">
        <f>'3.VALOR'!#REF!/'3.VALOR'!N$12*100</f>
        <v>#REF!</v>
      </c>
      <c r="O84" s="12" t="e">
        <f>'3.VALOR'!#REF!/'3.VALOR'!O$12*100</f>
        <v>#REF!</v>
      </c>
      <c r="P84" s="26" t="e">
        <f t="shared" si="8"/>
        <v>#REF!</v>
      </c>
      <c r="Q84" s="6" t="s">
        <v>33</v>
      </c>
      <c r="R84" s="12" t="e">
        <f t="shared" si="12"/>
        <v>#REF!</v>
      </c>
      <c r="S84" s="22" t="e">
        <f t="shared" si="6"/>
        <v>#REF!</v>
      </c>
      <c r="T84" s="28" t="e">
        <f t="shared" si="13"/>
        <v>#REF!</v>
      </c>
      <c r="U84" s="24" t="e">
        <f t="shared" si="14"/>
        <v>#REF!</v>
      </c>
    </row>
    <row r="85" spans="1:21" ht="10.15" hidden="1" customHeight="1" x14ac:dyDescent="0.2">
      <c r="A85" s="2">
        <f t="shared" si="15"/>
        <v>199505</v>
      </c>
      <c r="B85" s="12" t="e">
        <f>'3.VALOR'!#REF!/'3.VALOR'!B$12*100</f>
        <v>#REF!</v>
      </c>
      <c r="C85" s="12" t="e">
        <f>'3.VALOR'!#REF!/'3.VALOR'!C$12*100</f>
        <v>#REF!</v>
      </c>
      <c r="D85" s="12" t="e">
        <f>'3.VALOR'!#REF!/'3.VALOR'!D$12*100</f>
        <v>#REF!</v>
      </c>
      <c r="E85" s="12" t="e">
        <f>'3.VALOR'!#REF!/'3.VALOR'!E$12*100</f>
        <v>#REF!</v>
      </c>
      <c r="F85" s="12" t="e">
        <f>'3.VALOR'!#REF!/'3.VALOR'!F$12*100</f>
        <v>#REF!</v>
      </c>
      <c r="G85" s="12" t="e">
        <f>'3.VALOR'!#REF!/'3.VALOR'!G$12*100</f>
        <v>#REF!</v>
      </c>
      <c r="H85" s="12" t="e">
        <f>'3.VALOR'!#REF!/'3.VALOR'!H$12*100</f>
        <v>#REF!</v>
      </c>
      <c r="I85" s="12" t="e">
        <f>'3.VALOR'!#REF!/'3.VALOR'!I$12*100</f>
        <v>#REF!</v>
      </c>
      <c r="J85" s="12" t="e">
        <f>'3.VALOR'!#REF!/'3.VALOR'!J$12*100</f>
        <v>#REF!</v>
      </c>
      <c r="K85" s="12" t="e">
        <f>'3.VALOR'!#REF!/'3.VALOR'!K$12*100</f>
        <v>#REF!</v>
      </c>
      <c r="L85" s="12" t="e">
        <f>'3.VALOR'!#REF!/'3.VALOR'!L$12*100</f>
        <v>#REF!</v>
      </c>
      <c r="M85" s="12" t="e">
        <f>'3.VALOR'!#REF!/'3.VALOR'!M$12*100</f>
        <v>#REF!</v>
      </c>
      <c r="N85" s="12" t="e">
        <f>'3.VALOR'!#REF!/'3.VALOR'!N$12*100</f>
        <v>#REF!</v>
      </c>
      <c r="O85" s="12" t="e">
        <f>'3.VALOR'!#REF!/'3.VALOR'!O$12*100</f>
        <v>#REF!</v>
      </c>
      <c r="P85" s="26" t="e">
        <f t="shared" si="8"/>
        <v>#REF!</v>
      </c>
      <c r="Q85" s="6" t="s">
        <v>32</v>
      </c>
      <c r="R85" s="12" t="e">
        <f t="shared" si="12"/>
        <v>#REF!</v>
      </c>
      <c r="S85" s="22" t="e">
        <f t="shared" ref="S85:S116" si="16">R85/R73</f>
        <v>#REF!</v>
      </c>
      <c r="T85" s="28" t="e">
        <f t="shared" si="13"/>
        <v>#REF!</v>
      </c>
      <c r="U85" s="24" t="e">
        <f t="shared" si="14"/>
        <v>#REF!</v>
      </c>
    </row>
    <row r="86" spans="1:21" ht="10.15" hidden="1" customHeight="1" x14ac:dyDescent="0.2">
      <c r="A86" s="2">
        <f t="shared" si="15"/>
        <v>199506</v>
      </c>
      <c r="B86" s="12" t="e">
        <f>'3.VALOR'!#REF!/'3.VALOR'!B$12*100</f>
        <v>#REF!</v>
      </c>
      <c r="C86" s="12" t="e">
        <f>'3.VALOR'!#REF!/'3.VALOR'!C$12*100</f>
        <v>#REF!</v>
      </c>
      <c r="D86" s="12" t="e">
        <f>'3.VALOR'!#REF!/'3.VALOR'!D$12*100</f>
        <v>#REF!</v>
      </c>
      <c r="E86" s="12" t="e">
        <f>'3.VALOR'!#REF!/'3.VALOR'!E$12*100</f>
        <v>#REF!</v>
      </c>
      <c r="F86" s="12" t="e">
        <f>'3.VALOR'!#REF!/'3.VALOR'!F$12*100</f>
        <v>#REF!</v>
      </c>
      <c r="G86" s="12" t="e">
        <f>'3.VALOR'!#REF!/'3.VALOR'!G$12*100</f>
        <v>#REF!</v>
      </c>
      <c r="H86" s="12" t="e">
        <f>'3.VALOR'!#REF!/'3.VALOR'!H$12*100</f>
        <v>#REF!</v>
      </c>
      <c r="I86" s="12" t="e">
        <f>'3.VALOR'!#REF!/'3.VALOR'!I$12*100</f>
        <v>#REF!</v>
      </c>
      <c r="J86" s="12" t="e">
        <f>'3.VALOR'!#REF!/'3.VALOR'!J$12*100</f>
        <v>#REF!</v>
      </c>
      <c r="K86" s="12" t="e">
        <f>'3.VALOR'!#REF!/'3.VALOR'!K$12*100</f>
        <v>#REF!</v>
      </c>
      <c r="L86" s="12" t="e">
        <f>'3.VALOR'!#REF!/'3.VALOR'!L$12*100</f>
        <v>#REF!</v>
      </c>
      <c r="M86" s="12" t="e">
        <f>'3.VALOR'!#REF!/'3.VALOR'!M$12*100</f>
        <v>#REF!</v>
      </c>
      <c r="N86" s="12" t="e">
        <f>'3.VALOR'!#REF!/'3.VALOR'!N$12*100</f>
        <v>#REF!</v>
      </c>
      <c r="O86" s="12" t="e">
        <f>'3.VALOR'!#REF!/'3.VALOR'!O$12*100</f>
        <v>#REF!</v>
      </c>
      <c r="P86" s="26" t="e">
        <f t="shared" si="8"/>
        <v>#REF!</v>
      </c>
      <c r="Q86" s="6" t="s">
        <v>34</v>
      </c>
      <c r="R86" s="12" t="e">
        <f t="shared" si="12"/>
        <v>#REF!</v>
      </c>
      <c r="S86" s="22" t="e">
        <f t="shared" si="16"/>
        <v>#REF!</v>
      </c>
      <c r="T86" s="28" t="e">
        <f t="shared" si="13"/>
        <v>#REF!</v>
      </c>
      <c r="U86" s="24" t="e">
        <f t="shared" si="14"/>
        <v>#REF!</v>
      </c>
    </row>
    <row r="87" spans="1:21" ht="10.15" hidden="1" customHeight="1" x14ac:dyDescent="0.2">
      <c r="A87" s="2">
        <f t="shared" si="15"/>
        <v>199507</v>
      </c>
      <c r="B87" s="12" t="e">
        <f>'3.VALOR'!#REF!/'3.VALOR'!B$12*100</f>
        <v>#REF!</v>
      </c>
      <c r="C87" s="12" t="e">
        <f>'3.VALOR'!#REF!/'3.VALOR'!C$12*100</f>
        <v>#REF!</v>
      </c>
      <c r="D87" s="12" t="e">
        <f>'3.VALOR'!#REF!/'3.VALOR'!D$12*100</f>
        <v>#REF!</v>
      </c>
      <c r="E87" s="12" t="e">
        <f>'3.VALOR'!#REF!/'3.VALOR'!E$12*100</f>
        <v>#REF!</v>
      </c>
      <c r="F87" s="12" t="e">
        <f>'3.VALOR'!#REF!/'3.VALOR'!F$12*100</f>
        <v>#REF!</v>
      </c>
      <c r="G87" s="12" t="e">
        <f>'3.VALOR'!#REF!/'3.VALOR'!G$12*100</f>
        <v>#REF!</v>
      </c>
      <c r="H87" s="12" t="e">
        <f>'3.VALOR'!#REF!/'3.VALOR'!H$12*100</f>
        <v>#REF!</v>
      </c>
      <c r="I87" s="12" t="e">
        <f>'3.VALOR'!#REF!/'3.VALOR'!I$12*100</f>
        <v>#REF!</v>
      </c>
      <c r="J87" s="12" t="e">
        <f>'3.VALOR'!#REF!/'3.VALOR'!J$12*100</f>
        <v>#REF!</v>
      </c>
      <c r="K87" s="12" t="e">
        <f>'3.VALOR'!#REF!/'3.VALOR'!K$12*100</f>
        <v>#REF!</v>
      </c>
      <c r="L87" s="12" t="e">
        <f>'3.VALOR'!#REF!/'3.VALOR'!L$12*100</f>
        <v>#REF!</v>
      </c>
      <c r="M87" s="12" t="e">
        <f>'3.VALOR'!#REF!/'3.VALOR'!M$12*100</f>
        <v>#REF!</v>
      </c>
      <c r="N87" s="12" t="e">
        <f>'3.VALOR'!#REF!/'3.VALOR'!N$12*100</f>
        <v>#REF!</v>
      </c>
      <c r="O87" s="12" t="e">
        <f>'3.VALOR'!#REF!/'3.VALOR'!O$12*100</f>
        <v>#REF!</v>
      </c>
      <c r="P87" s="26" t="e">
        <f t="shared" si="8"/>
        <v>#REF!</v>
      </c>
      <c r="Q87" s="6" t="s">
        <v>34</v>
      </c>
      <c r="R87" s="12" t="e">
        <f t="shared" si="12"/>
        <v>#REF!</v>
      </c>
      <c r="S87" s="22" t="e">
        <f t="shared" si="16"/>
        <v>#REF!</v>
      </c>
      <c r="T87" s="28" t="e">
        <f t="shared" si="13"/>
        <v>#REF!</v>
      </c>
      <c r="U87" s="24" t="e">
        <f t="shared" si="14"/>
        <v>#REF!</v>
      </c>
    </row>
    <row r="88" spans="1:21" ht="10.15" hidden="1" customHeight="1" x14ac:dyDescent="0.2">
      <c r="A88" s="2">
        <f t="shared" si="15"/>
        <v>199508</v>
      </c>
      <c r="B88" s="12" t="e">
        <f>'3.VALOR'!#REF!/'3.VALOR'!B$12*100</f>
        <v>#REF!</v>
      </c>
      <c r="C88" s="12" t="e">
        <f>'3.VALOR'!#REF!/'3.VALOR'!C$12*100</f>
        <v>#REF!</v>
      </c>
      <c r="D88" s="12" t="e">
        <f>'3.VALOR'!#REF!/'3.VALOR'!D$12*100</f>
        <v>#REF!</v>
      </c>
      <c r="E88" s="12" t="e">
        <f>'3.VALOR'!#REF!/'3.VALOR'!E$12*100</f>
        <v>#REF!</v>
      </c>
      <c r="F88" s="12" t="e">
        <f>'3.VALOR'!#REF!/'3.VALOR'!F$12*100</f>
        <v>#REF!</v>
      </c>
      <c r="G88" s="12" t="e">
        <f>'3.VALOR'!#REF!/'3.VALOR'!G$12*100</f>
        <v>#REF!</v>
      </c>
      <c r="H88" s="12" t="e">
        <f>'3.VALOR'!#REF!/'3.VALOR'!H$12*100</f>
        <v>#REF!</v>
      </c>
      <c r="I88" s="12" t="e">
        <f>'3.VALOR'!#REF!/'3.VALOR'!I$12*100</f>
        <v>#REF!</v>
      </c>
      <c r="J88" s="12" t="e">
        <f>'3.VALOR'!#REF!/'3.VALOR'!J$12*100</f>
        <v>#REF!</v>
      </c>
      <c r="K88" s="12" t="e">
        <f>'3.VALOR'!#REF!/'3.VALOR'!K$12*100</f>
        <v>#REF!</v>
      </c>
      <c r="L88" s="12" t="e">
        <f>'3.VALOR'!#REF!/'3.VALOR'!L$12*100</f>
        <v>#REF!</v>
      </c>
      <c r="M88" s="12" t="e">
        <f>'3.VALOR'!#REF!/'3.VALOR'!M$12*100</f>
        <v>#REF!</v>
      </c>
      <c r="N88" s="12" t="e">
        <f>'3.VALOR'!#REF!/'3.VALOR'!N$12*100</f>
        <v>#REF!</v>
      </c>
      <c r="O88" s="12" t="e">
        <f>'3.VALOR'!#REF!/'3.VALOR'!O$12*100</f>
        <v>#REF!</v>
      </c>
      <c r="P88" s="26" t="e">
        <f t="shared" si="8"/>
        <v>#REF!</v>
      </c>
      <c r="Q88" s="6" t="s">
        <v>33</v>
      </c>
      <c r="R88" s="12" t="e">
        <f t="shared" si="12"/>
        <v>#REF!</v>
      </c>
      <c r="S88" s="22" t="e">
        <f t="shared" si="16"/>
        <v>#REF!</v>
      </c>
      <c r="T88" s="28" t="e">
        <f t="shared" si="13"/>
        <v>#REF!</v>
      </c>
      <c r="U88" s="24" t="e">
        <f t="shared" si="14"/>
        <v>#REF!</v>
      </c>
    </row>
    <row r="89" spans="1:21" ht="10.15" hidden="1" customHeight="1" x14ac:dyDescent="0.2">
      <c r="A89" s="2">
        <f t="shared" si="15"/>
        <v>199509</v>
      </c>
      <c r="B89" s="12" t="e">
        <f>'3.VALOR'!#REF!/'3.VALOR'!B$12*100</f>
        <v>#REF!</v>
      </c>
      <c r="C89" s="12" t="e">
        <f>'3.VALOR'!#REF!/'3.VALOR'!C$12*100</f>
        <v>#REF!</v>
      </c>
      <c r="D89" s="12" t="e">
        <f>'3.VALOR'!#REF!/'3.VALOR'!D$12*100</f>
        <v>#REF!</v>
      </c>
      <c r="E89" s="12" t="e">
        <f>'3.VALOR'!#REF!/'3.VALOR'!E$12*100</f>
        <v>#REF!</v>
      </c>
      <c r="F89" s="12" t="e">
        <f>'3.VALOR'!#REF!/'3.VALOR'!F$12*100</f>
        <v>#REF!</v>
      </c>
      <c r="G89" s="12" t="e">
        <f>'3.VALOR'!#REF!/'3.VALOR'!G$12*100</f>
        <v>#REF!</v>
      </c>
      <c r="H89" s="12" t="e">
        <f>'3.VALOR'!#REF!/'3.VALOR'!H$12*100</f>
        <v>#REF!</v>
      </c>
      <c r="I89" s="12" t="e">
        <f>'3.VALOR'!#REF!/'3.VALOR'!I$12*100</f>
        <v>#REF!</v>
      </c>
      <c r="J89" s="12" t="e">
        <f>'3.VALOR'!#REF!/'3.VALOR'!J$12*100</f>
        <v>#REF!</v>
      </c>
      <c r="K89" s="12" t="e">
        <f>'3.VALOR'!#REF!/'3.VALOR'!K$12*100</f>
        <v>#REF!</v>
      </c>
      <c r="L89" s="12" t="e">
        <f>'3.VALOR'!#REF!/'3.VALOR'!L$12*100</f>
        <v>#REF!</v>
      </c>
      <c r="M89" s="12" t="e">
        <f>'3.VALOR'!#REF!/'3.VALOR'!M$12*100</f>
        <v>#REF!</v>
      </c>
      <c r="N89" s="12" t="e">
        <f>'3.VALOR'!#REF!/'3.VALOR'!N$12*100</f>
        <v>#REF!</v>
      </c>
      <c r="O89" s="12" t="e">
        <f>'3.VALOR'!#REF!/'3.VALOR'!O$12*100</f>
        <v>#REF!</v>
      </c>
      <c r="P89" s="26" t="e">
        <f t="shared" si="8"/>
        <v>#REF!</v>
      </c>
      <c r="Q89" s="6" t="s">
        <v>35</v>
      </c>
      <c r="R89" s="12" t="e">
        <f t="shared" si="12"/>
        <v>#REF!</v>
      </c>
      <c r="S89" s="22" t="e">
        <f t="shared" si="16"/>
        <v>#REF!</v>
      </c>
      <c r="T89" s="28" t="e">
        <f t="shared" si="13"/>
        <v>#REF!</v>
      </c>
      <c r="U89" s="24" t="e">
        <f t="shared" si="14"/>
        <v>#REF!</v>
      </c>
    </row>
    <row r="90" spans="1:21" ht="10.15" hidden="1" customHeight="1" x14ac:dyDescent="0.2">
      <c r="A90" s="2">
        <f t="shared" si="15"/>
        <v>199510</v>
      </c>
      <c r="B90" s="12" t="e">
        <f>'3.VALOR'!#REF!/'3.VALOR'!B$12*100</f>
        <v>#REF!</v>
      </c>
      <c r="C90" s="12" t="e">
        <f>'3.VALOR'!#REF!/'3.VALOR'!C$12*100</f>
        <v>#REF!</v>
      </c>
      <c r="D90" s="12" t="e">
        <f>'3.VALOR'!#REF!/'3.VALOR'!D$12*100</f>
        <v>#REF!</v>
      </c>
      <c r="E90" s="12" t="e">
        <f>'3.VALOR'!#REF!/'3.VALOR'!E$12*100</f>
        <v>#REF!</v>
      </c>
      <c r="F90" s="12" t="e">
        <f>'3.VALOR'!#REF!/'3.VALOR'!F$12*100</f>
        <v>#REF!</v>
      </c>
      <c r="G90" s="12" t="e">
        <f>'3.VALOR'!#REF!/'3.VALOR'!G$12*100</f>
        <v>#REF!</v>
      </c>
      <c r="H90" s="12" t="e">
        <f>'3.VALOR'!#REF!/'3.VALOR'!H$12*100</f>
        <v>#REF!</v>
      </c>
      <c r="I90" s="12" t="e">
        <f>'3.VALOR'!#REF!/'3.VALOR'!I$12*100</f>
        <v>#REF!</v>
      </c>
      <c r="J90" s="12" t="e">
        <f>'3.VALOR'!#REF!/'3.VALOR'!J$12*100</f>
        <v>#REF!</v>
      </c>
      <c r="K90" s="12" t="e">
        <f>'3.VALOR'!#REF!/'3.VALOR'!K$12*100</f>
        <v>#REF!</v>
      </c>
      <c r="L90" s="12" t="e">
        <f>'3.VALOR'!#REF!/'3.VALOR'!L$12*100</f>
        <v>#REF!</v>
      </c>
      <c r="M90" s="12" t="e">
        <f>'3.VALOR'!#REF!/'3.VALOR'!M$12*100</f>
        <v>#REF!</v>
      </c>
      <c r="N90" s="12" t="e">
        <f>'3.VALOR'!#REF!/'3.VALOR'!N$12*100</f>
        <v>#REF!</v>
      </c>
      <c r="O90" s="12" t="e">
        <f>'3.VALOR'!#REF!/'3.VALOR'!O$12*100</f>
        <v>#REF!</v>
      </c>
      <c r="P90" s="26" t="e">
        <f t="shared" si="8"/>
        <v>#REF!</v>
      </c>
      <c r="Q90" s="6" t="s">
        <v>36</v>
      </c>
      <c r="R90" s="12" t="e">
        <f t="shared" si="12"/>
        <v>#REF!</v>
      </c>
      <c r="S90" s="22" t="e">
        <f t="shared" si="16"/>
        <v>#REF!</v>
      </c>
      <c r="T90" s="28" t="e">
        <f t="shared" si="13"/>
        <v>#REF!</v>
      </c>
      <c r="U90" s="24" t="e">
        <f t="shared" si="14"/>
        <v>#REF!</v>
      </c>
    </row>
    <row r="91" spans="1:21" ht="10.15" hidden="1" customHeight="1" x14ac:dyDescent="0.2">
      <c r="A91" s="2">
        <f t="shared" si="15"/>
        <v>199511</v>
      </c>
      <c r="B91" s="12" t="e">
        <f>'3.VALOR'!#REF!/'3.VALOR'!B$12*100</f>
        <v>#REF!</v>
      </c>
      <c r="C91" s="12" t="e">
        <f>'3.VALOR'!#REF!/'3.VALOR'!C$12*100</f>
        <v>#REF!</v>
      </c>
      <c r="D91" s="12" t="e">
        <f>'3.VALOR'!#REF!/'3.VALOR'!D$12*100</f>
        <v>#REF!</v>
      </c>
      <c r="E91" s="12" t="e">
        <f>'3.VALOR'!#REF!/'3.VALOR'!E$12*100</f>
        <v>#REF!</v>
      </c>
      <c r="F91" s="12" t="e">
        <f>'3.VALOR'!#REF!/'3.VALOR'!F$12*100</f>
        <v>#REF!</v>
      </c>
      <c r="G91" s="12" t="e">
        <f>'3.VALOR'!#REF!/'3.VALOR'!G$12*100</f>
        <v>#REF!</v>
      </c>
      <c r="H91" s="12" t="e">
        <f>'3.VALOR'!#REF!/'3.VALOR'!H$12*100</f>
        <v>#REF!</v>
      </c>
      <c r="I91" s="12" t="e">
        <f>'3.VALOR'!#REF!/'3.VALOR'!I$12*100</f>
        <v>#REF!</v>
      </c>
      <c r="J91" s="12" t="e">
        <f>'3.VALOR'!#REF!/'3.VALOR'!J$12*100</f>
        <v>#REF!</v>
      </c>
      <c r="K91" s="12" t="e">
        <f>'3.VALOR'!#REF!/'3.VALOR'!K$12*100</f>
        <v>#REF!</v>
      </c>
      <c r="L91" s="12" t="e">
        <f>'3.VALOR'!#REF!/'3.VALOR'!L$12*100</f>
        <v>#REF!</v>
      </c>
      <c r="M91" s="12" t="e">
        <f>'3.VALOR'!#REF!/'3.VALOR'!M$12*100</f>
        <v>#REF!</v>
      </c>
      <c r="N91" s="12" t="e">
        <f>'3.VALOR'!#REF!/'3.VALOR'!N$12*100</f>
        <v>#REF!</v>
      </c>
      <c r="O91" s="12" t="e">
        <f>'3.VALOR'!#REF!/'3.VALOR'!O$12*100</f>
        <v>#REF!</v>
      </c>
      <c r="P91" s="26" t="e">
        <f t="shared" si="8"/>
        <v>#REF!</v>
      </c>
      <c r="Q91" s="6" t="s">
        <v>37</v>
      </c>
      <c r="R91" s="12" t="e">
        <f t="shared" si="12"/>
        <v>#REF!</v>
      </c>
      <c r="S91" s="22" t="e">
        <f t="shared" si="16"/>
        <v>#REF!</v>
      </c>
      <c r="T91" s="28" t="e">
        <f t="shared" si="13"/>
        <v>#REF!</v>
      </c>
      <c r="U91" s="24" t="e">
        <f t="shared" si="14"/>
        <v>#REF!</v>
      </c>
    </row>
    <row r="92" spans="1:21" ht="10.15" hidden="1" customHeight="1" x14ac:dyDescent="0.2">
      <c r="A92" s="2">
        <f t="shared" si="15"/>
        <v>199512</v>
      </c>
      <c r="B92" s="12" t="e">
        <f>'3.VALOR'!#REF!/'3.VALOR'!B$12*100</f>
        <v>#REF!</v>
      </c>
      <c r="C92" s="12" t="e">
        <f>'3.VALOR'!#REF!/'3.VALOR'!C$12*100</f>
        <v>#REF!</v>
      </c>
      <c r="D92" s="12" t="e">
        <f>'3.VALOR'!#REF!/'3.VALOR'!D$12*100</f>
        <v>#REF!</v>
      </c>
      <c r="E92" s="12" t="e">
        <f>'3.VALOR'!#REF!/'3.VALOR'!E$12*100</f>
        <v>#REF!</v>
      </c>
      <c r="F92" s="12" t="e">
        <f>'3.VALOR'!#REF!/'3.VALOR'!F$12*100</f>
        <v>#REF!</v>
      </c>
      <c r="G92" s="12" t="e">
        <f>'3.VALOR'!#REF!/'3.VALOR'!G$12*100</f>
        <v>#REF!</v>
      </c>
      <c r="H92" s="12" t="e">
        <f>'3.VALOR'!#REF!/'3.VALOR'!H$12*100</f>
        <v>#REF!</v>
      </c>
      <c r="I92" s="12" t="e">
        <f>'3.VALOR'!#REF!/'3.VALOR'!I$12*100</f>
        <v>#REF!</v>
      </c>
      <c r="J92" s="12" t="e">
        <f>'3.VALOR'!#REF!/'3.VALOR'!J$12*100</f>
        <v>#REF!</v>
      </c>
      <c r="K92" s="12" t="e">
        <f>'3.VALOR'!#REF!/'3.VALOR'!K$12*100</f>
        <v>#REF!</v>
      </c>
      <c r="L92" s="12" t="e">
        <f>'3.VALOR'!#REF!/'3.VALOR'!L$12*100</f>
        <v>#REF!</v>
      </c>
      <c r="M92" s="12" t="e">
        <f>'3.VALOR'!#REF!/'3.VALOR'!M$12*100</f>
        <v>#REF!</v>
      </c>
      <c r="N92" s="12" t="e">
        <f>'3.VALOR'!#REF!/'3.VALOR'!N$12*100</f>
        <v>#REF!</v>
      </c>
      <c r="O92" s="12" t="e">
        <f>'3.VALOR'!#REF!/'3.VALOR'!O$12*100</f>
        <v>#REF!</v>
      </c>
      <c r="P92" s="26" t="e">
        <f t="shared" si="8"/>
        <v>#REF!</v>
      </c>
      <c r="Q92" s="6" t="s">
        <v>38</v>
      </c>
      <c r="R92" s="12" t="e">
        <f t="shared" si="12"/>
        <v>#REF!</v>
      </c>
      <c r="S92" s="22" t="e">
        <f t="shared" si="16"/>
        <v>#REF!</v>
      </c>
      <c r="T92" s="28" t="e">
        <f t="shared" si="13"/>
        <v>#REF!</v>
      </c>
      <c r="U92" s="24" t="e">
        <f t="shared" si="14"/>
        <v>#REF!</v>
      </c>
    </row>
    <row r="93" spans="1:21" ht="10.15" hidden="1" customHeight="1" x14ac:dyDescent="0.2">
      <c r="A93" s="2">
        <v>199601</v>
      </c>
      <c r="B93" s="12" t="e">
        <f>'3.VALOR'!#REF!/'3.VALOR'!B$12*100</f>
        <v>#REF!</v>
      </c>
      <c r="C93" s="12" t="e">
        <f>'3.VALOR'!#REF!/'3.VALOR'!C$12*100</f>
        <v>#REF!</v>
      </c>
      <c r="D93" s="12" t="e">
        <f>'3.VALOR'!#REF!/'3.VALOR'!D$12*100</f>
        <v>#REF!</v>
      </c>
      <c r="E93" s="12" t="e">
        <f>'3.VALOR'!#REF!/'3.VALOR'!E$12*100</f>
        <v>#REF!</v>
      </c>
      <c r="F93" s="12" t="e">
        <f>'3.VALOR'!#REF!/'3.VALOR'!F$12*100</f>
        <v>#REF!</v>
      </c>
      <c r="G93" s="12" t="e">
        <f>'3.VALOR'!#REF!/'3.VALOR'!G$12*100</f>
        <v>#REF!</v>
      </c>
      <c r="H93" s="12" t="e">
        <f>'3.VALOR'!#REF!/'3.VALOR'!H$12*100</f>
        <v>#REF!</v>
      </c>
      <c r="I93" s="12" t="e">
        <f>'3.VALOR'!#REF!/'3.VALOR'!I$12*100</f>
        <v>#REF!</v>
      </c>
      <c r="J93" s="12" t="e">
        <f>'3.VALOR'!#REF!/'3.VALOR'!J$12*100</f>
        <v>#REF!</v>
      </c>
      <c r="K93" s="12" t="e">
        <f>'3.VALOR'!#REF!/'3.VALOR'!K$12*100</f>
        <v>#REF!</v>
      </c>
      <c r="L93" s="12" t="e">
        <f>'3.VALOR'!#REF!/'3.VALOR'!L$12*100</f>
        <v>#REF!</v>
      </c>
      <c r="M93" s="12" t="e">
        <f>'3.VALOR'!#REF!/'3.VALOR'!M$12*100</f>
        <v>#REF!</v>
      </c>
      <c r="N93" s="12" t="e">
        <f>'3.VALOR'!#REF!/'3.VALOR'!N$12*100</f>
        <v>#REF!</v>
      </c>
      <c r="O93" s="12" t="e">
        <f>'3.VALOR'!#REF!/'3.VALOR'!O$12*100</f>
        <v>#REF!</v>
      </c>
      <c r="P93" s="26" t="e">
        <f t="shared" si="8"/>
        <v>#REF!</v>
      </c>
      <c r="Q93" s="6" t="s">
        <v>45</v>
      </c>
      <c r="R93" s="12" t="e">
        <f t="shared" si="12"/>
        <v>#REF!</v>
      </c>
      <c r="S93" s="22" t="e">
        <f t="shared" si="16"/>
        <v>#REF!</v>
      </c>
      <c r="T93" s="28" t="e">
        <f t="shared" si="13"/>
        <v>#REF!</v>
      </c>
      <c r="U93" s="24" t="e">
        <f t="shared" si="14"/>
        <v>#REF!</v>
      </c>
    </row>
    <row r="94" spans="1:21" ht="10.15" hidden="1" customHeight="1" x14ac:dyDescent="0.2">
      <c r="A94" s="2">
        <f t="shared" ref="A94:A104" si="17">A93+1</f>
        <v>199602</v>
      </c>
      <c r="B94" s="12" t="e">
        <f>'3.VALOR'!#REF!/'3.VALOR'!B$12*100</f>
        <v>#REF!</v>
      </c>
      <c r="C94" s="12" t="e">
        <f>'3.VALOR'!#REF!/'3.VALOR'!C$12*100</f>
        <v>#REF!</v>
      </c>
      <c r="D94" s="12" t="e">
        <f>'3.VALOR'!#REF!/'3.VALOR'!D$12*100</f>
        <v>#REF!</v>
      </c>
      <c r="E94" s="12" t="e">
        <f>'3.VALOR'!#REF!/'3.VALOR'!E$12*100</f>
        <v>#REF!</v>
      </c>
      <c r="F94" s="12" t="e">
        <f>'3.VALOR'!#REF!/'3.VALOR'!F$12*100</f>
        <v>#REF!</v>
      </c>
      <c r="G94" s="12" t="e">
        <f>'3.VALOR'!#REF!/'3.VALOR'!G$12*100</f>
        <v>#REF!</v>
      </c>
      <c r="H94" s="12" t="e">
        <f>'3.VALOR'!#REF!/'3.VALOR'!H$12*100</f>
        <v>#REF!</v>
      </c>
      <c r="I94" s="12" t="e">
        <f>'3.VALOR'!#REF!/'3.VALOR'!I$12*100</f>
        <v>#REF!</v>
      </c>
      <c r="J94" s="12" t="e">
        <f>'3.VALOR'!#REF!/'3.VALOR'!J$12*100</f>
        <v>#REF!</v>
      </c>
      <c r="K94" s="12" t="e">
        <f>'3.VALOR'!#REF!/'3.VALOR'!K$12*100</f>
        <v>#REF!</v>
      </c>
      <c r="L94" s="12" t="e">
        <f>'3.VALOR'!#REF!/'3.VALOR'!L$12*100</f>
        <v>#REF!</v>
      </c>
      <c r="M94" s="12" t="e">
        <f>'3.VALOR'!#REF!/'3.VALOR'!M$12*100</f>
        <v>#REF!</v>
      </c>
      <c r="N94" s="12" t="e">
        <f>'3.VALOR'!#REF!/'3.VALOR'!N$12*100</f>
        <v>#REF!</v>
      </c>
      <c r="O94" s="12" t="e">
        <f>'3.VALOR'!#REF!/'3.VALOR'!O$12*100</f>
        <v>#REF!</v>
      </c>
      <c r="P94" s="26" t="e">
        <f t="shared" si="8"/>
        <v>#REF!</v>
      </c>
      <c r="Q94" s="6" t="s">
        <v>31</v>
      </c>
      <c r="R94" s="12" t="e">
        <f t="shared" si="12"/>
        <v>#REF!</v>
      </c>
      <c r="S94" s="22" t="e">
        <f t="shared" si="16"/>
        <v>#REF!</v>
      </c>
      <c r="T94" s="28" t="e">
        <f t="shared" si="13"/>
        <v>#REF!</v>
      </c>
      <c r="U94" s="24" t="e">
        <f t="shared" si="14"/>
        <v>#REF!</v>
      </c>
    </row>
    <row r="95" spans="1:21" ht="10.15" hidden="1" customHeight="1" x14ac:dyDescent="0.2">
      <c r="A95" s="2">
        <f t="shared" si="17"/>
        <v>199603</v>
      </c>
      <c r="B95" s="12" t="e">
        <f>'3.VALOR'!#REF!/'3.VALOR'!B$12*100</f>
        <v>#REF!</v>
      </c>
      <c r="C95" s="12" t="e">
        <f>'3.VALOR'!#REF!/'3.VALOR'!C$12*100</f>
        <v>#REF!</v>
      </c>
      <c r="D95" s="12" t="e">
        <f>'3.VALOR'!#REF!/'3.VALOR'!D$12*100</f>
        <v>#REF!</v>
      </c>
      <c r="E95" s="12" t="e">
        <f>'3.VALOR'!#REF!/'3.VALOR'!E$12*100</f>
        <v>#REF!</v>
      </c>
      <c r="F95" s="12" t="e">
        <f>'3.VALOR'!#REF!/'3.VALOR'!F$12*100</f>
        <v>#REF!</v>
      </c>
      <c r="G95" s="12" t="e">
        <f>'3.VALOR'!#REF!/'3.VALOR'!G$12*100</f>
        <v>#REF!</v>
      </c>
      <c r="H95" s="12" t="e">
        <f>'3.VALOR'!#REF!/'3.VALOR'!H$12*100</f>
        <v>#REF!</v>
      </c>
      <c r="I95" s="12" t="e">
        <f>'3.VALOR'!#REF!/'3.VALOR'!I$12*100</f>
        <v>#REF!</v>
      </c>
      <c r="J95" s="12" t="e">
        <f>'3.VALOR'!#REF!/'3.VALOR'!J$12*100</f>
        <v>#REF!</v>
      </c>
      <c r="K95" s="12" t="e">
        <f>'3.VALOR'!#REF!/'3.VALOR'!K$12*100</f>
        <v>#REF!</v>
      </c>
      <c r="L95" s="12" t="e">
        <f>'3.VALOR'!#REF!/'3.VALOR'!L$12*100</f>
        <v>#REF!</v>
      </c>
      <c r="M95" s="12" t="e">
        <f>'3.VALOR'!#REF!/'3.VALOR'!M$12*100</f>
        <v>#REF!</v>
      </c>
      <c r="N95" s="12" t="e">
        <f>'3.VALOR'!#REF!/'3.VALOR'!N$12*100</f>
        <v>#REF!</v>
      </c>
      <c r="O95" s="12" t="e">
        <f>'3.VALOR'!#REF!/'3.VALOR'!O$12*100</f>
        <v>#REF!</v>
      </c>
      <c r="P95" s="26" t="e">
        <f t="shared" si="8"/>
        <v>#REF!</v>
      </c>
      <c r="Q95" s="6" t="s">
        <v>32</v>
      </c>
      <c r="R95" s="12" t="e">
        <f t="shared" si="12"/>
        <v>#REF!</v>
      </c>
      <c r="S95" s="22" t="e">
        <f t="shared" si="16"/>
        <v>#REF!</v>
      </c>
      <c r="T95" s="28" t="e">
        <f t="shared" si="13"/>
        <v>#REF!</v>
      </c>
      <c r="U95" s="24" t="e">
        <f t="shared" si="14"/>
        <v>#REF!</v>
      </c>
    </row>
    <row r="96" spans="1:21" ht="10.15" hidden="1" customHeight="1" x14ac:dyDescent="0.2">
      <c r="A96" s="2">
        <f t="shared" si="17"/>
        <v>199604</v>
      </c>
      <c r="B96" s="12" t="e">
        <f>'3.VALOR'!#REF!/'3.VALOR'!B$12*100</f>
        <v>#REF!</v>
      </c>
      <c r="C96" s="12" t="e">
        <f>'3.VALOR'!#REF!/'3.VALOR'!C$12*100</f>
        <v>#REF!</v>
      </c>
      <c r="D96" s="12" t="e">
        <f>'3.VALOR'!#REF!/'3.VALOR'!D$12*100</f>
        <v>#REF!</v>
      </c>
      <c r="E96" s="12" t="e">
        <f>'3.VALOR'!#REF!/'3.VALOR'!E$12*100</f>
        <v>#REF!</v>
      </c>
      <c r="F96" s="12" t="e">
        <f>'3.VALOR'!#REF!/'3.VALOR'!F$12*100</f>
        <v>#REF!</v>
      </c>
      <c r="G96" s="12" t="e">
        <f>'3.VALOR'!#REF!/'3.VALOR'!G$12*100</f>
        <v>#REF!</v>
      </c>
      <c r="H96" s="12" t="e">
        <f>'3.VALOR'!#REF!/'3.VALOR'!H$12*100</f>
        <v>#REF!</v>
      </c>
      <c r="I96" s="12" t="e">
        <f>'3.VALOR'!#REF!/'3.VALOR'!I$12*100</f>
        <v>#REF!</v>
      </c>
      <c r="J96" s="12" t="e">
        <f>'3.VALOR'!#REF!/'3.VALOR'!J$12*100</f>
        <v>#REF!</v>
      </c>
      <c r="K96" s="12" t="e">
        <f>'3.VALOR'!#REF!/'3.VALOR'!K$12*100</f>
        <v>#REF!</v>
      </c>
      <c r="L96" s="12" t="e">
        <f>'3.VALOR'!#REF!/'3.VALOR'!L$12*100</f>
        <v>#REF!</v>
      </c>
      <c r="M96" s="12" t="e">
        <f>'3.VALOR'!#REF!/'3.VALOR'!M$12*100</f>
        <v>#REF!</v>
      </c>
      <c r="N96" s="12" t="e">
        <f>'3.VALOR'!#REF!/'3.VALOR'!N$12*100</f>
        <v>#REF!</v>
      </c>
      <c r="O96" s="12" t="e">
        <f>'3.VALOR'!#REF!/'3.VALOR'!O$12*100</f>
        <v>#REF!</v>
      </c>
      <c r="P96" s="26" t="e">
        <f t="shared" si="8"/>
        <v>#REF!</v>
      </c>
      <c r="Q96" s="6" t="s">
        <v>33</v>
      </c>
      <c r="R96" s="12" t="e">
        <f t="shared" si="12"/>
        <v>#REF!</v>
      </c>
      <c r="S96" s="22" t="e">
        <f t="shared" si="16"/>
        <v>#REF!</v>
      </c>
      <c r="T96" s="28" t="e">
        <f t="shared" si="13"/>
        <v>#REF!</v>
      </c>
      <c r="U96" s="24" t="e">
        <f t="shared" si="14"/>
        <v>#REF!</v>
      </c>
    </row>
    <row r="97" spans="1:21" ht="10.15" hidden="1" customHeight="1" x14ac:dyDescent="0.2">
      <c r="A97" s="2">
        <f t="shared" si="17"/>
        <v>199605</v>
      </c>
      <c r="B97" s="12" t="e">
        <f>'3.VALOR'!#REF!/'3.VALOR'!B$12*100</f>
        <v>#REF!</v>
      </c>
      <c r="C97" s="12" t="e">
        <f>'3.VALOR'!#REF!/'3.VALOR'!C$12*100</f>
        <v>#REF!</v>
      </c>
      <c r="D97" s="12" t="e">
        <f>'3.VALOR'!#REF!/'3.VALOR'!D$12*100</f>
        <v>#REF!</v>
      </c>
      <c r="E97" s="12" t="e">
        <f>'3.VALOR'!#REF!/'3.VALOR'!E$12*100</f>
        <v>#REF!</v>
      </c>
      <c r="F97" s="12" t="e">
        <f>'3.VALOR'!#REF!/'3.VALOR'!F$12*100</f>
        <v>#REF!</v>
      </c>
      <c r="G97" s="12" t="e">
        <f>'3.VALOR'!#REF!/'3.VALOR'!G$12*100</f>
        <v>#REF!</v>
      </c>
      <c r="H97" s="12" t="e">
        <f>'3.VALOR'!#REF!/'3.VALOR'!H$12*100</f>
        <v>#REF!</v>
      </c>
      <c r="I97" s="12" t="e">
        <f>'3.VALOR'!#REF!/'3.VALOR'!I$12*100</f>
        <v>#REF!</v>
      </c>
      <c r="J97" s="12" t="e">
        <f>'3.VALOR'!#REF!/'3.VALOR'!J$12*100</f>
        <v>#REF!</v>
      </c>
      <c r="K97" s="12" t="e">
        <f>'3.VALOR'!#REF!/'3.VALOR'!K$12*100</f>
        <v>#REF!</v>
      </c>
      <c r="L97" s="12" t="e">
        <f>'3.VALOR'!#REF!/'3.VALOR'!L$12*100</f>
        <v>#REF!</v>
      </c>
      <c r="M97" s="12" t="e">
        <f>'3.VALOR'!#REF!/'3.VALOR'!M$12*100</f>
        <v>#REF!</v>
      </c>
      <c r="N97" s="12" t="e">
        <f>'3.VALOR'!#REF!/'3.VALOR'!N$12*100</f>
        <v>#REF!</v>
      </c>
      <c r="O97" s="12" t="e">
        <f>'3.VALOR'!#REF!/'3.VALOR'!O$12*100</f>
        <v>#REF!</v>
      </c>
      <c r="P97" s="26" t="e">
        <f t="shared" ref="P97:P128" si="18">O97/O85</f>
        <v>#REF!</v>
      </c>
      <c r="Q97" s="6" t="s">
        <v>32</v>
      </c>
      <c r="R97" s="12" t="e">
        <f t="shared" si="12"/>
        <v>#REF!</v>
      </c>
      <c r="S97" s="22" t="e">
        <f t="shared" si="16"/>
        <v>#REF!</v>
      </c>
      <c r="T97" s="28" t="e">
        <f t="shared" si="13"/>
        <v>#REF!</v>
      </c>
      <c r="U97" s="24" t="e">
        <f t="shared" si="14"/>
        <v>#REF!</v>
      </c>
    </row>
    <row r="98" spans="1:21" ht="10.15" hidden="1" customHeight="1" x14ac:dyDescent="0.2">
      <c r="A98" s="2">
        <f t="shared" si="17"/>
        <v>199606</v>
      </c>
      <c r="B98" s="12" t="e">
        <f>'3.VALOR'!#REF!/'3.VALOR'!B$12*100</f>
        <v>#REF!</v>
      </c>
      <c r="C98" s="12" t="e">
        <f>'3.VALOR'!#REF!/'3.VALOR'!C$12*100</f>
        <v>#REF!</v>
      </c>
      <c r="D98" s="12" t="e">
        <f>'3.VALOR'!#REF!/'3.VALOR'!D$12*100</f>
        <v>#REF!</v>
      </c>
      <c r="E98" s="12" t="e">
        <f>'3.VALOR'!#REF!/'3.VALOR'!E$12*100</f>
        <v>#REF!</v>
      </c>
      <c r="F98" s="12" t="e">
        <f>'3.VALOR'!#REF!/'3.VALOR'!F$12*100</f>
        <v>#REF!</v>
      </c>
      <c r="G98" s="12" t="e">
        <f>'3.VALOR'!#REF!/'3.VALOR'!G$12*100</f>
        <v>#REF!</v>
      </c>
      <c r="H98" s="12" t="e">
        <f>'3.VALOR'!#REF!/'3.VALOR'!H$12*100</f>
        <v>#REF!</v>
      </c>
      <c r="I98" s="12" t="e">
        <f>'3.VALOR'!#REF!/'3.VALOR'!I$12*100</f>
        <v>#REF!</v>
      </c>
      <c r="J98" s="12" t="e">
        <f>'3.VALOR'!#REF!/'3.VALOR'!J$12*100</f>
        <v>#REF!</v>
      </c>
      <c r="K98" s="12" t="e">
        <f>'3.VALOR'!#REF!/'3.VALOR'!K$12*100</f>
        <v>#REF!</v>
      </c>
      <c r="L98" s="12" t="e">
        <f>'3.VALOR'!#REF!/'3.VALOR'!L$12*100</f>
        <v>#REF!</v>
      </c>
      <c r="M98" s="12" t="e">
        <f>'3.VALOR'!#REF!/'3.VALOR'!M$12*100</f>
        <v>#REF!</v>
      </c>
      <c r="N98" s="12" t="e">
        <f>'3.VALOR'!#REF!/'3.VALOR'!N$12*100</f>
        <v>#REF!</v>
      </c>
      <c r="O98" s="12" t="e">
        <f>'3.VALOR'!#REF!/'3.VALOR'!O$12*100</f>
        <v>#REF!</v>
      </c>
      <c r="P98" s="26" t="e">
        <f t="shared" si="18"/>
        <v>#REF!</v>
      </c>
      <c r="Q98" s="6" t="s">
        <v>34</v>
      </c>
      <c r="R98" s="12" t="e">
        <f t="shared" si="12"/>
        <v>#REF!</v>
      </c>
      <c r="S98" s="22" t="e">
        <f t="shared" si="16"/>
        <v>#REF!</v>
      </c>
      <c r="T98" s="28" t="e">
        <f t="shared" si="13"/>
        <v>#REF!</v>
      </c>
      <c r="U98" s="24" t="e">
        <f t="shared" si="14"/>
        <v>#REF!</v>
      </c>
    </row>
    <row r="99" spans="1:21" ht="10.15" hidden="1" customHeight="1" x14ac:dyDescent="0.2">
      <c r="A99" s="2">
        <f t="shared" si="17"/>
        <v>199607</v>
      </c>
      <c r="B99" s="12" t="e">
        <f>'3.VALOR'!#REF!/'3.VALOR'!B$12*100</f>
        <v>#REF!</v>
      </c>
      <c r="C99" s="12" t="e">
        <f>'3.VALOR'!#REF!/'3.VALOR'!C$12*100</f>
        <v>#REF!</v>
      </c>
      <c r="D99" s="12" t="e">
        <f>'3.VALOR'!#REF!/'3.VALOR'!D$12*100</f>
        <v>#REF!</v>
      </c>
      <c r="E99" s="12" t="e">
        <f>'3.VALOR'!#REF!/'3.VALOR'!E$12*100</f>
        <v>#REF!</v>
      </c>
      <c r="F99" s="12" t="e">
        <f>'3.VALOR'!#REF!/'3.VALOR'!F$12*100</f>
        <v>#REF!</v>
      </c>
      <c r="G99" s="12" t="e">
        <f>'3.VALOR'!#REF!/'3.VALOR'!G$12*100</f>
        <v>#REF!</v>
      </c>
      <c r="H99" s="12" t="e">
        <f>'3.VALOR'!#REF!/'3.VALOR'!H$12*100</f>
        <v>#REF!</v>
      </c>
      <c r="I99" s="12" t="e">
        <f>'3.VALOR'!#REF!/'3.VALOR'!I$12*100</f>
        <v>#REF!</v>
      </c>
      <c r="J99" s="12" t="e">
        <f>'3.VALOR'!#REF!/'3.VALOR'!J$12*100</f>
        <v>#REF!</v>
      </c>
      <c r="K99" s="12" t="e">
        <f>'3.VALOR'!#REF!/'3.VALOR'!K$12*100</f>
        <v>#REF!</v>
      </c>
      <c r="L99" s="12" t="e">
        <f>'3.VALOR'!#REF!/'3.VALOR'!L$12*100</f>
        <v>#REF!</v>
      </c>
      <c r="M99" s="12" t="e">
        <f>'3.VALOR'!#REF!/'3.VALOR'!M$12*100</f>
        <v>#REF!</v>
      </c>
      <c r="N99" s="12" t="e">
        <f>'3.VALOR'!#REF!/'3.VALOR'!N$12*100</f>
        <v>#REF!</v>
      </c>
      <c r="O99" s="12" t="e">
        <f>'3.VALOR'!#REF!/'3.VALOR'!O$12*100</f>
        <v>#REF!</v>
      </c>
      <c r="P99" s="26" t="e">
        <f t="shared" si="18"/>
        <v>#REF!</v>
      </c>
      <c r="Q99" s="6" t="s">
        <v>34</v>
      </c>
      <c r="R99" s="12" t="e">
        <f t="shared" si="12"/>
        <v>#REF!</v>
      </c>
      <c r="S99" s="22" t="e">
        <f t="shared" si="16"/>
        <v>#REF!</v>
      </c>
      <c r="T99" s="28" t="e">
        <f t="shared" si="13"/>
        <v>#REF!</v>
      </c>
      <c r="U99" s="24" t="e">
        <f t="shared" si="14"/>
        <v>#REF!</v>
      </c>
    </row>
    <row r="100" spans="1:21" ht="10.15" hidden="1" customHeight="1" x14ac:dyDescent="0.2">
      <c r="A100" s="2">
        <f t="shared" si="17"/>
        <v>199608</v>
      </c>
      <c r="B100" s="12" t="e">
        <f>'3.VALOR'!#REF!/'3.VALOR'!B$12*100</f>
        <v>#REF!</v>
      </c>
      <c r="C100" s="12" t="e">
        <f>'3.VALOR'!#REF!/'3.VALOR'!C$12*100</f>
        <v>#REF!</v>
      </c>
      <c r="D100" s="12" t="e">
        <f>'3.VALOR'!#REF!/'3.VALOR'!D$12*100</f>
        <v>#REF!</v>
      </c>
      <c r="E100" s="12" t="e">
        <f>'3.VALOR'!#REF!/'3.VALOR'!E$12*100</f>
        <v>#REF!</v>
      </c>
      <c r="F100" s="12" t="e">
        <f>'3.VALOR'!#REF!/'3.VALOR'!F$12*100</f>
        <v>#REF!</v>
      </c>
      <c r="G100" s="12" t="e">
        <f>'3.VALOR'!#REF!/'3.VALOR'!G$12*100</f>
        <v>#REF!</v>
      </c>
      <c r="H100" s="12" t="e">
        <f>'3.VALOR'!#REF!/'3.VALOR'!H$12*100</f>
        <v>#REF!</v>
      </c>
      <c r="I100" s="12" t="e">
        <f>'3.VALOR'!#REF!/'3.VALOR'!I$12*100</f>
        <v>#REF!</v>
      </c>
      <c r="J100" s="12" t="e">
        <f>'3.VALOR'!#REF!/'3.VALOR'!J$12*100</f>
        <v>#REF!</v>
      </c>
      <c r="K100" s="12" t="e">
        <f>'3.VALOR'!#REF!/'3.VALOR'!K$12*100</f>
        <v>#REF!</v>
      </c>
      <c r="L100" s="12" t="e">
        <f>'3.VALOR'!#REF!/'3.VALOR'!L$12*100</f>
        <v>#REF!</v>
      </c>
      <c r="M100" s="12" t="e">
        <f>'3.VALOR'!#REF!/'3.VALOR'!M$12*100</f>
        <v>#REF!</v>
      </c>
      <c r="N100" s="12" t="e">
        <f>'3.VALOR'!#REF!/'3.VALOR'!N$12*100</f>
        <v>#REF!</v>
      </c>
      <c r="O100" s="12" t="e">
        <f>'3.VALOR'!#REF!/'3.VALOR'!O$12*100</f>
        <v>#REF!</v>
      </c>
      <c r="P100" s="26" t="e">
        <f t="shared" si="18"/>
        <v>#REF!</v>
      </c>
      <c r="Q100" s="6" t="s">
        <v>33</v>
      </c>
      <c r="R100" s="12" t="e">
        <f t="shared" si="12"/>
        <v>#REF!</v>
      </c>
      <c r="S100" s="22" t="e">
        <f t="shared" si="16"/>
        <v>#REF!</v>
      </c>
      <c r="T100" s="28" t="e">
        <f t="shared" si="13"/>
        <v>#REF!</v>
      </c>
      <c r="U100" s="24" t="e">
        <f t="shared" si="14"/>
        <v>#REF!</v>
      </c>
    </row>
    <row r="101" spans="1:21" ht="10.15" hidden="1" customHeight="1" x14ac:dyDescent="0.2">
      <c r="A101" s="2">
        <f t="shared" si="17"/>
        <v>199609</v>
      </c>
      <c r="B101" s="12" t="e">
        <f>'3.VALOR'!#REF!/'3.VALOR'!B$12*100</f>
        <v>#REF!</v>
      </c>
      <c r="C101" s="12" t="e">
        <f>'3.VALOR'!#REF!/'3.VALOR'!C$12*100</f>
        <v>#REF!</v>
      </c>
      <c r="D101" s="12" t="e">
        <f>'3.VALOR'!#REF!/'3.VALOR'!D$12*100</f>
        <v>#REF!</v>
      </c>
      <c r="E101" s="12" t="e">
        <f>'3.VALOR'!#REF!/'3.VALOR'!E$12*100</f>
        <v>#REF!</v>
      </c>
      <c r="F101" s="12" t="e">
        <f>'3.VALOR'!#REF!/'3.VALOR'!F$12*100</f>
        <v>#REF!</v>
      </c>
      <c r="G101" s="12" t="e">
        <f>'3.VALOR'!#REF!/'3.VALOR'!G$12*100</f>
        <v>#REF!</v>
      </c>
      <c r="H101" s="12" t="e">
        <f>'3.VALOR'!#REF!/'3.VALOR'!H$12*100</f>
        <v>#REF!</v>
      </c>
      <c r="I101" s="12" t="e">
        <f>'3.VALOR'!#REF!/'3.VALOR'!I$12*100</f>
        <v>#REF!</v>
      </c>
      <c r="J101" s="12" t="e">
        <f>'3.VALOR'!#REF!/'3.VALOR'!J$12*100</f>
        <v>#REF!</v>
      </c>
      <c r="K101" s="12" t="e">
        <f>'3.VALOR'!#REF!/'3.VALOR'!K$12*100</f>
        <v>#REF!</v>
      </c>
      <c r="L101" s="12" t="e">
        <f>'3.VALOR'!#REF!/'3.VALOR'!L$12*100</f>
        <v>#REF!</v>
      </c>
      <c r="M101" s="12" t="e">
        <f>'3.VALOR'!#REF!/'3.VALOR'!M$12*100</f>
        <v>#REF!</v>
      </c>
      <c r="N101" s="12" t="e">
        <f>'3.VALOR'!#REF!/'3.VALOR'!N$12*100</f>
        <v>#REF!</v>
      </c>
      <c r="O101" s="12" t="e">
        <f>'3.VALOR'!#REF!/'3.VALOR'!O$12*100</f>
        <v>#REF!</v>
      </c>
      <c r="P101" s="26" t="e">
        <f t="shared" si="18"/>
        <v>#REF!</v>
      </c>
      <c r="Q101" s="6" t="s">
        <v>35</v>
      </c>
      <c r="R101" s="12" t="e">
        <f t="shared" si="12"/>
        <v>#REF!</v>
      </c>
      <c r="S101" s="22" t="e">
        <f t="shared" si="16"/>
        <v>#REF!</v>
      </c>
      <c r="T101" s="28" t="e">
        <f t="shared" si="13"/>
        <v>#REF!</v>
      </c>
      <c r="U101" s="24" t="e">
        <f t="shared" si="14"/>
        <v>#REF!</v>
      </c>
    </row>
    <row r="102" spans="1:21" ht="10.15" hidden="1" customHeight="1" x14ac:dyDescent="0.2">
      <c r="A102" s="2">
        <f t="shared" si="17"/>
        <v>199610</v>
      </c>
      <c r="B102" s="12" t="e">
        <f>'3.VALOR'!#REF!/'3.VALOR'!B$12*100</f>
        <v>#REF!</v>
      </c>
      <c r="C102" s="12" t="e">
        <f>'3.VALOR'!#REF!/'3.VALOR'!C$12*100</f>
        <v>#REF!</v>
      </c>
      <c r="D102" s="12" t="e">
        <f>'3.VALOR'!#REF!/'3.VALOR'!D$12*100</f>
        <v>#REF!</v>
      </c>
      <c r="E102" s="12" t="e">
        <f>'3.VALOR'!#REF!/'3.VALOR'!E$12*100</f>
        <v>#REF!</v>
      </c>
      <c r="F102" s="12" t="e">
        <f>'3.VALOR'!#REF!/'3.VALOR'!F$12*100</f>
        <v>#REF!</v>
      </c>
      <c r="G102" s="12" t="e">
        <f>'3.VALOR'!#REF!/'3.VALOR'!G$12*100</f>
        <v>#REF!</v>
      </c>
      <c r="H102" s="12" t="e">
        <f>'3.VALOR'!#REF!/'3.VALOR'!H$12*100</f>
        <v>#REF!</v>
      </c>
      <c r="I102" s="12" t="e">
        <f>'3.VALOR'!#REF!/'3.VALOR'!I$12*100</f>
        <v>#REF!</v>
      </c>
      <c r="J102" s="12" t="e">
        <f>'3.VALOR'!#REF!/'3.VALOR'!J$12*100</f>
        <v>#REF!</v>
      </c>
      <c r="K102" s="12" t="e">
        <f>'3.VALOR'!#REF!/'3.VALOR'!K$12*100</f>
        <v>#REF!</v>
      </c>
      <c r="L102" s="12" t="e">
        <f>'3.VALOR'!#REF!/'3.VALOR'!L$12*100</f>
        <v>#REF!</v>
      </c>
      <c r="M102" s="12" t="e">
        <f>'3.VALOR'!#REF!/'3.VALOR'!M$12*100</f>
        <v>#REF!</v>
      </c>
      <c r="N102" s="12" t="e">
        <f>'3.VALOR'!#REF!/'3.VALOR'!N$12*100</f>
        <v>#REF!</v>
      </c>
      <c r="O102" s="12" t="e">
        <f>'3.VALOR'!#REF!/'3.VALOR'!O$12*100</f>
        <v>#REF!</v>
      </c>
      <c r="P102" s="26" t="e">
        <f t="shared" si="18"/>
        <v>#REF!</v>
      </c>
      <c r="Q102" s="6" t="s">
        <v>36</v>
      </c>
      <c r="R102" s="12" t="e">
        <f t="shared" si="12"/>
        <v>#REF!</v>
      </c>
      <c r="S102" s="22" t="e">
        <f t="shared" si="16"/>
        <v>#REF!</v>
      </c>
      <c r="T102" s="28" t="e">
        <f t="shared" si="13"/>
        <v>#REF!</v>
      </c>
      <c r="U102" s="24" t="e">
        <f t="shared" si="14"/>
        <v>#REF!</v>
      </c>
    </row>
    <row r="103" spans="1:21" ht="10.15" hidden="1" customHeight="1" x14ac:dyDescent="0.2">
      <c r="A103" s="2">
        <f t="shared" si="17"/>
        <v>199611</v>
      </c>
      <c r="B103" s="12" t="e">
        <f>'3.VALOR'!#REF!/'3.VALOR'!B$12*100</f>
        <v>#REF!</v>
      </c>
      <c r="C103" s="12" t="e">
        <f>'3.VALOR'!#REF!/'3.VALOR'!C$12*100</f>
        <v>#REF!</v>
      </c>
      <c r="D103" s="12" t="e">
        <f>'3.VALOR'!#REF!/'3.VALOR'!D$12*100</f>
        <v>#REF!</v>
      </c>
      <c r="E103" s="12" t="e">
        <f>'3.VALOR'!#REF!/'3.VALOR'!E$12*100</f>
        <v>#REF!</v>
      </c>
      <c r="F103" s="12" t="e">
        <f>'3.VALOR'!#REF!/'3.VALOR'!F$12*100</f>
        <v>#REF!</v>
      </c>
      <c r="G103" s="12" t="e">
        <f>'3.VALOR'!#REF!/'3.VALOR'!G$12*100</f>
        <v>#REF!</v>
      </c>
      <c r="H103" s="12" t="e">
        <f>'3.VALOR'!#REF!/'3.VALOR'!H$12*100</f>
        <v>#REF!</v>
      </c>
      <c r="I103" s="12" t="e">
        <f>'3.VALOR'!#REF!/'3.VALOR'!I$12*100</f>
        <v>#REF!</v>
      </c>
      <c r="J103" s="12" t="e">
        <f>'3.VALOR'!#REF!/'3.VALOR'!J$12*100</f>
        <v>#REF!</v>
      </c>
      <c r="K103" s="12" t="e">
        <f>'3.VALOR'!#REF!/'3.VALOR'!K$12*100</f>
        <v>#REF!</v>
      </c>
      <c r="L103" s="12" t="e">
        <f>'3.VALOR'!#REF!/'3.VALOR'!L$12*100</f>
        <v>#REF!</v>
      </c>
      <c r="M103" s="12" t="e">
        <f>'3.VALOR'!#REF!/'3.VALOR'!M$12*100</f>
        <v>#REF!</v>
      </c>
      <c r="N103" s="12" t="e">
        <f>'3.VALOR'!#REF!/'3.VALOR'!N$12*100</f>
        <v>#REF!</v>
      </c>
      <c r="O103" s="12" t="e">
        <f>'3.VALOR'!#REF!/'3.VALOR'!O$12*100</f>
        <v>#REF!</v>
      </c>
      <c r="P103" s="26" t="e">
        <f t="shared" si="18"/>
        <v>#REF!</v>
      </c>
      <c r="Q103" s="6" t="s">
        <v>37</v>
      </c>
      <c r="R103" s="12" t="e">
        <f t="shared" si="12"/>
        <v>#REF!</v>
      </c>
      <c r="S103" s="22" t="e">
        <f t="shared" si="16"/>
        <v>#REF!</v>
      </c>
      <c r="T103" s="28" t="e">
        <f t="shared" si="13"/>
        <v>#REF!</v>
      </c>
      <c r="U103" s="24" t="e">
        <f t="shared" si="14"/>
        <v>#REF!</v>
      </c>
    </row>
    <row r="104" spans="1:21" ht="10.15" hidden="1" customHeight="1" x14ac:dyDescent="0.2">
      <c r="A104" s="2">
        <f t="shared" si="17"/>
        <v>199612</v>
      </c>
      <c r="B104" s="12" t="e">
        <f>'3.VALOR'!#REF!/'3.VALOR'!B$12*100</f>
        <v>#REF!</v>
      </c>
      <c r="C104" s="12" t="e">
        <f>'3.VALOR'!#REF!/'3.VALOR'!C$12*100</f>
        <v>#REF!</v>
      </c>
      <c r="D104" s="12" t="e">
        <f>'3.VALOR'!#REF!/'3.VALOR'!D$12*100</f>
        <v>#REF!</v>
      </c>
      <c r="E104" s="12" t="e">
        <f>'3.VALOR'!#REF!/'3.VALOR'!E$12*100</f>
        <v>#REF!</v>
      </c>
      <c r="F104" s="12" t="e">
        <f>'3.VALOR'!#REF!/'3.VALOR'!F$12*100</f>
        <v>#REF!</v>
      </c>
      <c r="G104" s="12" t="e">
        <f>'3.VALOR'!#REF!/'3.VALOR'!G$12*100</f>
        <v>#REF!</v>
      </c>
      <c r="H104" s="12" t="e">
        <f>'3.VALOR'!#REF!/'3.VALOR'!H$12*100</f>
        <v>#REF!</v>
      </c>
      <c r="I104" s="12" t="e">
        <f>'3.VALOR'!#REF!/'3.VALOR'!I$12*100</f>
        <v>#REF!</v>
      </c>
      <c r="J104" s="12" t="e">
        <f>'3.VALOR'!#REF!/'3.VALOR'!J$12*100</f>
        <v>#REF!</v>
      </c>
      <c r="K104" s="12" t="e">
        <f>'3.VALOR'!#REF!/'3.VALOR'!K$12*100</f>
        <v>#REF!</v>
      </c>
      <c r="L104" s="12" t="e">
        <f>'3.VALOR'!#REF!/'3.VALOR'!L$12*100</f>
        <v>#REF!</v>
      </c>
      <c r="M104" s="12" t="e">
        <f>'3.VALOR'!#REF!/'3.VALOR'!M$12*100</f>
        <v>#REF!</v>
      </c>
      <c r="N104" s="12" t="e">
        <f>'3.VALOR'!#REF!/'3.VALOR'!N$12*100</f>
        <v>#REF!</v>
      </c>
      <c r="O104" s="12" t="e">
        <f>'3.VALOR'!#REF!/'3.VALOR'!O$12*100</f>
        <v>#REF!</v>
      </c>
      <c r="P104" s="26" t="e">
        <f t="shared" si="18"/>
        <v>#REF!</v>
      </c>
      <c r="Q104" s="6" t="s">
        <v>38</v>
      </c>
      <c r="R104" s="12" t="e">
        <f t="shared" si="12"/>
        <v>#REF!</v>
      </c>
      <c r="S104" s="22" t="e">
        <f t="shared" si="16"/>
        <v>#REF!</v>
      </c>
      <c r="T104" s="28" t="e">
        <f t="shared" si="13"/>
        <v>#REF!</v>
      </c>
      <c r="U104" s="24" t="e">
        <f t="shared" si="14"/>
        <v>#REF!</v>
      </c>
    </row>
    <row r="105" spans="1:21" ht="14.1" hidden="1" customHeight="1" x14ac:dyDescent="0.2">
      <c r="A105" s="2">
        <v>199701</v>
      </c>
      <c r="B105" s="12" t="e">
        <f>'3.VALOR'!#REF!/'3.VALOR'!B$12*100</f>
        <v>#REF!</v>
      </c>
      <c r="C105" s="12" t="e">
        <f>'3.VALOR'!#REF!/'3.VALOR'!C$12*100</f>
        <v>#REF!</v>
      </c>
      <c r="D105" s="12" t="e">
        <f>'3.VALOR'!#REF!/'3.VALOR'!D$12*100</f>
        <v>#REF!</v>
      </c>
      <c r="E105" s="12" t="e">
        <f>'3.VALOR'!#REF!/'3.VALOR'!E$12*100</f>
        <v>#REF!</v>
      </c>
      <c r="F105" s="12" t="e">
        <f>'3.VALOR'!#REF!/'3.VALOR'!F$12*100</f>
        <v>#REF!</v>
      </c>
      <c r="G105" s="12" t="e">
        <f>'3.VALOR'!#REF!/'3.VALOR'!G$12*100</f>
        <v>#REF!</v>
      </c>
      <c r="H105" s="12" t="e">
        <f>'3.VALOR'!#REF!/'3.VALOR'!H$12*100</f>
        <v>#REF!</v>
      </c>
      <c r="I105" s="12" t="e">
        <f>'3.VALOR'!#REF!/'3.VALOR'!I$12*100</f>
        <v>#REF!</v>
      </c>
      <c r="J105" s="12" t="e">
        <f>'3.VALOR'!#REF!/'3.VALOR'!J$12*100</f>
        <v>#REF!</v>
      </c>
      <c r="K105" s="12" t="e">
        <f>'3.VALOR'!#REF!/'3.VALOR'!K$12*100</f>
        <v>#REF!</v>
      </c>
      <c r="L105" s="12" t="e">
        <f>'3.VALOR'!#REF!/'3.VALOR'!L$12*100</f>
        <v>#REF!</v>
      </c>
      <c r="M105" s="12" t="e">
        <f>'3.VALOR'!#REF!/'3.VALOR'!M$12*100</f>
        <v>#REF!</v>
      </c>
      <c r="N105" s="12" t="e">
        <f>'3.VALOR'!#REF!/'3.VALOR'!N$12*100</f>
        <v>#REF!</v>
      </c>
      <c r="O105" s="12" t="e">
        <f>'3.VALOR'!#REF!/'3.VALOR'!O$12*100</f>
        <v>#REF!</v>
      </c>
      <c r="P105" s="26" t="e">
        <f t="shared" si="18"/>
        <v>#REF!</v>
      </c>
      <c r="Q105" s="6" t="s">
        <v>46</v>
      </c>
      <c r="R105" s="12" t="e">
        <f t="shared" ref="R105:R136" si="19">SUM(C105:N105)</f>
        <v>#REF!</v>
      </c>
      <c r="S105" s="22" t="e">
        <f t="shared" si="16"/>
        <v>#REF!</v>
      </c>
      <c r="T105" s="28" t="e">
        <f t="shared" si="13"/>
        <v>#REF!</v>
      </c>
      <c r="U105" s="24" t="e">
        <f t="shared" si="14"/>
        <v>#REF!</v>
      </c>
    </row>
    <row r="106" spans="1:21" ht="14.1" hidden="1" customHeight="1" x14ac:dyDescent="0.2">
      <c r="A106" s="2">
        <f t="shared" ref="A106:A114" si="20">A105+1</f>
        <v>199702</v>
      </c>
      <c r="B106" s="12" t="e">
        <f>'3.VALOR'!#REF!/'3.VALOR'!B$12*100</f>
        <v>#REF!</v>
      </c>
      <c r="C106" s="12" t="e">
        <f>'3.VALOR'!#REF!/'3.VALOR'!C$12*100</f>
        <v>#REF!</v>
      </c>
      <c r="D106" s="12" t="e">
        <f>'3.VALOR'!#REF!/'3.VALOR'!D$12*100</f>
        <v>#REF!</v>
      </c>
      <c r="E106" s="12" t="e">
        <f>'3.VALOR'!#REF!/'3.VALOR'!E$12*100</f>
        <v>#REF!</v>
      </c>
      <c r="F106" s="12" t="e">
        <f>'3.VALOR'!#REF!/'3.VALOR'!F$12*100</f>
        <v>#REF!</v>
      </c>
      <c r="G106" s="12" t="e">
        <f>'3.VALOR'!#REF!/'3.VALOR'!G$12*100</f>
        <v>#REF!</v>
      </c>
      <c r="H106" s="12" t="e">
        <f>'3.VALOR'!#REF!/'3.VALOR'!H$12*100</f>
        <v>#REF!</v>
      </c>
      <c r="I106" s="12" t="e">
        <f>'3.VALOR'!#REF!/'3.VALOR'!I$12*100</f>
        <v>#REF!</v>
      </c>
      <c r="J106" s="12" t="e">
        <f>'3.VALOR'!#REF!/'3.VALOR'!J$12*100</f>
        <v>#REF!</v>
      </c>
      <c r="K106" s="12" t="e">
        <f>'3.VALOR'!#REF!/'3.VALOR'!K$12*100</f>
        <v>#REF!</v>
      </c>
      <c r="L106" s="12" t="e">
        <f>'3.VALOR'!#REF!/'3.VALOR'!L$12*100</f>
        <v>#REF!</v>
      </c>
      <c r="M106" s="12" t="e">
        <f>'3.VALOR'!#REF!/'3.VALOR'!M$12*100</f>
        <v>#REF!</v>
      </c>
      <c r="N106" s="12" t="e">
        <f>'3.VALOR'!#REF!/'3.VALOR'!N$12*100</f>
        <v>#REF!</v>
      </c>
      <c r="O106" s="12" t="e">
        <f>'3.VALOR'!#REF!/'3.VALOR'!O$12*100</f>
        <v>#REF!</v>
      </c>
      <c r="P106" s="26" t="e">
        <f t="shared" si="18"/>
        <v>#REF!</v>
      </c>
      <c r="Q106" s="6" t="s">
        <v>31</v>
      </c>
      <c r="R106" s="12" t="e">
        <f t="shared" si="19"/>
        <v>#REF!</v>
      </c>
      <c r="S106" s="22" t="e">
        <f t="shared" si="16"/>
        <v>#REF!</v>
      </c>
      <c r="T106" s="28" t="e">
        <f t="shared" si="13"/>
        <v>#REF!</v>
      </c>
      <c r="U106" s="24" t="e">
        <f t="shared" si="14"/>
        <v>#REF!</v>
      </c>
    </row>
    <row r="107" spans="1:21" ht="14.1" hidden="1" customHeight="1" x14ac:dyDescent="0.2">
      <c r="A107" s="2">
        <f t="shared" si="20"/>
        <v>199703</v>
      </c>
      <c r="B107" s="12" t="e">
        <f>'3.VALOR'!#REF!/'3.VALOR'!B$12*100</f>
        <v>#REF!</v>
      </c>
      <c r="C107" s="12" t="e">
        <f>'3.VALOR'!#REF!/'3.VALOR'!C$12*100</f>
        <v>#REF!</v>
      </c>
      <c r="D107" s="12" t="e">
        <f>'3.VALOR'!#REF!/'3.VALOR'!D$12*100</f>
        <v>#REF!</v>
      </c>
      <c r="E107" s="12" t="e">
        <f>'3.VALOR'!#REF!/'3.VALOR'!E$12*100</f>
        <v>#REF!</v>
      </c>
      <c r="F107" s="12" t="e">
        <f>'3.VALOR'!#REF!/'3.VALOR'!F$12*100</f>
        <v>#REF!</v>
      </c>
      <c r="G107" s="12" t="e">
        <f>'3.VALOR'!#REF!/'3.VALOR'!G$12*100</f>
        <v>#REF!</v>
      </c>
      <c r="H107" s="12" t="e">
        <f>'3.VALOR'!#REF!/'3.VALOR'!H$12*100</f>
        <v>#REF!</v>
      </c>
      <c r="I107" s="12" t="e">
        <f>'3.VALOR'!#REF!/'3.VALOR'!I$12*100</f>
        <v>#REF!</v>
      </c>
      <c r="J107" s="12" t="e">
        <f>'3.VALOR'!#REF!/'3.VALOR'!J$12*100</f>
        <v>#REF!</v>
      </c>
      <c r="K107" s="12" t="e">
        <f>'3.VALOR'!#REF!/'3.VALOR'!K$12*100</f>
        <v>#REF!</v>
      </c>
      <c r="L107" s="12" t="e">
        <f>'3.VALOR'!#REF!/'3.VALOR'!L$12*100</f>
        <v>#REF!</v>
      </c>
      <c r="M107" s="12" t="e">
        <f>'3.VALOR'!#REF!/'3.VALOR'!M$12*100</f>
        <v>#REF!</v>
      </c>
      <c r="N107" s="12" t="e">
        <f>'3.VALOR'!#REF!/'3.VALOR'!N$12*100</f>
        <v>#REF!</v>
      </c>
      <c r="O107" s="12" t="e">
        <f>'3.VALOR'!#REF!/'3.VALOR'!O$12*100</f>
        <v>#REF!</v>
      </c>
      <c r="P107" s="26" t="e">
        <f t="shared" si="18"/>
        <v>#REF!</v>
      </c>
      <c r="Q107" s="6" t="s">
        <v>32</v>
      </c>
      <c r="R107" s="12" t="e">
        <f t="shared" si="19"/>
        <v>#REF!</v>
      </c>
      <c r="S107" s="22" t="e">
        <f t="shared" si="16"/>
        <v>#REF!</v>
      </c>
      <c r="T107" s="28" t="e">
        <f t="shared" si="13"/>
        <v>#REF!</v>
      </c>
      <c r="U107" s="24" t="e">
        <f t="shared" si="14"/>
        <v>#REF!</v>
      </c>
    </row>
    <row r="108" spans="1:21" ht="14.1" hidden="1" customHeight="1" x14ac:dyDescent="0.2">
      <c r="A108" s="2">
        <f t="shared" si="20"/>
        <v>199704</v>
      </c>
      <c r="B108" s="12" t="e">
        <f>'3.VALOR'!#REF!/'3.VALOR'!B$12*100</f>
        <v>#REF!</v>
      </c>
      <c r="C108" s="12" t="e">
        <f>'3.VALOR'!#REF!/'3.VALOR'!C$12*100</f>
        <v>#REF!</v>
      </c>
      <c r="D108" s="12" t="e">
        <f>'3.VALOR'!#REF!/'3.VALOR'!D$12*100</f>
        <v>#REF!</v>
      </c>
      <c r="E108" s="12" t="e">
        <f>'3.VALOR'!#REF!/'3.VALOR'!E$12*100</f>
        <v>#REF!</v>
      </c>
      <c r="F108" s="12" t="e">
        <f>'3.VALOR'!#REF!/'3.VALOR'!F$12*100</f>
        <v>#REF!</v>
      </c>
      <c r="G108" s="12" t="e">
        <f>'3.VALOR'!#REF!/'3.VALOR'!G$12*100</f>
        <v>#REF!</v>
      </c>
      <c r="H108" s="12" t="e">
        <f>'3.VALOR'!#REF!/'3.VALOR'!H$12*100</f>
        <v>#REF!</v>
      </c>
      <c r="I108" s="12" t="e">
        <f>'3.VALOR'!#REF!/'3.VALOR'!I$12*100</f>
        <v>#REF!</v>
      </c>
      <c r="J108" s="12" t="e">
        <f>'3.VALOR'!#REF!/'3.VALOR'!J$12*100</f>
        <v>#REF!</v>
      </c>
      <c r="K108" s="12" t="e">
        <f>'3.VALOR'!#REF!/'3.VALOR'!K$12*100</f>
        <v>#REF!</v>
      </c>
      <c r="L108" s="12" t="e">
        <f>'3.VALOR'!#REF!/'3.VALOR'!L$12*100</f>
        <v>#REF!</v>
      </c>
      <c r="M108" s="12" t="e">
        <f>'3.VALOR'!#REF!/'3.VALOR'!M$12*100</f>
        <v>#REF!</v>
      </c>
      <c r="N108" s="12" t="e">
        <f>'3.VALOR'!#REF!/'3.VALOR'!N$12*100</f>
        <v>#REF!</v>
      </c>
      <c r="O108" s="12" t="e">
        <f>'3.VALOR'!#REF!/'3.VALOR'!O$12*100</f>
        <v>#REF!</v>
      </c>
      <c r="P108" s="26" t="e">
        <f t="shared" si="18"/>
        <v>#REF!</v>
      </c>
      <c r="Q108" s="6" t="s">
        <v>33</v>
      </c>
      <c r="R108" s="12" t="e">
        <f t="shared" si="19"/>
        <v>#REF!</v>
      </c>
      <c r="S108" s="22" t="e">
        <f t="shared" si="16"/>
        <v>#REF!</v>
      </c>
      <c r="T108" s="28" t="e">
        <f t="shared" si="13"/>
        <v>#REF!</v>
      </c>
      <c r="U108" s="24" t="e">
        <f t="shared" si="14"/>
        <v>#REF!</v>
      </c>
    </row>
    <row r="109" spans="1:21" ht="14.1" hidden="1" customHeight="1" x14ac:dyDescent="0.2">
      <c r="A109" s="2">
        <f t="shared" si="20"/>
        <v>199705</v>
      </c>
      <c r="B109" s="12" t="e">
        <f>'3.VALOR'!#REF!/'3.VALOR'!B$12*100</f>
        <v>#REF!</v>
      </c>
      <c r="C109" s="12" t="e">
        <f>'3.VALOR'!#REF!/'3.VALOR'!C$12*100</f>
        <v>#REF!</v>
      </c>
      <c r="D109" s="12" t="e">
        <f>'3.VALOR'!#REF!/'3.VALOR'!D$12*100</f>
        <v>#REF!</v>
      </c>
      <c r="E109" s="12" t="e">
        <f>'3.VALOR'!#REF!/'3.VALOR'!E$12*100</f>
        <v>#REF!</v>
      </c>
      <c r="F109" s="12" t="e">
        <f>'3.VALOR'!#REF!/'3.VALOR'!F$12*100</f>
        <v>#REF!</v>
      </c>
      <c r="G109" s="12" t="e">
        <f>'3.VALOR'!#REF!/'3.VALOR'!G$12*100</f>
        <v>#REF!</v>
      </c>
      <c r="H109" s="12" t="e">
        <f>'3.VALOR'!#REF!/'3.VALOR'!H$12*100</f>
        <v>#REF!</v>
      </c>
      <c r="I109" s="12" t="e">
        <f>'3.VALOR'!#REF!/'3.VALOR'!I$12*100</f>
        <v>#REF!</v>
      </c>
      <c r="J109" s="12" t="e">
        <f>'3.VALOR'!#REF!/'3.VALOR'!J$12*100</f>
        <v>#REF!</v>
      </c>
      <c r="K109" s="12" t="e">
        <f>'3.VALOR'!#REF!/'3.VALOR'!K$12*100</f>
        <v>#REF!</v>
      </c>
      <c r="L109" s="12" t="e">
        <f>'3.VALOR'!#REF!/'3.VALOR'!L$12*100</f>
        <v>#REF!</v>
      </c>
      <c r="M109" s="12" t="e">
        <f>'3.VALOR'!#REF!/'3.VALOR'!M$12*100</f>
        <v>#REF!</v>
      </c>
      <c r="N109" s="12" t="e">
        <f>'3.VALOR'!#REF!/'3.VALOR'!N$12*100</f>
        <v>#REF!</v>
      </c>
      <c r="O109" s="12" t="e">
        <f>'3.VALOR'!#REF!/'3.VALOR'!O$12*100</f>
        <v>#REF!</v>
      </c>
      <c r="P109" s="26" t="e">
        <f t="shared" si="18"/>
        <v>#REF!</v>
      </c>
      <c r="Q109" s="6" t="s">
        <v>32</v>
      </c>
      <c r="R109" s="12" t="e">
        <f t="shared" si="19"/>
        <v>#REF!</v>
      </c>
      <c r="S109" s="22" t="e">
        <f t="shared" si="16"/>
        <v>#REF!</v>
      </c>
      <c r="T109" s="28" t="e">
        <f t="shared" si="13"/>
        <v>#REF!</v>
      </c>
      <c r="U109" s="24" t="e">
        <f t="shared" si="14"/>
        <v>#REF!</v>
      </c>
    </row>
    <row r="110" spans="1:21" ht="14.1" hidden="1" customHeight="1" x14ac:dyDescent="0.2">
      <c r="A110" s="2">
        <f t="shared" si="20"/>
        <v>199706</v>
      </c>
      <c r="B110" s="12" t="e">
        <f>'3.VALOR'!#REF!/'3.VALOR'!B$12*100</f>
        <v>#REF!</v>
      </c>
      <c r="C110" s="12" t="e">
        <f>'3.VALOR'!#REF!/'3.VALOR'!C$12*100</f>
        <v>#REF!</v>
      </c>
      <c r="D110" s="12" t="e">
        <f>'3.VALOR'!#REF!/'3.VALOR'!D$12*100</f>
        <v>#REF!</v>
      </c>
      <c r="E110" s="12" t="e">
        <f>'3.VALOR'!#REF!/'3.VALOR'!E$12*100</f>
        <v>#REF!</v>
      </c>
      <c r="F110" s="12" t="e">
        <f>'3.VALOR'!#REF!/'3.VALOR'!F$12*100</f>
        <v>#REF!</v>
      </c>
      <c r="G110" s="12" t="e">
        <f>'3.VALOR'!#REF!/'3.VALOR'!G$12*100</f>
        <v>#REF!</v>
      </c>
      <c r="H110" s="12" t="e">
        <f>'3.VALOR'!#REF!/'3.VALOR'!H$12*100</f>
        <v>#REF!</v>
      </c>
      <c r="I110" s="12" t="e">
        <f>'3.VALOR'!#REF!/'3.VALOR'!I$12*100</f>
        <v>#REF!</v>
      </c>
      <c r="J110" s="12" t="e">
        <f>'3.VALOR'!#REF!/'3.VALOR'!J$12*100</f>
        <v>#REF!</v>
      </c>
      <c r="K110" s="12" t="e">
        <f>'3.VALOR'!#REF!/'3.VALOR'!K$12*100</f>
        <v>#REF!</v>
      </c>
      <c r="L110" s="12" t="e">
        <f>'3.VALOR'!#REF!/'3.VALOR'!L$12*100</f>
        <v>#REF!</v>
      </c>
      <c r="M110" s="12" t="e">
        <f>'3.VALOR'!#REF!/'3.VALOR'!M$12*100</f>
        <v>#REF!</v>
      </c>
      <c r="N110" s="12" t="e">
        <f>'3.VALOR'!#REF!/'3.VALOR'!N$12*100</f>
        <v>#REF!</v>
      </c>
      <c r="O110" s="12" t="e">
        <f>'3.VALOR'!#REF!/'3.VALOR'!O$12*100</f>
        <v>#REF!</v>
      </c>
      <c r="P110" s="26" t="e">
        <f t="shared" si="18"/>
        <v>#REF!</v>
      </c>
      <c r="Q110" s="6" t="s">
        <v>34</v>
      </c>
      <c r="R110" s="12" t="e">
        <f t="shared" si="19"/>
        <v>#REF!</v>
      </c>
      <c r="S110" s="22" t="e">
        <f t="shared" si="16"/>
        <v>#REF!</v>
      </c>
      <c r="T110" s="28" t="e">
        <f t="shared" si="13"/>
        <v>#REF!</v>
      </c>
      <c r="U110" s="24" t="e">
        <f t="shared" si="14"/>
        <v>#REF!</v>
      </c>
    </row>
    <row r="111" spans="1:21" ht="14.1" hidden="1" customHeight="1" x14ac:dyDescent="0.2">
      <c r="A111" s="2">
        <f t="shared" si="20"/>
        <v>199707</v>
      </c>
      <c r="B111" s="12" t="e">
        <f>'3.VALOR'!#REF!/'3.VALOR'!B$12*100</f>
        <v>#REF!</v>
      </c>
      <c r="C111" s="12" t="e">
        <f>'3.VALOR'!#REF!/'3.VALOR'!C$12*100</f>
        <v>#REF!</v>
      </c>
      <c r="D111" s="12" t="e">
        <f>'3.VALOR'!#REF!/'3.VALOR'!D$12*100</f>
        <v>#REF!</v>
      </c>
      <c r="E111" s="12" t="e">
        <f>'3.VALOR'!#REF!/'3.VALOR'!E$12*100</f>
        <v>#REF!</v>
      </c>
      <c r="F111" s="12" t="e">
        <f>'3.VALOR'!#REF!/'3.VALOR'!F$12*100</f>
        <v>#REF!</v>
      </c>
      <c r="G111" s="12" t="e">
        <f>'3.VALOR'!#REF!/'3.VALOR'!G$12*100</f>
        <v>#REF!</v>
      </c>
      <c r="H111" s="12" t="e">
        <f>'3.VALOR'!#REF!/'3.VALOR'!H$12*100</f>
        <v>#REF!</v>
      </c>
      <c r="I111" s="12" t="e">
        <f>'3.VALOR'!#REF!/'3.VALOR'!I$12*100</f>
        <v>#REF!</v>
      </c>
      <c r="J111" s="12" t="e">
        <f>'3.VALOR'!#REF!/'3.VALOR'!J$12*100</f>
        <v>#REF!</v>
      </c>
      <c r="K111" s="12" t="e">
        <f>'3.VALOR'!#REF!/'3.VALOR'!K$12*100</f>
        <v>#REF!</v>
      </c>
      <c r="L111" s="12" t="e">
        <f>'3.VALOR'!#REF!/'3.VALOR'!L$12*100</f>
        <v>#REF!</v>
      </c>
      <c r="M111" s="12" t="e">
        <f>'3.VALOR'!#REF!/'3.VALOR'!M$12*100</f>
        <v>#REF!</v>
      </c>
      <c r="N111" s="12" t="e">
        <f>'3.VALOR'!#REF!/'3.VALOR'!N$12*100</f>
        <v>#REF!</v>
      </c>
      <c r="O111" s="12" t="e">
        <f>'3.VALOR'!#REF!/'3.VALOR'!O$12*100</f>
        <v>#REF!</v>
      </c>
      <c r="P111" s="26" t="e">
        <f t="shared" si="18"/>
        <v>#REF!</v>
      </c>
      <c r="Q111" s="6" t="s">
        <v>34</v>
      </c>
      <c r="R111" s="12" t="e">
        <f t="shared" si="19"/>
        <v>#REF!</v>
      </c>
      <c r="S111" s="22" t="e">
        <f t="shared" si="16"/>
        <v>#REF!</v>
      </c>
      <c r="T111" s="28" t="e">
        <f t="shared" si="13"/>
        <v>#REF!</v>
      </c>
      <c r="U111" s="24" t="e">
        <f t="shared" si="14"/>
        <v>#REF!</v>
      </c>
    </row>
    <row r="112" spans="1:21" ht="14.1" hidden="1" customHeight="1" x14ac:dyDescent="0.2">
      <c r="A112" s="2">
        <f t="shared" si="20"/>
        <v>199708</v>
      </c>
      <c r="B112" s="12" t="e">
        <f>'3.VALOR'!#REF!/'3.VALOR'!B$12*100</f>
        <v>#REF!</v>
      </c>
      <c r="C112" s="12" t="e">
        <f>'3.VALOR'!#REF!/'3.VALOR'!C$12*100</f>
        <v>#REF!</v>
      </c>
      <c r="D112" s="12" t="e">
        <f>'3.VALOR'!#REF!/'3.VALOR'!D$12*100</f>
        <v>#REF!</v>
      </c>
      <c r="E112" s="12" t="e">
        <f>'3.VALOR'!#REF!/'3.VALOR'!E$12*100</f>
        <v>#REF!</v>
      </c>
      <c r="F112" s="12" t="e">
        <f>'3.VALOR'!#REF!/'3.VALOR'!F$12*100</f>
        <v>#REF!</v>
      </c>
      <c r="G112" s="12" t="e">
        <f>'3.VALOR'!#REF!/'3.VALOR'!G$12*100</f>
        <v>#REF!</v>
      </c>
      <c r="H112" s="12" t="e">
        <f>'3.VALOR'!#REF!/'3.VALOR'!H$12*100</f>
        <v>#REF!</v>
      </c>
      <c r="I112" s="12" t="e">
        <f>'3.VALOR'!#REF!/'3.VALOR'!I$12*100</f>
        <v>#REF!</v>
      </c>
      <c r="J112" s="12" t="e">
        <f>'3.VALOR'!#REF!/'3.VALOR'!J$12*100</f>
        <v>#REF!</v>
      </c>
      <c r="K112" s="12" t="e">
        <f>'3.VALOR'!#REF!/'3.VALOR'!K$12*100</f>
        <v>#REF!</v>
      </c>
      <c r="L112" s="12" t="e">
        <f>'3.VALOR'!#REF!/'3.VALOR'!L$12*100</f>
        <v>#REF!</v>
      </c>
      <c r="M112" s="12" t="e">
        <f>'3.VALOR'!#REF!/'3.VALOR'!M$12*100</f>
        <v>#REF!</v>
      </c>
      <c r="N112" s="12" t="e">
        <f>'3.VALOR'!#REF!/'3.VALOR'!N$12*100</f>
        <v>#REF!</v>
      </c>
      <c r="O112" s="12" t="e">
        <f>'3.VALOR'!#REF!/'3.VALOR'!O$12*100</f>
        <v>#REF!</v>
      </c>
      <c r="P112" s="26" t="e">
        <f t="shared" si="18"/>
        <v>#REF!</v>
      </c>
      <c r="Q112" s="6" t="s">
        <v>33</v>
      </c>
      <c r="R112" s="12" t="e">
        <f t="shared" si="19"/>
        <v>#REF!</v>
      </c>
      <c r="S112" s="22" t="e">
        <f t="shared" si="16"/>
        <v>#REF!</v>
      </c>
      <c r="T112" s="28" t="e">
        <f t="shared" si="13"/>
        <v>#REF!</v>
      </c>
      <c r="U112" s="24" t="e">
        <f t="shared" si="14"/>
        <v>#REF!</v>
      </c>
    </row>
    <row r="113" spans="1:21" ht="14.1" hidden="1" customHeight="1" x14ac:dyDescent="0.2">
      <c r="A113" s="2">
        <f t="shared" si="20"/>
        <v>199709</v>
      </c>
      <c r="B113" s="12" t="e">
        <f>'3.VALOR'!#REF!/'3.VALOR'!B$12*100</f>
        <v>#REF!</v>
      </c>
      <c r="C113" s="12" t="e">
        <f>'3.VALOR'!#REF!/'3.VALOR'!C$12*100</f>
        <v>#REF!</v>
      </c>
      <c r="D113" s="12" t="e">
        <f>'3.VALOR'!#REF!/'3.VALOR'!D$12*100</f>
        <v>#REF!</v>
      </c>
      <c r="E113" s="12" t="e">
        <f>'3.VALOR'!#REF!/'3.VALOR'!E$12*100</f>
        <v>#REF!</v>
      </c>
      <c r="F113" s="12" t="e">
        <f>'3.VALOR'!#REF!/'3.VALOR'!F$12*100</f>
        <v>#REF!</v>
      </c>
      <c r="G113" s="12" t="e">
        <f>'3.VALOR'!#REF!/'3.VALOR'!G$12*100</f>
        <v>#REF!</v>
      </c>
      <c r="H113" s="12" t="e">
        <f>'3.VALOR'!#REF!/'3.VALOR'!H$12*100</f>
        <v>#REF!</v>
      </c>
      <c r="I113" s="12" t="e">
        <f>'3.VALOR'!#REF!/'3.VALOR'!I$12*100</f>
        <v>#REF!</v>
      </c>
      <c r="J113" s="12" t="e">
        <f>'3.VALOR'!#REF!/'3.VALOR'!J$12*100</f>
        <v>#REF!</v>
      </c>
      <c r="K113" s="12" t="e">
        <f>'3.VALOR'!#REF!/'3.VALOR'!K$12*100</f>
        <v>#REF!</v>
      </c>
      <c r="L113" s="12" t="e">
        <f>'3.VALOR'!#REF!/'3.VALOR'!L$12*100</f>
        <v>#REF!</v>
      </c>
      <c r="M113" s="12" t="e">
        <f>'3.VALOR'!#REF!/'3.VALOR'!M$12*100</f>
        <v>#REF!</v>
      </c>
      <c r="N113" s="12" t="e">
        <f>'3.VALOR'!#REF!/'3.VALOR'!N$12*100</f>
        <v>#REF!</v>
      </c>
      <c r="O113" s="12" t="e">
        <f>'3.VALOR'!#REF!/'3.VALOR'!O$12*100</f>
        <v>#REF!</v>
      </c>
      <c r="P113" s="26" t="e">
        <f t="shared" si="18"/>
        <v>#REF!</v>
      </c>
      <c r="Q113" s="6" t="s">
        <v>35</v>
      </c>
      <c r="R113" s="12" t="e">
        <f t="shared" si="19"/>
        <v>#REF!</v>
      </c>
      <c r="S113" s="22" t="e">
        <f t="shared" si="16"/>
        <v>#REF!</v>
      </c>
      <c r="T113" s="28" t="e">
        <f t="shared" si="13"/>
        <v>#REF!</v>
      </c>
      <c r="U113" s="24" t="e">
        <f t="shared" si="14"/>
        <v>#REF!</v>
      </c>
    </row>
    <row r="114" spans="1:21" ht="14.1" hidden="1" customHeight="1" x14ac:dyDescent="0.2">
      <c r="A114" s="2">
        <f t="shared" si="20"/>
        <v>199710</v>
      </c>
      <c r="B114" s="12" t="e">
        <f>'3.VALOR'!#REF!/'3.VALOR'!B$12*100</f>
        <v>#REF!</v>
      </c>
      <c r="C114" s="12" t="e">
        <f>'3.VALOR'!#REF!/'3.VALOR'!C$12*100</f>
        <v>#REF!</v>
      </c>
      <c r="D114" s="12" t="e">
        <f>'3.VALOR'!#REF!/'3.VALOR'!D$12*100</f>
        <v>#REF!</v>
      </c>
      <c r="E114" s="12" t="e">
        <f>'3.VALOR'!#REF!/'3.VALOR'!E$12*100</f>
        <v>#REF!</v>
      </c>
      <c r="F114" s="12" t="e">
        <f>'3.VALOR'!#REF!/'3.VALOR'!F$12*100</f>
        <v>#REF!</v>
      </c>
      <c r="G114" s="12" t="e">
        <f>'3.VALOR'!#REF!/'3.VALOR'!G$12*100</f>
        <v>#REF!</v>
      </c>
      <c r="H114" s="12" t="e">
        <f>'3.VALOR'!#REF!/'3.VALOR'!H$12*100</f>
        <v>#REF!</v>
      </c>
      <c r="I114" s="12" t="e">
        <f>'3.VALOR'!#REF!/'3.VALOR'!I$12*100</f>
        <v>#REF!</v>
      </c>
      <c r="J114" s="12" t="e">
        <f>'3.VALOR'!#REF!/'3.VALOR'!J$12*100</f>
        <v>#REF!</v>
      </c>
      <c r="K114" s="12" t="e">
        <f>'3.VALOR'!#REF!/'3.VALOR'!K$12*100</f>
        <v>#REF!</v>
      </c>
      <c r="L114" s="12" t="e">
        <f>'3.VALOR'!#REF!/'3.VALOR'!L$12*100</f>
        <v>#REF!</v>
      </c>
      <c r="M114" s="12" t="e">
        <f>'3.VALOR'!#REF!/'3.VALOR'!M$12*100</f>
        <v>#REF!</v>
      </c>
      <c r="N114" s="12" t="e">
        <f>'3.VALOR'!#REF!/'3.VALOR'!N$12*100</f>
        <v>#REF!</v>
      </c>
      <c r="O114" s="12" t="e">
        <f>'3.VALOR'!#REF!/'3.VALOR'!O$12*100</f>
        <v>#REF!</v>
      </c>
      <c r="P114" s="26" t="e">
        <f t="shared" si="18"/>
        <v>#REF!</v>
      </c>
      <c r="Q114" s="6" t="s">
        <v>36</v>
      </c>
      <c r="R114" s="12" t="e">
        <f t="shared" si="19"/>
        <v>#REF!</v>
      </c>
      <c r="S114" s="22" t="e">
        <f t="shared" si="16"/>
        <v>#REF!</v>
      </c>
      <c r="T114" s="28" t="e">
        <f t="shared" si="13"/>
        <v>#REF!</v>
      </c>
      <c r="U114" s="24" t="e">
        <f t="shared" si="14"/>
        <v>#REF!</v>
      </c>
    </row>
    <row r="115" spans="1:21" ht="14.1" hidden="1" customHeight="1" x14ac:dyDescent="0.2">
      <c r="A115" s="2">
        <v>199711</v>
      </c>
      <c r="B115" s="12" t="e">
        <f>'3.VALOR'!#REF!/'3.VALOR'!B$12*100</f>
        <v>#REF!</v>
      </c>
      <c r="C115" s="12" t="e">
        <f>'3.VALOR'!#REF!/'3.VALOR'!C$12*100</f>
        <v>#REF!</v>
      </c>
      <c r="D115" s="12" t="e">
        <f>'3.VALOR'!#REF!/'3.VALOR'!D$12*100</f>
        <v>#REF!</v>
      </c>
      <c r="E115" s="12" t="e">
        <f>'3.VALOR'!#REF!/'3.VALOR'!E$12*100</f>
        <v>#REF!</v>
      </c>
      <c r="F115" s="12" t="e">
        <f>'3.VALOR'!#REF!/'3.VALOR'!F$12*100</f>
        <v>#REF!</v>
      </c>
      <c r="G115" s="12" t="e">
        <f>'3.VALOR'!#REF!/'3.VALOR'!G$12*100</f>
        <v>#REF!</v>
      </c>
      <c r="H115" s="12" t="e">
        <f>'3.VALOR'!#REF!/'3.VALOR'!H$12*100</f>
        <v>#REF!</v>
      </c>
      <c r="I115" s="12" t="e">
        <f>'3.VALOR'!#REF!/'3.VALOR'!I$12*100</f>
        <v>#REF!</v>
      </c>
      <c r="J115" s="12" t="e">
        <f>'3.VALOR'!#REF!/'3.VALOR'!J$12*100</f>
        <v>#REF!</v>
      </c>
      <c r="K115" s="12" t="e">
        <f>'3.VALOR'!#REF!/'3.VALOR'!K$12*100</f>
        <v>#REF!</v>
      </c>
      <c r="L115" s="12" t="e">
        <f>'3.VALOR'!#REF!/'3.VALOR'!L$12*100</f>
        <v>#REF!</v>
      </c>
      <c r="M115" s="12" t="e">
        <f>'3.VALOR'!#REF!/'3.VALOR'!M$12*100</f>
        <v>#REF!</v>
      </c>
      <c r="N115" s="12" t="e">
        <f>'3.VALOR'!#REF!/'3.VALOR'!N$12*100</f>
        <v>#REF!</v>
      </c>
      <c r="O115" s="12" t="e">
        <f>'3.VALOR'!#REF!/'3.VALOR'!O$12*100</f>
        <v>#REF!</v>
      </c>
      <c r="P115" s="26" t="e">
        <f t="shared" si="18"/>
        <v>#REF!</v>
      </c>
      <c r="Q115" s="6" t="s">
        <v>37</v>
      </c>
      <c r="R115" s="12" t="e">
        <f t="shared" si="19"/>
        <v>#REF!</v>
      </c>
      <c r="S115" s="22" t="e">
        <f t="shared" si="16"/>
        <v>#REF!</v>
      </c>
      <c r="T115" s="28" t="e">
        <f t="shared" si="13"/>
        <v>#REF!</v>
      </c>
      <c r="U115" s="24" t="e">
        <f t="shared" si="14"/>
        <v>#REF!</v>
      </c>
    </row>
    <row r="116" spans="1:21" ht="14.1" hidden="1" customHeight="1" x14ac:dyDescent="0.2">
      <c r="A116" s="33">
        <v>199712</v>
      </c>
      <c r="B116" s="12" t="e">
        <f>'3.VALOR'!#REF!/'3.VALOR'!B$12*100</f>
        <v>#REF!</v>
      </c>
      <c r="C116" s="12" t="e">
        <f>'3.VALOR'!#REF!/'3.VALOR'!C$12*100</f>
        <v>#REF!</v>
      </c>
      <c r="D116" s="12" t="e">
        <f>'3.VALOR'!#REF!/'3.VALOR'!D$12*100</f>
        <v>#REF!</v>
      </c>
      <c r="E116" s="12" t="e">
        <f>'3.VALOR'!#REF!/'3.VALOR'!E$12*100</f>
        <v>#REF!</v>
      </c>
      <c r="F116" s="12" t="e">
        <f>'3.VALOR'!#REF!/'3.VALOR'!F$12*100</f>
        <v>#REF!</v>
      </c>
      <c r="G116" s="12" t="e">
        <f>'3.VALOR'!#REF!/'3.VALOR'!G$12*100</f>
        <v>#REF!</v>
      </c>
      <c r="H116" s="12" t="e">
        <f>'3.VALOR'!#REF!/'3.VALOR'!H$12*100</f>
        <v>#REF!</v>
      </c>
      <c r="I116" s="12" t="e">
        <f>'3.VALOR'!#REF!/'3.VALOR'!I$12*100</f>
        <v>#REF!</v>
      </c>
      <c r="J116" s="12" t="e">
        <f>'3.VALOR'!#REF!/'3.VALOR'!J$12*100</f>
        <v>#REF!</v>
      </c>
      <c r="K116" s="12" t="e">
        <f>'3.VALOR'!#REF!/'3.VALOR'!K$12*100</f>
        <v>#REF!</v>
      </c>
      <c r="L116" s="12" t="e">
        <f>'3.VALOR'!#REF!/'3.VALOR'!L$12*100</f>
        <v>#REF!</v>
      </c>
      <c r="M116" s="12" t="e">
        <f>'3.VALOR'!#REF!/'3.VALOR'!M$12*100</f>
        <v>#REF!</v>
      </c>
      <c r="N116" s="12" t="e">
        <f>'3.VALOR'!#REF!/'3.VALOR'!N$12*100</f>
        <v>#REF!</v>
      </c>
      <c r="O116" s="12" t="e">
        <f>'3.VALOR'!#REF!/'3.VALOR'!O$12*100</f>
        <v>#REF!</v>
      </c>
      <c r="P116" s="26" t="e">
        <f t="shared" si="18"/>
        <v>#REF!</v>
      </c>
      <c r="Q116" s="6" t="s">
        <v>38</v>
      </c>
      <c r="R116" s="12" t="e">
        <f t="shared" si="19"/>
        <v>#REF!</v>
      </c>
      <c r="S116" s="22" t="e">
        <f t="shared" si="16"/>
        <v>#REF!</v>
      </c>
      <c r="T116" s="28" t="e">
        <f t="shared" si="13"/>
        <v>#REF!</v>
      </c>
      <c r="U116" s="24" t="e">
        <f t="shared" si="14"/>
        <v>#REF!</v>
      </c>
    </row>
    <row r="117" spans="1:21" ht="14.1" hidden="1" customHeight="1" x14ac:dyDescent="0.2">
      <c r="A117" s="2">
        <v>199801</v>
      </c>
      <c r="B117" s="12" t="e">
        <f>'3.VALOR'!#REF!/'3.VALOR'!B$12*100</f>
        <v>#REF!</v>
      </c>
      <c r="C117" s="12" t="e">
        <f>'3.VALOR'!#REF!/'3.VALOR'!C$12*100</f>
        <v>#REF!</v>
      </c>
      <c r="D117" s="12" t="e">
        <f>'3.VALOR'!#REF!/'3.VALOR'!D$12*100</f>
        <v>#REF!</v>
      </c>
      <c r="E117" s="12" t="e">
        <f>'3.VALOR'!#REF!/'3.VALOR'!E$12*100</f>
        <v>#REF!</v>
      </c>
      <c r="F117" s="12" t="e">
        <f>'3.VALOR'!#REF!/'3.VALOR'!F$12*100</f>
        <v>#REF!</v>
      </c>
      <c r="G117" s="12" t="e">
        <f>'3.VALOR'!#REF!/'3.VALOR'!G$12*100</f>
        <v>#REF!</v>
      </c>
      <c r="H117" s="12" t="e">
        <f>'3.VALOR'!#REF!/'3.VALOR'!H$12*100</f>
        <v>#REF!</v>
      </c>
      <c r="I117" s="12" t="e">
        <f>'3.VALOR'!#REF!/'3.VALOR'!I$12*100</f>
        <v>#REF!</v>
      </c>
      <c r="J117" s="12" t="e">
        <f>'3.VALOR'!#REF!/'3.VALOR'!J$12*100</f>
        <v>#REF!</v>
      </c>
      <c r="K117" s="12" t="e">
        <f>'3.VALOR'!#REF!/'3.VALOR'!K$12*100</f>
        <v>#REF!</v>
      </c>
      <c r="L117" s="12" t="e">
        <f>'3.VALOR'!#REF!/'3.VALOR'!L$12*100</f>
        <v>#REF!</v>
      </c>
      <c r="M117" s="12" t="e">
        <f>'3.VALOR'!#REF!/'3.VALOR'!M$12*100</f>
        <v>#REF!</v>
      </c>
      <c r="N117" s="12" t="e">
        <f>'3.VALOR'!#REF!/'3.VALOR'!N$12*100</f>
        <v>#REF!</v>
      </c>
      <c r="O117" s="12" t="e">
        <f>'3.VALOR'!#REF!/'3.VALOR'!O$12*100</f>
        <v>#REF!</v>
      </c>
      <c r="P117" s="26" t="e">
        <f t="shared" si="18"/>
        <v>#REF!</v>
      </c>
      <c r="Q117" s="6" t="s">
        <v>47</v>
      </c>
      <c r="R117" s="12" t="e">
        <f t="shared" si="19"/>
        <v>#REF!</v>
      </c>
      <c r="S117" s="22" t="e">
        <f t="shared" ref="S117:S152" si="21">R117/R105</f>
        <v>#REF!</v>
      </c>
      <c r="T117" s="28" t="e">
        <f t="shared" si="13"/>
        <v>#REF!</v>
      </c>
      <c r="U117" s="24" t="e">
        <f t="shared" si="14"/>
        <v>#REF!</v>
      </c>
    </row>
    <row r="118" spans="1:21" ht="14.1" hidden="1" customHeight="1" x14ac:dyDescent="0.2">
      <c r="A118" s="2">
        <f t="shared" ref="A118:A128" si="22">A117+1</f>
        <v>199802</v>
      </c>
      <c r="B118" s="12" t="e">
        <f>'3.VALOR'!#REF!/'3.VALOR'!B$12*100</f>
        <v>#REF!</v>
      </c>
      <c r="C118" s="12" t="e">
        <f>'3.VALOR'!#REF!/'3.VALOR'!C$12*100</f>
        <v>#REF!</v>
      </c>
      <c r="D118" s="12" t="e">
        <f>'3.VALOR'!#REF!/'3.VALOR'!D$12*100</f>
        <v>#REF!</v>
      </c>
      <c r="E118" s="12" t="e">
        <f>'3.VALOR'!#REF!/'3.VALOR'!E$12*100</f>
        <v>#REF!</v>
      </c>
      <c r="F118" s="12" t="e">
        <f>'3.VALOR'!#REF!/'3.VALOR'!F$12*100</f>
        <v>#REF!</v>
      </c>
      <c r="G118" s="12" t="e">
        <f>'3.VALOR'!#REF!/'3.VALOR'!G$12*100</f>
        <v>#REF!</v>
      </c>
      <c r="H118" s="12" t="e">
        <f>'3.VALOR'!#REF!/'3.VALOR'!H$12*100</f>
        <v>#REF!</v>
      </c>
      <c r="I118" s="12" t="e">
        <f>'3.VALOR'!#REF!/'3.VALOR'!I$12*100</f>
        <v>#REF!</v>
      </c>
      <c r="J118" s="12" t="e">
        <f>'3.VALOR'!#REF!/'3.VALOR'!J$12*100</f>
        <v>#REF!</v>
      </c>
      <c r="K118" s="12" t="e">
        <f>'3.VALOR'!#REF!/'3.VALOR'!K$12*100</f>
        <v>#REF!</v>
      </c>
      <c r="L118" s="12" t="e">
        <f>'3.VALOR'!#REF!/'3.VALOR'!L$12*100</f>
        <v>#REF!</v>
      </c>
      <c r="M118" s="12" t="e">
        <f>'3.VALOR'!#REF!/'3.VALOR'!M$12*100</f>
        <v>#REF!</v>
      </c>
      <c r="N118" s="12" t="e">
        <f>'3.VALOR'!#REF!/'3.VALOR'!N$12*100</f>
        <v>#REF!</v>
      </c>
      <c r="O118" s="12" t="e">
        <f>'3.VALOR'!#REF!/'3.VALOR'!O$12*100</f>
        <v>#REF!</v>
      </c>
      <c r="P118" s="26" t="e">
        <f t="shared" si="18"/>
        <v>#REF!</v>
      </c>
      <c r="Q118" s="6" t="s">
        <v>31</v>
      </c>
      <c r="R118" s="12" t="e">
        <f t="shared" si="19"/>
        <v>#REF!</v>
      </c>
      <c r="S118" s="22" t="e">
        <f t="shared" si="21"/>
        <v>#REF!</v>
      </c>
      <c r="T118" s="28" t="e">
        <f t="shared" si="13"/>
        <v>#REF!</v>
      </c>
      <c r="U118" s="24" t="e">
        <f t="shared" si="14"/>
        <v>#REF!</v>
      </c>
    </row>
    <row r="119" spans="1:21" ht="14.1" hidden="1" customHeight="1" x14ac:dyDescent="0.2">
      <c r="A119" s="2">
        <f t="shared" si="22"/>
        <v>199803</v>
      </c>
      <c r="B119" s="12" t="e">
        <f>'3.VALOR'!#REF!/'3.VALOR'!B$12*100</f>
        <v>#REF!</v>
      </c>
      <c r="C119" s="12" t="e">
        <f>'3.VALOR'!#REF!/'3.VALOR'!C$12*100</f>
        <v>#REF!</v>
      </c>
      <c r="D119" s="12" t="e">
        <f>'3.VALOR'!#REF!/'3.VALOR'!D$12*100</f>
        <v>#REF!</v>
      </c>
      <c r="E119" s="12" t="e">
        <f>'3.VALOR'!#REF!/'3.VALOR'!E$12*100</f>
        <v>#REF!</v>
      </c>
      <c r="F119" s="12" t="e">
        <f>'3.VALOR'!#REF!/'3.VALOR'!F$12*100</f>
        <v>#REF!</v>
      </c>
      <c r="G119" s="12" t="e">
        <f>'3.VALOR'!#REF!/'3.VALOR'!G$12*100</f>
        <v>#REF!</v>
      </c>
      <c r="H119" s="12" t="e">
        <f>'3.VALOR'!#REF!/'3.VALOR'!H$12*100</f>
        <v>#REF!</v>
      </c>
      <c r="I119" s="12" t="e">
        <f>'3.VALOR'!#REF!/'3.VALOR'!I$12*100</f>
        <v>#REF!</v>
      </c>
      <c r="J119" s="12" t="e">
        <f>'3.VALOR'!#REF!/'3.VALOR'!J$12*100</f>
        <v>#REF!</v>
      </c>
      <c r="K119" s="12" t="e">
        <f>'3.VALOR'!#REF!/'3.VALOR'!K$12*100</f>
        <v>#REF!</v>
      </c>
      <c r="L119" s="12" t="e">
        <f>'3.VALOR'!#REF!/'3.VALOR'!L$12*100</f>
        <v>#REF!</v>
      </c>
      <c r="M119" s="12" t="e">
        <f>'3.VALOR'!#REF!/'3.VALOR'!M$12*100</f>
        <v>#REF!</v>
      </c>
      <c r="N119" s="12" t="e">
        <f>'3.VALOR'!#REF!/'3.VALOR'!N$12*100</f>
        <v>#REF!</v>
      </c>
      <c r="O119" s="12" t="e">
        <f>'3.VALOR'!#REF!/'3.VALOR'!O$12*100</f>
        <v>#REF!</v>
      </c>
      <c r="P119" s="26" t="e">
        <f t="shared" si="18"/>
        <v>#REF!</v>
      </c>
      <c r="Q119" s="6" t="s">
        <v>32</v>
      </c>
      <c r="R119" s="12" t="e">
        <f t="shared" si="19"/>
        <v>#REF!</v>
      </c>
      <c r="S119" s="22" t="e">
        <f t="shared" si="21"/>
        <v>#REF!</v>
      </c>
      <c r="T119" s="28" t="e">
        <f t="shared" si="13"/>
        <v>#REF!</v>
      </c>
      <c r="U119" s="24" t="e">
        <f t="shared" si="14"/>
        <v>#REF!</v>
      </c>
    </row>
    <row r="120" spans="1:21" ht="14.1" hidden="1" customHeight="1" x14ac:dyDescent="0.2">
      <c r="A120" s="2">
        <f t="shared" si="22"/>
        <v>199804</v>
      </c>
      <c r="B120" s="12" t="e">
        <f>'3.VALOR'!#REF!/'3.VALOR'!B$12*100</f>
        <v>#REF!</v>
      </c>
      <c r="C120" s="12" t="e">
        <f>'3.VALOR'!#REF!/'3.VALOR'!C$12*100</f>
        <v>#REF!</v>
      </c>
      <c r="D120" s="12" t="e">
        <f>'3.VALOR'!#REF!/'3.VALOR'!D$12*100</f>
        <v>#REF!</v>
      </c>
      <c r="E120" s="12" t="e">
        <f>'3.VALOR'!#REF!/'3.VALOR'!E$12*100</f>
        <v>#REF!</v>
      </c>
      <c r="F120" s="12" t="e">
        <f>'3.VALOR'!#REF!/'3.VALOR'!F$12*100</f>
        <v>#REF!</v>
      </c>
      <c r="G120" s="12" t="e">
        <f>'3.VALOR'!#REF!/'3.VALOR'!G$12*100</f>
        <v>#REF!</v>
      </c>
      <c r="H120" s="12" t="e">
        <f>'3.VALOR'!#REF!/'3.VALOR'!H$12*100</f>
        <v>#REF!</v>
      </c>
      <c r="I120" s="12" t="e">
        <f>'3.VALOR'!#REF!/'3.VALOR'!I$12*100</f>
        <v>#REF!</v>
      </c>
      <c r="J120" s="12" t="e">
        <f>'3.VALOR'!#REF!/'3.VALOR'!J$12*100</f>
        <v>#REF!</v>
      </c>
      <c r="K120" s="12" t="e">
        <f>'3.VALOR'!#REF!/'3.VALOR'!K$12*100</f>
        <v>#REF!</v>
      </c>
      <c r="L120" s="12" t="e">
        <f>'3.VALOR'!#REF!/'3.VALOR'!L$12*100</f>
        <v>#REF!</v>
      </c>
      <c r="M120" s="12" t="e">
        <f>'3.VALOR'!#REF!/'3.VALOR'!M$12*100</f>
        <v>#REF!</v>
      </c>
      <c r="N120" s="12" t="e">
        <f>'3.VALOR'!#REF!/'3.VALOR'!N$12*100</f>
        <v>#REF!</v>
      </c>
      <c r="O120" s="12" t="e">
        <f>'3.VALOR'!#REF!/'3.VALOR'!O$12*100</f>
        <v>#REF!</v>
      </c>
      <c r="P120" s="26" t="e">
        <f t="shared" si="18"/>
        <v>#REF!</v>
      </c>
      <c r="Q120" s="6" t="s">
        <v>33</v>
      </c>
      <c r="R120" s="12" t="e">
        <f t="shared" si="19"/>
        <v>#REF!</v>
      </c>
      <c r="S120" s="22" t="e">
        <f t="shared" si="21"/>
        <v>#REF!</v>
      </c>
      <c r="T120" s="28" t="e">
        <f t="shared" si="13"/>
        <v>#REF!</v>
      </c>
      <c r="U120" s="24" t="e">
        <f t="shared" si="14"/>
        <v>#REF!</v>
      </c>
    </row>
    <row r="121" spans="1:21" ht="14.1" hidden="1" customHeight="1" x14ac:dyDescent="0.2">
      <c r="A121" s="2">
        <f t="shared" si="22"/>
        <v>199805</v>
      </c>
      <c r="B121" s="12" t="e">
        <f>'3.VALOR'!#REF!/'3.VALOR'!B$12*100</f>
        <v>#REF!</v>
      </c>
      <c r="C121" s="12" t="e">
        <f>'3.VALOR'!#REF!/'3.VALOR'!C$12*100</f>
        <v>#REF!</v>
      </c>
      <c r="D121" s="12" t="e">
        <f>'3.VALOR'!#REF!/'3.VALOR'!D$12*100</f>
        <v>#REF!</v>
      </c>
      <c r="E121" s="12" t="e">
        <f>'3.VALOR'!#REF!/'3.VALOR'!E$12*100</f>
        <v>#REF!</v>
      </c>
      <c r="F121" s="12" t="e">
        <f>'3.VALOR'!#REF!/'3.VALOR'!F$12*100</f>
        <v>#REF!</v>
      </c>
      <c r="G121" s="12" t="e">
        <f>'3.VALOR'!#REF!/'3.VALOR'!G$12*100</f>
        <v>#REF!</v>
      </c>
      <c r="H121" s="12" t="e">
        <f>'3.VALOR'!#REF!/'3.VALOR'!H$12*100</f>
        <v>#REF!</v>
      </c>
      <c r="I121" s="12" t="e">
        <f>'3.VALOR'!#REF!/'3.VALOR'!I$12*100</f>
        <v>#REF!</v>
      </c>
      <c r="J121" s="12" t="e">
        <f>'3.VALOR'!#REF!/'3.VALOR'!J$12*100</f>
        <v>#REF!</v>
      </c>
      <c r="K121" s="12" t="e">
        <f>'3.VALOR'!#REF!/'3.VALOR'!K$12*100</f>
        <v>#REF!</v>
      </c>
      <c r="L121" s="12" t="e">
        <f>'3.VALOR'!#REF!/'3.VALOR'!L$12*100</f>
        <v>#REF!</v>
      </c>
      <c r="M121" s="12" t="e">
        <f>'3.VALOR'!#REF!/'3.VALOR'!M$12*100</f>
        <v>#REF!</v>
      </c>
      <c r="N121" s="12" t="e">
        <f>'3.VALOR'!#REF!/'3.VALOR'!N$12*100</f>
        <v>#REF!</v>
      </c>
      <c r="O121" s="12" t="e">
        <f>'3.VALOR'!#REF!/'3.VALOR'!O$12*100</f>
        <v>#REF!</v>
      </c>
      <c r="P121" s="26" t="e">
        <f t="shared" si="18"/>
        <v>#REF!</v>
      </c>
      <c r="Q121" s="6" t="s">
        <v>32</v>
      </c>
      <c r="R121" s="12" t="e">
        <f t="shared" si="19"/>
        <v>#REF!</v>
      </c>
      <c r="S121" s="22" t="e">
        <f t="shared" si="21"/>
        <v>#REF!</v>
      </c>
      <c r="T121" s="28" t="e">
        <f t="shared" si="13"/>
        <v>#REF!</v>
      </c>
      <c r="U121" s="24" t="e">
        <f t="shared" si="14"/>
        <v>#REF!</v>
      </c>
    </row>
    <row r="122" spans="1:21" ht="14.1" hidden="1" customHeight="1" x14ac:dyDescent="0.2">
      <c r="A122" s="2">
        <f t="shared" si="22"/>
        <v>199806</v>
      </c>
      <c r="B122" s="12" t="e">
        <f>'3.VALOR'!#REF!/'3.VALOR'!B$12*100</f>
        <v>#REF!</v>
      </c>
      <c r="C122" s="12" t="e">
        <f>'3.VALOR'!#REF!/'3.VALOR'!C$12*100</f>
        <v>#REF!</v>
      </c>
      <c r="D122" s="12" t="e">
        <f>'3.VALOR'!#REF!/'3.VALOR'!D$12*100</f>
        <v>#REF!</v>
      </c>
      <c r="E122" s="12" t="e">
        <f>'3.VALOR'!#REF!/'3.VALOR'!E$12*100</f>
        <v>#REF!</v>
      </c>
      <c r="F122" s="12" t="e">
        <f>'3.VALOR'!#REF!/'3.VALOR'!F$12*100</f>
        <v>#REF!</v>
      </c>
      <c r="G122" s="12" t="e">
        <f>'3.VALOR'!#REF!/'3.VALOR'!G$12*100</f>
        <v>#REF!</v>
      </c>
      <c r="H122" s="12" t="e">
        <f>'3.VALOR'!#REF!/'3.VALOR'!H$12*100</f>
        <v>#REF!</v>
      </c>
      <c r="I122" s="12" t="e">
        <f>'3.VALOR'!#REF!/'3.VALOR'!I$12*100</f>
        <v>#REF!</v>
      </c>
      <c r="J122" s="12" t="e">
        <f>'3.VALOR'!#REF!/'3.VALOR'!J$12*100</f>
        <v>#REF!</v>
      </c>
      <c r="K122" s="12" t="e">
        <f>'3.VALOR'!#REF!/'3.VALOR'!K$12*100</f>
        <v>#REF!</v>
      </c>
      <c r="L122" s="12" t="e">
        <f>'3.VALOR'!#REF!/'3.VALOR'!L$12*100</f>
        <v>#REF!</v>
      </c>
      <c r="M122" s="12" t="e">
        <f>'3.VALOR'!#REF!/'3.VALOR'!M$12*100</f>
        <v>#REF!</v>
      </c>
      <c r="N122" s="12" t="e">
        <f>'3.VALOR'!#REF!/'3.VALOR'!N$12*100</f>
        <v>#REF!</v>
      </c>
      <c r="O122" s="12" t="e">
        <f>'3.VALOR'!#REF!/'3.VALOR'!O$12*100</f>
        <v>#REF!</v>
      </c>
      <c r="P122" s="26" t="e">
        <f t="shared" si="18"/>
        <v>#REF!</v>
      </c>
      <c r="Q122" s="6" t="s">
        <v>34</v>
      </c>
      <c r="R122" s="12" t="e">
        <f t="shared" si="19"/>
        <v>#REF!</v>
      </c>
      <c r="S122" s="22" t="e">
        <f t="shared" si="21"/>
        <v>#REF!</v>
      </c>
      <c r="T122" s="28" t="e">
        <f t="shared" si="13"/>
        <v>#REF!</v>
      </c>
      <c r="U122" s="24" t="e">
        <f t="shared" si="14"/>
        <v>#REF!</v>
      </c>
    </row>
    <row r="123" spans="1:21" ht="14.1" hidden="1" customHeight="1" x14ac:dyDescent="0.2">
      <c r="A123" s="7">
        <f t="shared" si="22"/>
        <v>199807</v>
      </c>
      <c r="B123" s="12" t="e">
        <f>'3.VALOR'!#REF!/'3.VALOR'!B$12*100</f>
        <v>#REF!</v>
      </c>
      <c r="C123" s="12" t="e">
        <f>'3.VALOR'!#REF!/'3.VALOR'!C$12*100</f>
        <v>#REF!</v>
      </c>
      <c r="D123" s="12" t="e">
        <f>'3.VALOR'!#REF!/'3.VALOR'!D$12*100</f>
        <v>#REF!</v>
      </c>
      <c r="E123" s="12" t="e">
        <f>'3.VALOR'!#REF!/'3.VALOR'!E$12*100</f>
        <v>#REF!</v>
      </c>
      <c r="F123" s="12" t="e">
        <f>'3.VALOR'!#REF!/'3.VALOR'!F$12*100</f>
        <v>#REF!</v>
      </c>
      <c r="G123" s="12" t="e">
        <f>'3.VALOR'!#REF!/'3.VALOR'!G$12*100</f>
        <v>#REF!</v>
      </c>
      <c r="H123" s="12" t="e">
        <f>'3.VALOR'!#REF!/'3.VALOR'!H$12*100</f>
        <v>#REF!</v>
      </c>
      <c r="I123" s="12" t="e">
        <f>'3.VALOR'!#REF!/'3.VALOR'!I$12*100</f>
        <v>#REF!</v>
      </c>
      <c r="J123" s="12" t="e">
        <f>'3.VALOR'!#REF!/'3.VALOR'!J$12*100</f>
        <v>#REF!</v>
      </c>
      <c r="K123" s="12" t="e">
        <f>'3.VALOR'!#REF!/'3.VALOR'!K$12*100</f>
        <v>#REF!</v>
      </c>
      <c r="L123" s="12" t="e">
        <f>'3.VALOR'!#REF!/'3.VALOR'!L$12*100</f>
        <v>#REF!</v>
      </c>
      <c r="M123" s="12" t="e">
        <f>'3.VALOR'!#REF!/'3.VALOR'!M$12*100</f>
        <v>#REF!</v>
      </c>
      <c r="N123" s="12" t="e">
        <f>'3.VALOR'!#REF!/'3.VALOR'!N$12*100</f>
        <v>#REF!</v>
      </c>
      <c r="O123" s="12" t="e">
        <f>'3.VALOR'!#REF!/'3.VALOR'!O$12*100</f>
        <v>#REF!</v>
      </c>
      <c r="P123" s="26" t="e">
        <f t="shared" si="18"/>
        <v>#REF!</v>
      </c>
      <c r="Q123" s="6" t="s">
        <v>34</v>
      </c>
      <c r="R123" s="12" t="e">
        <f t="shared" si="19"/>
        <v>#REF!</v>
      </c>
      <c r="S123" s="22" t="e">
        <f t="shared" si="21"/>
        <v>#REF!</v>
      </c>
      <c r="T123" s="28" t="e">
        <f t="shared" si="13"/>
        <v>#REF!</v>
      </c>
      <c r="U123" s="24" t="e">
        <f t="shared" si="14"/>
        <v>#REF!</v>
      </c>
    </row>
    <row r="124" spans="1:21" ht="14.1" hidden="1" customHeight="1" x14ac:dyDescent="0.2">
      <c r="A124" s="7">
        <f t="shared" si="22"/>
        <v>199808</v>
      </c>
      <c r="B124" s="12" t="e">
        <f>'3.VALOR'!#REF!/'3.VALOR'!B$12*100</f>
        <v>#REF!</v>
      </c>
      <c r="C124" s="12" t="e">
        <f>'3.VALOR'!#REF!/'3.VALOR'!C$12*100</f>
        <v>#REF!</v>
      </c>
      <c r="D124" s="12" t="e">
        <f>'3.VALOR'!#REF!/'3.VALOR'!D$12*100</f>
        <v>#REF!</v>
      </c>
      <c r="E124" s="12" t="e">
        <f>'3.VALOR'!#REF!/'3.VALOR'!E$12*100</f>
        <v>#REF!</v>
      </c>
      <c r="F124" s="12" t="e">
        <f>'3.VALOR'!#REF!/'3.VALOR'!F$12*100</f>
        <v>#REF!</v>
      </c>
      <c r="G124" s="12" t="e">
        <f>'3.VALOR'!#REF!/'3.VALOR'!G$12*100</f>
        <v>#REF!</v>
      </c>
      <c r="H124" s="12" t="e">
        <f>'3.VALOR'!#REF!/'3.VALOR'!H$12*100</f>
        <v>#REF!</v>
      </c>
      <c r="I124" s="12" t="e">
        <f>'3.VALOR'!#REF!/'3.VALOR'!I$12*100</f>
        <v>#REF!</v>
      </c>
      <c r="J124" s="12" t="e">
        <f>'3.VALOR'!#REF!/'3.VALOR'!J$12*100</f>
        <v>#REF!</v>
      </c>
      <c r="K124" s="12" t="e">
        <f>'3.VALOR'!#REF!/'3.VALOR'!K$12*100</f>
        <v>#REF!</v>
      </c>
      <c r="L124" s="12" t="e">
        <f>'3.VALOR'!#REF!/'3.VALOR'!L$12*100</f>
        <v>#REF!</v>
      </c>
      <c r="M124" s="12" t="e">
        <f>'3.VALOR'!#REF!/'3.VALOR'!M$12*100</f>
        <v>#REF!</v>
      </c>
      <c r="N124" s="12" t="e">
        <f>'3.VALOR'!#REF!/'3.VALOR'!N$12*100</f>
        <v>#REF!</v>
      </c>
      <c r="O124" s="12" t="e">
        <f>'3.VALOR'!#REF!/'3.VALOR'!O$12*100</f>
        <v>#REF!</v>
      </c>
      <c r="P124" s="26" t="e">
        <f t="shared" si="18"/>
        <v>#REF!</v>
      </c>
      <c r="Q124" s="6" t="s">
        <v>33</v>
      </c>
      <c r="R124" s="12" t="e">
        <f t="shared" si="19"/>
        <v>#REF!</v>
      </c>
      <c r="S124" s="22" t="e">
        <f t="shared" si="21"/>
        <v>#REF!</v>
      </c>
      <c r="T124" s="28" t="e">
        <f t="shared" si="13"/>
        <v>#REF!</v>
      </c>
      <c r="U124" s="24" t="e">
        <f t="shared" si="14"/>
        <v>#REF!</v>
      </c>
    </row>
    <row r="125" spans="1:21" ht="14.1" hidden="1" customHeight="1" x14ac:dyDescent="0.2">
      <c r="A125" s="7">
        <f t="shared" si="22"/>
        <v>199809</v>
      </c>
      <c r="B125" s="12" t="e">
        <f>'3.VALOR'!#REF!/'3.VALOR'!B$12*100</f>
        <v>#REF!</v>
      </c>
      <c r="C125" s="12" t="e">
        <f>'3.VALOR'!#REF!/'3.VALOR'!C$12*100</f>
        <v>#REF!</v>
      </c>
      <c r="D125" s="12" t="e">
        <f>'3.VALOR'!#REF!/'3.VALOR'!D$12*100</f>
        <v>#REF!</v>
      </c>
      <c r="E125" s="12" t="e">
        <f>'3.VALOR'!#REF!/'3.VALOR'!E$12*100</f>
        <v>#REF!</v>
      </c>
      <c r="F125" s="12" t="e">
        <f>'3.VALOR'!#REF!/'3.VALOR'!F$12*100</f>
        <v>#REF!</v>
      </c>
      <c r="G125" s="12" t="e">
        <f>'3.VALOR'!#REF!/'3.VALOR'!G$12*100</f>
        <v>#REF!</v>
      </c>
      <c r="H125" s="12" t="e">
        <f>'3.VALOR'!#REF!/'3.VALOR'!H$12*100</f>
        <v>#REF!</v>
      </c>
      <c r="I125" s="12" t="e">
        <f>'3.VALOR'!#REF!/'3.VALOR'!I$12*100</f>
        <v>#REF!</v>
      </c>
      <c r="J125" s="12" t="e">
        <f>'3.VALOR'!#REF!/'3.VALOR'!J$12*100</f>
        <v>#REF!</v>
      </c>
      <c r="K125" s="12" t="e">
        <f>'3.VALOR'!#REF!/'3.VALOR'!K$12*100</f>
        <v>#REF!</v>
      </c>
      <c r="L125" s="12" t="e">
        <f>'3.VALOR'!#REF!/'3.VALOR'!L$12*100</f>
        <v>#REF!</v>
      </c>
      <c r="M125" s="12" t="e">
        <f>'3.VALOR'!#REF!/'3.VALOR'!M$12*100</f>
        <v>#REF!</v>
      </c>
      <c r="N125" s="12" t="e">
        <f>'3.VALOR'!#REF!/'3.VALOR'!N$12*100</f>
        <v>#REF!</v>
      </c>
      <c r="O125" s="12" t="e">
        <f>'3.VALOR'!#REF!/'3.VALOR'!O$12*100</f>
        <v>#REF!</v>
      </c>
      <c r="P125" s="26" t="e">
        <f t="shared" si="18"/>
        <v>#REF!</v>
      </c>
      <c r="Q125" s="6" t="s">
        <v>35</v>
      </c>
      <c r="R125" s="12" t="e">
        <f t="shared" si="19"/>
        <v>#REF!</v>
      </c>
      <c r="S125" s="22" t="e">
        <f t="shared" si="21"/>
        <v>#REF!</v>
      </c>
      <c r="T125" s="28" t="e">
        <f t="shared" si="13"/>
        <v>#REF!</v>
      </c>
      <c r="U125" s="24" t="e">
        <f t="shared" si="14"/>
        <v>#REF!</v>
      </c>
    </row>
    <row r="126" spans="1:21" ht="14.1" hidden="1" customHeight="1" x14ac:dyDescent="0.2">
      <c r="A126" s="7">
        <f t="shared" si="22"/>
        <v>199810</v>
      </c>
      <c r="B126" s="12" t="e">
        <f>'3.VALOR'!#REF!/'3.VALOR'!B$12*100</f>
        <v>#REF!</v>
      </c>
      <c r="C126" s="12" t="e">
        <f>'3.VALOR'!#REF!/'3.VALOR'!C$12*100</f>
        <v>#REF!</v>
      </c>
      <c r="D126" s="12" t="e">
        <f>'3.VALOR'!#REF!/'3.VALOR'!D$12*100</f>
        <v>#REF!</v>
      </c>
      <c r="E126" s="12" t="e">
        <f>'3.VALOR'!#REF!/'3.VALOR'!E$12*100</f>
        <v>#REF!</v>
      </c>
      <c r="F126" s="12" t="e">
        <f>'3.VALOR'!#REF!/'3.VALOR'!F$12*100</f>
        <v>#REF!</v>
      </c>
      <c r="G126" s="12" t="e">
        <f>'3.VALOR'!#REF!/'3.VALOR'!G$12*100</f>
        <v>#REF!</v>
      </c>
      <c r="H126" s="12" t="e">
        <f>'3.VALOR'!#REF!/'3.VALOR'!H$12*100</f>
        <v>#REF!</v>
      </c>
      <c r="I126" s="12" t="e">
        <f>'3.VALOR'!#REF!/'3.VALOR'!I$12*100</f>
        <v>#REF!</v>
      </c>
      <c r="J126" s="12" t="e">
        <f>'3.VALOR'!#REF!/'3.VALOR'!J$12*100</f>
        <v>#REF!</v>
      </c>
      <c r="K126" s="12" t="e">
        <f>'3.VALOR'!#REF!/'3.VALOR'!K$12*100</f>
        <v>#REF!</v>
      </c>
      <c r="L126" s="12" t="e">
        <f>'3.VALOR'!#REF!/'3.VALOR'!L$12*100</f>
        <v>#REF!</v>
      </c>
      <c r="M126" s="12" t="e">
        <f>'3.VALOR'!#REF!/'3.VALOR'!M$12*100</f>
        <v>#REF!</v>
      </c>
      <c r="N126" s="12" t="e">
        <f>'3.VALOR'!#REF!/'3.VALOR'!N$12*100</f>
        <v>#REF!</v>
      </c>
      <c r="O126" s="12" t="e">
        <f>'3.VALOR'!#REF!/'3.VALOR'!O$12*100</f>
        <v>#REF!</v>
      </c>
      <c r="P126" s="26" t="e">
        <f t="shared" si="18"/>
        <v>#REF!</v>
      </c>
      <c r="Q126" s="6" t="s">
        <v>36</v>
      </c>
      <c r="R126" s="12" t="e">
        <f t="shared" si="19"/>
        <v>#REF!</v>
      </c>
      <c r="S126" s="22" t="e">
        <f t="shared" si="21"/>
        <v>#REF!</v>
      </c>
      <c r="T126" s="28" t="e">
        <f t="shared" si="13"/>
        <v>#REF!</v>
      </c>
      <c r="U126" s="24" t="e">
        <f t="shared" si="14"/>
        <v>#REF!</v>
      </c>
    </row>
    <row r="127" spans="1:21" ht="14.1" hidden="1" customHeight="1" x14ac:dyDescent="0.2">
      <c r="A127" s="7">
        <f t="shared" si="22"/>
        <v>199811</v>
      </c>
      <c r="B127" s="12" t="e">
        <f>'3.VALOR'!#REF!/'3.VALOR'!B$12*100</f>
        <v>#REF!</v>
      </c>
      <c r="C127" s="12" t="e">
        <f>'3.VALOR'!#REF!/'3.VALOR'!C$12*100</f>
        <v>#REF!</v>
      </c>
      <c r="D127" s="12" t="e">
        <f>'3.VALOR'!#REF!/'3.VALOR'!D$12*100</f>
        <v>#REF!</v>
      </c>
      <c r="E127" s="12" t="e">
        <f>'3.VALOR'!#REF!/'3.VALOR'!E$12*100</f>
        <v>#REF!</v>
      </c>
      <c r="F127" s="12" t="e">
        <f>'3.VALOR'!#REF!/'3.VALOR'!F$12*100</f>
        <v>#REF!</v>
      </c>
      <c r="G127" s="12" t="e">
        <f>'3.VALOR'!#REF!/'3.VALOR'!G$12*100</f>
        <v>#REF!</v>
      </c>
      <c r="H127" s="12" t="e">
        <f>'3.VALOR'!#REF!/'3.VALOR'!H$12*100</f>
        <v>#REF!</v>
      </c>
      <c r="I127" s="12" t="e">
        <f>'3.VALOR'!#REF!/'3.VALOR'!I$12*100</f>
        <v>#REF!</v>
      </c>
      <c r="J127" s="12" t="e">
        <f>'3.VALOR'!#REF!/'3.VALOR'!J$12*100</f>
        <v>#REF!</v>
      </c>
      <c r="K127" s="12" t="e">
        <f>'3.VALOR'!#REF!/'3.VALOR'!K$12*100</f>
        <v>#REF!</v>
      </c>
      <c r="L127" s="12" t="e">
        <f>'3.VALOR'!#REF!/'3.VALOR'!L$12*100</f>
        <v>#REF!</v>
      </c>
      <c r="M127" s="12" t="e">
        <f>'3.VALOR'!#REF!/'3.VALOR'!M$12*100</f>
        <v>#REF!</v>
      </c>
      <c r="N127" s="12" t="e">
        <f>'3.VALOR'!#REF!/'3.VALOR'!N$12*100</f>
        <v>#REF!</v>
      </c>
      <c r="O127" s="12" t="e">
        <f>'3.VALOR'!#REF!/'3.VALOR'!O$12*100</f>
        <v>#REF!</v>
      </c>
      <c r="P127" s="26" t="e">
        <f t="shared" si="18"/>
        <v>#REF!</v>
      </c>
      <c r="Q127" s="6" t="s">
        <v>37</v>
      </c>
      <c r="R127" s="12" t="e">
        <f t="shared" si="19"/>
        <v>#REF!</v>
      </c>
      <c r="S127" s="22" t="e">
        <f t="shared" si="21"/>
        <v>#REF!</v>
      </c>
      <c r="T127" s="28" t="e">
        <f t="shared" si="13"/>
        <v>#REF!</v>
      </c>
      <c r="U127" s="24" t="e">
        <f t="shared" si="14"/>
        <v>#REF!</v>
      </c>
    </row>
    <row r="128" spans="1:21" ht="14.1" hidden="1" customHeight="1" x14ac:dyDescent="0.2">
      <c r="A128" s="34">
        <f t="shared" si="22"/>
        <v>199812</v>
      </c>
      <c r="B128" s="12" t="e">
        <f>'3.VALOR'!#REF!/'3.VALOR'!B$12*100</f>
        <v>#REF!</v>
      </c>
      <c r="C128" s="12" t="e">
        <f>'3.VALOR'!#REF!/'3.VALOR'!C$12*100</f>
        <v>#REF!</v>
      </c>
      <c r="D128" s="12" t="e">
        <f>'3.VALOR'!#REF!/'3.VALOR'!D$12*100</f>
        <v>#REF!</v>
      </c>
      <c r="E128" s="12" t="e">
        <f>'3.VALOR'!#REF!/'3.VALOR'!E$12*100</f>
        <v>#REF!</v>
      </c>
      <c r="F128" s="12" t="e">
        <f>'3.VALOR'!#REF!/'3.VALOR'!F$12*100</f>
        <v>#REF!</v>
      </c>
      <c r="G128" s="12" t="e">
        <f>'3.VALOR'!#REF!/'3.VALOR'!G$12*100</f>
        <v>#REF!</v>
      </c>
      <c r="H128" s="12" t="e">
        <f>'3.VALOR'!#REF!/'3.VALOR'!H$12*100</f>
        <v>#REF!</v>
      </c>
      <c r="I128" s="12" t="e">
        <f>'3.VALOR'!#REF!/'3.VALOR'!I$12*100</f>
        <v>#REF!</v>
      </c>
      <c r="J128" s="12" t="e">
        <f>'3.VALOR'!#REF!/'3.VALOR'!J$12*100</f>
        <v>#REF!</v>
      </c>
      <c r="K128" s="12" t="e">
        <f>'3.VALOR'!#REF!/'3.VALOR'!K$12*100</f>
        <v>#REF!</v>
      </c>
      <c r="L128" s="12" t="e">
        <f>'3.VALOR'!#REF!/'3.VALOR'!L$12*100</f>
        <v>#REF!</v>
      </c>
      <c r="M128" s="12" t="e">
        <f>'3.VALOR'!#REF!/'3.VALOR'!M$12*100</f>
        <v>#REF!</v>
      </c>
      <c r="N128" s="12" t="e">
        <f>'3.VALOR'!#REF!/'3.VALOR'!N$12*100</f>
        <v>#REF!</v>
      </c>
      <c r="O128" s="12" t="e">
        <f>'3.VALOR'!#REF!/'3.VALOR'!O$12*100</f>
        <v>#REF!</v>
      </c>
      <c r="P128" s="26" t="e">
        <f t="shared" si="18"/>
        <v>#REF!</v>
      </c>
      <c r="Q128" s="6" t="s">
        <v>38</v>
      </c>
      <c r="R128" s="12" t="e">
        <f t="shared" si="19"/>
        <v>#REF!</v>
      </c>
      <c r="S128" s="22" t="e">
        <f t="shared" si="21"/>
        <v>#REF!</v>
      </c>
      <c r="T128" s="28" t="e">
        <f t="shared" si="13"/>
        <v>#REF!</v>
      </c>
      <c r="U128" s="24" t="e">
        <f t="shared" si="14"/>
        <v>#REF!</v>
      </c>
    </row>
    <row r="129" spans="1:21" ht="14.1" hidden="1" customHeight="1" x14ac:dyDescent="0.2">
      <c r="A129" s="7">
        <v>199901</v>
      </c>
      <c r="B129" s="12" t="e">
        <f>'3.VALOR'!#REF!/'3.VALOR'!B$12*100</f>
        <v>#REF!</v>
      </c>
      <c r="C129" s="12" t="e">
        <f>'3.VALOR'!#REF!/'3.VALOR'!C$12*100</f>
        <v>#REF!</v>
      </c>
      <c r="D129" s="12" t="e">
        <f>'3.VALOR'!#REF!/'3.VALOR'!D$12*100</f>
        <v>#REF!</v>
      </c>
      <c r="E129" s="12" t="e">
        <f>'3.VALOR'!#REF!/'3.VALOR'!E$12*100</f>
        <v>#REF!</v>
      </c>
      <c r="F129" s="12" t="e">
        <f>'3.VALOR'!#REF!/'3.VALOR'!F$12*100</f>
        <v>#REF!</v>
      </c>
      <c r="G129" s="12" t="e">
        <f>'3.VALOR'!#REF!/'3.VALOR'!G$12*100</f>
        <v>#REF!</v>
      </c>
      <c r="H129" s="12" t="e">
        <f>'3.VALOR'!#REF!/'3.VALOR'!H$12*100</f>
        <v>#REF!</v>
      </c>
      <c r="I129" s="12" t="e">
        <f>'3.VALOR'!#REF!/'3.VALOR'!I$12*100</f>
        <v>#REF!</v>
      </c>
      <c r="J129" s="12" t="e">
        <f>'3.VALOR'!#REF!/'3.VALOR'!J$12*100</f>
        <v>#REF!</v>
      </c>
      <c r="K129" s="12" t="e">
        <f>'3.VALOR'!#REF!/'3.VALOR'!K$12*100</f>
        <v>#REF!</v>
      </c>
      <c r="L129" s="12" t="e">
        <f>'3.VALOR'!#REF!/'3.VALOR'!L$12*100</f>
        <v>#REF!</v>
      </c>
      <c r="M129" s="12" t="e">
        <f>'3.VALOR'!#REF!/'3.VALOR'!M$12*100</f>
        <v>#REF!</v>
      </c>
      <c r="N129" s="12" t="e">
        <f>'3.VALOR'!#REF!/'3.VALOR'!N$12*100</f>
        <v>#REF!</v>
      </c>
      <c r="O129" s="12" t="e">
        <f>'3.VALOR'!#REF!/'3.VALOR'!O$12*100</f>
        <v>#REF!</v>
      </c>
      <c r="P129" s="26" t="e">
        <f t="shared" ref="P129:P152" si="23">O129/O117</f>
        <v>#REF!</v>
      </c>
      <c r="Q129" s="6" t="s">
        <v>48</v>
      </c>
      <c r="R129" s="12" t="e">
        <f t="shared" si="19"/>
        <v>#REF!</v>
      </c>
      <c r="S129" s="22" t="e">
        <f t="shared" si="21"/>
        <v>#REF!</v>
      </c>
      <c r="T129" s="28" t="e">
        <f t="shared" si="13"/>
        <v>#REF!</v>
      </c>
      <c r="U129" s="24" t="e">
        <f t="shared" si="14"/>
        <v>#REF!</v>
      </c>
    </row>
    <row r="130" spans="1:21" ht="14.1" hidden="1" customHeight="1" x14ac:dyDescent="0.2">
      <c r="A130" s="7">
        <f t="shared" ref="A130:A140" si="24">A129+1</f>
        <v>199902</v>
      </c>
      <c r="B130" s="12" t="e">
        <f>'3.VALOR'!#REF!/'3.VALOR'!B$12*100</f>
        <v>#REF!</v>
      </c>
      <c r="C130" s="12" t="e">
        <f>'3.VALOR'!#REF!/'3.VALOR'!C$12*100</f>
        <v>#REF!</v>
      </c>
      <c r="D130" s="12" t="e">
        <f>'3.VALOR'!#REF!/'3.VALOR'!D$12*100</f>
        <v>#REF!</v>
      </c>
      <c r="E130" s="12" t="e">
        <f>'3.VALOR'!#REF!/'3.VALOR'!E$12*100</f>
        <v>#REF!</v>
      </c>
      <c r="F130" s="12" t="e">
        <f>'3.VALOR'!#REF!/'3.VALOR'!F$12*100</f>
        <v>#REF!</v>
      </c>
      <c r="G130" s="12" t="e">
        <f>'3.VALOR'!#REF!/'3.VALOR'!G$12*100</f>
        <v>#REF!</v>
      </c>
      <c r="H130" s="12" t="e">
        <f>'3.VALOR'!#REF!/'3.VALOR'!H$12*100</f>
        <v>#REF!</v>
      </c>
      <c r="I130" s="12" t="e">
        <f>'3.VALOR'!#REF!/'3.VALOR'!I$12*100</f>
        <v>#REF!</v>
      </c>
      <c r="J130" s="12" t="e">
        <f>'3.VALOR'!#REF!/'3.VALOR'!J$12*100</f>
        <v>#REF!</v>
      </c>
      <c r="K130" s="12" t="e">
        <f>'3.VALOR'!#REF!/'3.VALOR'!K$12*100</f>
        <v>#REF!</v>
      </c>
      <c r="L130" s="12" t="e">
        <f>'3.VALOR'!#REF!/'3.VALOR'!L$12*100</f>
        <v>#REF!</v>
      </c>
      <c r="M130" s="12" t="e">
        <f>'3.VALOR'!#REF!/'3.VALOR'!M$12*100</f>
        <v>#REF!</v>
      </c>
      <c r="N130" s="12" t="e">
        <f>'3.VALOR'!#REF!/'3.VALOR'!N$12*100</f>
        <v>#REF!</v>
      </c>
      <c r="O130" s="12" t="e">
        <f>'3.VALOR'!#REF!/'3.VALOR'!O$12*100</f>
        <v>#REF!</v>
      </c>
      <c r="P130" s="26" t="e">
        <f t="shared" si="23"/>
        <v>#REF!</v>
      </c>
      <c r="Q130" s="6" t="s">
        <v>31</v>
      </c>
      <c r="R130" s="12" t="e">
        <f t="shared" si="19"/>
        <v>#REF!</v>
      </c>
      <c r="S130" s="22" t="e">
        <f t="shared" si="21"/>
        <v>#REF!</v>
      </c>
      <c r="T130" s="28" t="e">
        <f t="shared" si="13"/>
        <v>#REF!</v>
      </c>
      <c r="U130" s="24" t="e">
        <f t="shared" si="14"/>
        <v>#REF!</v>
      </c>
    </row>
    <row r="131" spans="1:21" ht="14.1" hidden="1" customHeight="1" x14ac:dyDescent="0.2">
      <c r="A131" s="7">
        <f t="shared" si="24"/>
        <v>199903</v>
      </c>
      <c r="B131" s="12" t="e">
        <f>'3.VALOR'!#REF!/'3.VALOR'!B$12*100</f>
        <v>#REF!</v>
      </c>
      <c r="C131" s="12" t="e">
        <f>'3.VALOR'!#REF!/'3.VALOR'!C$12*100</f>
        <v>#REF!</v>
      </c>
      <c r="D131" s="12" t="e">
        <f>'3.VALOR'!#REF!/'3.VALOR'!D$12*100</f>
        <v>#REF!</v>
      </c>
      <c r="E131" s="12" t="e">
        <f>'3.VALOR'!#REF!/'3.VALOR'!E$12*100</f>
        <v>#REF!</v>
      </c>
      <c r="F131" s="12" t="e">
        <f>'3.VALOR'!#REF!/'3.VALOR'!F$12*100</f>
        <v>#REF!</v>
      </c>
      <c r="G131" s="12" t="e">
        <f>'3.VALOR'!#REF!/'3.VALOR'!G$12*100</f>
        <v>#REF!</v>
      </c>
      <c r="H131" s="12" t="e">
        <f>'3.VALOR'!#REF!/'3.VALOR'!H$12*100</f>
        <v>#REF!</v>
      </c>
      <c r="I131" s="12" t="e">
        <f>'3.VALOR'!#REF!/'3.VALOR'!I$12*100</f>
        <v>#REF!</v>
      </c>
      <c r="J131" s="12" t="e">
        <f>'3.VALOR'!#REF!/'3.VALOR'!J$12*100</f>
        <v>#REF!</v>
      </c>
      <c r="K131" s="12" t="e">
        <f>'3.VALOR'!#REF!/'3.VALOR'!K$12*100</f>
        <v>#REF!</v>
      </c>
      <c r="L131" s="12" t="e">
        <f>'3.VALOR'!#REF!/'3.VALOR'!L$12*100</f>
        <v>#REF!</v>
      </c>
      <c r="M131" s="12" t="e">
        <f>'3.VALOR'!#REF!/'3.VALOR'!M$12*100</f>
        <v>#REF!</v>
      </c>
      <c r="N131" s="12" t="e">
        <f>'3.VALOR'!#REF!/'3.VALOR'!N$12*100</f>
        <v>#REF!</v>
      </c>
      <c r="O131" s="12" t="e">
        <f>'3.VALOR'!#REF!/'3.VALOR'!O$12*100</f>
        <v>#REF!</v>
      </c>
      <c r="P131" s="26" t="e">
        <f t="shared" si="23"/>
        <v>#REF!</v>
      </c>
      <c r="Q131" s="6" t="s">
        <v>32</v>
      </c>
      <c r="R131" s="12" t="e">
        <f t="shared" si="19"/>
        <v>#REF!</v>
      </c>
      <c r="S131" s="22" t="e">
        <f t="shared" si="21"/>
        <v>#REF!</v>
      </c>
      <c r="T131" s="28" t="e">
        <f t="shared" si="13"/>
        <v>#REF!</v>
      </c>
      <c r="U131" s="24" t="e">
        <f t="shared" si="14"/>
        <v>#REF!</v>
      </c>
    </row>
    <row r="132" spans="1:21" ht="14.1" hidden="1" customHeight="1" x14ac:dyDescent="0.2">
      <c r="A132" s="7">
        <f t="shared" si="24"/>
        <v>199904</v>
      </c>
      <c r="B132" s="12" t="e">
        <f>'3.VALOR'!#REF!/'3.VALOR'!B$12*100</f>
        <v>#REF!</v>
      </c>
      <c r="C132" s="12" t="e">
        <f>'3.VALOR'!#REF!/'3.VALOR'!C$12*100</f>
        <v>#REF!</v>
      </c>
      <c r="D132" s="12" t="e">
        <f>'3.VALOR'!#REF!/'3.VALOR'!D$12*100</f>
        <v>#REF!</v>
      </c>
      <c r="E132" s="12" t="e">
        <f>'3.VALOR'!#REF!/'3.VALOR'!E$12*100</f>
        <v>#REF!</v>
      </c>
      <c r="F132" s="12" t="e">
        <f>'3.VALOR'!#REF!/'3.VALOR'!F$12*100</f>
        <v>#REF!</v>
      </c>
      <c r="G132" s="12" t="e">
        <f>'3.VALOR'!#REF!/'3.VALOR'!G$12*100</f>
        <v>#REF!</v>
      </c>
      <c r="H132" s="12" t="e">
        <f>'3.VALOR'!#REF!/'3.VALOR'!H$12*100</f>
        <v>#REF!</v>
      </c>
      <c r="I132" s="12" t="e">
        <f>'3.VALOR'!#REF!/'3.VALOR'!I$12*100</f>
        <v>#REF!</v>
      </c>
      <c r="J132" s="12" t="e">
        <f>'3.VALOR'!#REF!/'3.VALOR'!J$12*100</f>
        <v>#REF!</v>
      </c>
      <c r="K132" s="12" t="e">
        <f>'3.VALOR'!#REF!/'3.VALOR'!K$12*100</f>
        <v>#REF!</v>
      </c>
      <c r="L132" s="12" t="e">
        <f>'3.VALOR'!#REF!/'3.VALOR'!L$12*100</f>
        <v>#REF!</v>
      </c>
      <c r="M132" s="12" t="e">
        <f>'3.VALOR'!#REF!/'3.VALOR'!M$12*100</f>
        <v>#REF!</v>
      </c>
      <c r="N132" s="12" t="e">
        <f>'3.VALOR'!#REF!/'3.VALOR'!N$12*100</f>
        <v>#REF!</v>
      </c>
      <c r="O132" s="12" t="e">
        <f>'3.VALOR'!#REF!/'3.VALOR'!O$12*100</f>
        <v>#REF!</v>
      </c>
      <c r="P132" s="26" t="e">
        <f t="shared" si="23"/>
        <v>#REF!</v>
      </c>
      <c r="Q132" s="6" t="s">
        <v>33</v>
      </c>
      <c r="R132" s="12" t="e">
        <f t="shared" si="19"/>
        <v>#REF!</v>
      </c>
      <c r="S132" s="22" t="e">
        <f t="shared" si="21"/>
        <v>#REF!</v>
      </c>
      <c r="T132" s="28" t="e">
        <f t="shared" si="13"/>
        <v>#REF!</v>
      </c>
      <c r="U132" s="24" t="e">
        <f t="shared" si="14"/>
        <v>#REF!</v>
      </c>
    </row>
    <row r="133" spans="1:21" ht="14.1" hidden="1" customHeight="1" x14ac:dyDescent="0.2">
      <c r="A133" s="7">
        <f t="shared" si="24"/>
        <v>199905</v>
      </c>
      <c r="B133" s="12" t="e">
        <f>'3.VALOR'!#REF!/'3.VALOR'!B$12*100</f>
        <v>#REF!</v>
      </c>
      <c r="C133" s="12" t="e">
        <f>'3.VALOR'!#REF!/'3.VALOR'!C$12*100</f>
        <v>#REF!</v>
      </c>
      <c r="D133" s="12" t="e">
        <f>'3.VALOR'!#REF!/'3.VALOR'!D$12*100</f>
        <v>#REF!</v>
      </c>
      <c r="E133" s="12" t="e">
        <f>'3.VALOR'!#REF!/'3.VALOR'!E$12*100</f>
        <v>#REF!</v>
      </c>
      <c r="F133" s="12" t="e">
        <f>'3.VALOR'!#REF!/'3.VALOR'!F$12*100</f>
        <v>#REF!</v>
      </c>
      <c r="G133" s="12" t="e">
        <f>'3.VALOR'!#REF!/'3.VALOR'!G$12*100</f>
        <v>#REF!</v>
      </c>
      <c r="H133" s="12" t="e">
        <f>'3.VALOR'!#REF!/'3.VALOR'!H$12*100</f>
        <v>#REF!</v>
      </c>
      <c r="I133" s="12" t="e">
        <f>'3.VALOR'!#REF!/'3.VALOR'!I$12*100</f>
        <v>#REF!</v>
      </c>
      <c r="J133" s="12" t="e">
        <f>'3.VALOR'!#REF!/'3.VALOR'!J$12*100</f>
        <v>#REF!</v>
      </c>
      <c r="K133" s="12" t="e">
        <f>'3.VALOR'!#REF!/'3.VALOR'!K$12*100</f>
        <v>#REF!</v>
      </c>
      <c r="L133" s="12" t="e">
        <f>'3.VALOR'!#REF!/'3.VALOR'!L$12*100</f>
        <v>#REF!</v>
      </c>
      <c r="M133" s="12" t="e">
        <f>'3.VALOR'!#REF!/'3.VALOR'!M$12*100</f>
        <v>#REF!</v>
      </c>
      <c r="N133" s="12" t="e">
        <f>'3.VALOR'!#REF!/'3.VALOR'!N$12*100</f>
        <v>#REF!</v>
      </c>
      <c r="O133" s="12" t="e">
        <f>'3.VALOR'!#REF!/'3.VALOR'!O$12*100</f>
        <v>#REF!</v>
      </c>
      <c r="P133" s="26" t="e">
        <f t="shared" si="23"/>
        <v>#REF!</v>
      </c>
      <c r="Q133" s="6" t="s">
        <v>32</v>
      </c>
      <c r="R133" s="12" t="e">
        <f t="shared" si="19"/>
        <v>#REF!</v>
      </c>
      <c r="S133" s="22" t="e">
        <f t="shared" si="21"/>
        <v>#REF!</v>
      </c>
      <c r="T133" s="28" t="e">
        <f t="shared" si="13"/>
        <v>#REF!</v>
      </c>
      <c r="U133" s="24" t="e">
        <f t="shared" si="14"/>
        <v>#REF!</v>
      </c>
    </row>
    <row r="134" spans="1:21" ht="14.1" hidden="1" customHeight="1" x14ac:dyDescent="0.2">
      <c r="A134" s="7">
        <f t="shared" si="24"/>
        <v>199906</v>
      </c>
      <c r="B134" s="12" t="e">
        <f>'3.VALOR'!#REF!/'3.VALOR'!B$12*100</f>
        <v>#REF!</v>
      </c>
      <c r="C134" s="12" t="e">
        <f>'3.VALOR'!#REF!/'3.VALOR'!C$12*100</f>
        <v>#REF!</v>
      </c>
      <c r="D134" s="12" t="e">
        <f>'3.VALOR'!#REF!/'3.VALOR'!D$12*100</f>
        <v>#REF!</v>
      </c>
      <c r="E134" s="12" t="e">
        <f>'3.VALOR'!#REF!/'3.VALOR'!E$12*100</f>
        <v>#REF!</v>
      </c>
      <c r="F134" s="12" t="e">
        <f>'3.VALOR'!#REF!/'3.VALOR'!F$12*100</f>
        <v>#REF!</v>
      </c>
      <c r="G134" s="12" t="e">
        <f>'3.VALOR'!#REF!/'3.VALOR'!G$12*100</f>
        <v>#REF!</v>
      </c>
      <c r="H134" s="12" t="e">
        <f>'3.VALOR'!#REF!/'3.VALOR'!H$12*100</f>
        <v>#REF!</v>
      </c>
      <c r="I134" s="12" t="e">
        <f>'3.VALOR'!#REF!/'3.VALOR'!I$12*100</f>
        <v>#REF!</v>
      </c>
      <c r="J134" s="12" t="e">
        <f>'3.VALOR'!#REF!/'3.VALOR'!J$12*100</f>
        <v>#REF!</v>
      </c>
      <c r="K134" s="12" t="e">
        <f>'3.VALOR'!#REF!/'3.VALOR'!K$12*100</f>
        <v>#REF!</v>
      </c>
      <c r="L134" s="12" t="e">
        <f>'3.VALOR'!#REF!/'3.VALOR'!L$12*100</f>
        <v>#REF!</v>
      </c>
      <c r="M134" s="12" t="e">
        <f>'3.VALOR'!#REF!/'3.VALOR'!M$12*100</f>
        <v>#REF!</v>
      </c>
      <c r="N134" s="12" t="e">
        <f>'3.VALOR'!#REF!/'3.VALOR'!N$12*100</f>
        <v>#REF!</v>
      </c>
      <c r="O134" s="12" t="e">
        <f>'3.VALOR'!#REF!/'3.VALOR'!O$12*100</f>
        <v>#REF!</v>
      </c>
      <c r="P134" s="26" t="e">
        <f t="shared" si="23"/>
        <v>#REF!</v>
      </c>
      <c r="Q134" s="6" t="s">
        <v>34</v>
      </c>
      <c r="R134" s="12" t="e">
        <f t="shared" si="19"/>
        <v>#REF!</v>
      </c>
      <c r="S134" s="22" t="e">
        <f t="shared" si="21"/>
        <v>#REF!</v>
      </c>
      <c r="T134" s="28" t="e">
        <f t="shared" si="13"/>
        <v>#REF!</v>
      </c>
      <c r="U134" s="24" t="e">
        <f t="shared" si="14"/>
        <v>#REF!</v>
      </c>
    </row>
    <row r="135" spans="1:21" ht="14.1" hidden="1" customHeight="1" x14ac:dyDescent="0.2">
      <c r="A135" s="7">
        <f t="shared" si="24"/>
        <v>199907</v>
      </c>
      <c r="B135" s="12" t="e">
        <f>'3.VALOR'!#REF!/'3.VALOR'!B$12*100</f>
        <v>#REF!</v>
      </c>
      <c r="C135" s="12" t="e">
        <f>'3.VALOR'!#REF!/'3.VALOR'!C$12*100</f>
        <v>#REF!</v>
      </c>
      <c r="D135" s="12" t="e">
        <f>'3.VALOR'!#REF!/'3.VALOR'!D$12*100</f>
        <v>#REF!</v>
      </c>
      <c r="E135" s="12" t="e">
        <f>'3.VALOR'!#REF!/'3.VALOR'!E$12*100</f>
        <v>#REF!</v>
      </c>
      <c r="F135" s="12" t="e">
        <f>'3.VALOR'!#REF!/'3.VALOR'!F$12*100</f>
        <v>#REF!</v>
      </c>
      <c r="G135" s="12" t="e">
        <f>'3.VALOR'!#REF!/'3.VALOR'!G$12*100</f>
        <v>#REF!</v>
      </c>
      <c r="H135" s="12" t="e">
        <f>'3.VALOR'!#REF!/'3.VALOR'!H$12*100</f>
        <v>#REF!</v>
      </c>
      <c r="I135" s="12" t="e">
        <f>'3.VALOR'!#REF!/'3.VALOR'!I$12*100</f>
        <v>#REF!</v>
      </c>
      <c r="J135" s="12" t="e">
        <f>'3.VALOR'!#REF!/'3.VALOR'!J$12*100</f>
        <v>#REF!</v>
      </c>
      <c r="K135" s="12" t="e">
        <f>'3.VALOR'!#REF!/'3.VALOR'!K$12*100</f>
        <v>#REF!</v>
      </c>
      <c r="L135" s="12" t="e">
        <f>'3.VALOR'!#REF!/'3.VALOR'!L$12*100</f>
        <v>#REF!</v>
      </c>
      <c r="M135" s="12" t="e">
        <f>'3.VALOR'!#REF!/'3.VALOR'!M$12*100</f>
        <v>#REF!</v>
      </c>
      <c r="N135" s="12" t="e">
        <f>'3.VALOR'!#REF!/'3.VALOR'!N$12*100</f>
        <v>#REF!</v>
      </c>
      <c r="O135" s="12" t="e">
        <f>'3.VALOR'!#REF!/'3.VALOR'!O$12*100</f>
        <v>#REF!</v>
      </c>
      <c r="P135" s="26" t="e">
        <f t="shared" si="23"/>
        <v>#REF!</v>
      </c>
      <c r="Q135" s="6" t="s">
        <v>34</v>
      </c>
      <c r="R135" s="12" t="e">
        <f t="shared" si="19"/>
        <v>#REF!</v>
      </c>
      <c r="S135" s="22" t="e">
        <f t="shared" si="21"/>
        <v>#REF!</v>
      </c>
      <c r="T135" s="28" t="e">
        <f t="shared" si="13"/>
        <v>#REF!</v>
      </c>
      <c r="U135" s="24" t="e">
        <f t="shared" si="14"/>
        <v>#REF!</v>
      </c>
    </row>
    <row r="136" spans="1:21" ht="14.1" hidden="1" customHeight="1" x14ac:dyDescent="0.2">
      <c r="A136" s="7">
        <f t="shared" si="24"/>
        <v>199908</v>
      </c>
      <c r="B136" s="12" t="e">
        <f>'3.VALOR'!#REF!/'3.VALOR'!B$12*100</f>
        <v>#REF!</v>
      </c>
      <c r="C136" s="12" t="e">
        <f>'3.VALOR'!#REF!/'3.VALOR'!C$12*100</f>
        <v>#REF!</v>
      </c>
      <c r="D136" s="12" t="e">
        <f>'3.VALOR'!#REF!/'3.VALOR'!D$12*100</f>
        <v>#REF!</v>
      </c>
      <c r="E136" s="12" t="e">
        <f>'3.VALOR'!#REF!/'3.VALOR'!E$12*100</f>
        <v>#REF!</v>
      </c>
      <c r="F136" s="12" t="e">
        <f>'3.VALOR'!#REF!/'3.VALOR'!F$12*100</f>
        <v>#REF!</v>
      </c>
      <c r="G136" s="12" t="e">
        <f>'3.VALOR'!#REF!/'3.VALOR'!G$12*100</f>
        <v>#REF!</v>
      </c>
      <c r="H136" s="12" t="e">
        <f>'3.VALOR'!#REF!/'3.VALOR'!H$12*100</f>
        <v>#REF!</v>
      </c>
      <c r="I136" s="12" t="e">
        <f>'3.VALOR'!#REF!/'3.VALOR'!I$12*100</f>
        <v>#REF!</v>
      </c>
      <c r="J136" s="12" t="e">
        <f>'3.VALOR'!#REF!/'3.VALOR'!J$12*100</f>
        <v>#REF!</v>
      </c>
      <c r="K136" s="12" t="e">
        <f>'3.VALOR'!#REF!/'3.VALOR'!K$12*100</f>
        <v>#REF!</v>
      </c>
      <c r="L136" s="12" t="e">
        <f>'3.VALOR'!#REF!/'3.VALOR'!L$12*100</f>
        <v>#REF!</v>
      </c>
      <c r="M136" s="12" t="e">
        <f>'3.VALOR'!#REF!/'3.VALOR'!M$12*100</f>
        <v>#REF!</v>
      </c>
      <c r="N136" s="12" t="e">
        <f>'3.VALOR'!#REF!/'3.VALOR'!N$12*100</f>
        <v>#REF!</v>
      </c>
      <c r="O136" s="12" t="e">
        <f>'3.VALOR'!#REF!/'3.VALOR'!O$12*100</f>
        <v>#REF!</v>
      </c>
      <c r="P136" s="26" t="e">
        <f t="shared" si="23"/>
        <v>#REF!</v>
      </c>
      <c r="Q136" s="6" t="s">
        <v>33</v>
      </c>
      <c r="R136" s="12" t="e">
        <f t="shared" si="19"/>
        <v>#REF!</v>
      </c>
      <c r="S136" s="22" t="e">
        <f t="shared" si="21"/>
        <v>#REF!</v>
      </c>
      <c r="T136" s="28" t="e">
        <f t="shared" si="13"/>
        <v>#REF!</v>
      </c>
      <c r="U136" s="24" t="e">
        <f t="shared" si="14"/>
        <v>#REF!</v>
      </c>
    </row>
    <row r="137" spans="1:21" ht="14.1" hidden="1" customHeight="1" x14ac:dyDescent="0.2">
      <c r="A137" s="7">
        <f t="shared" si="24"/>
        <v>199909</v>
      </c>
      <c r="B137" s="12" t="e">
        <f>'3.VALOR'!#REF!/'3.VALOR'!B$12*100</f>
        <v>#REF!</v>
      </c>
      <c r="C137" s="12" t="e">
        <f>'3.VALOR'!#REF!/'3.VALOR'!C$12*100</f>
        <v>#REF!</v>
      </c>
      <c r="D137" s="12" t="e">
        <f>'3.VALOR'!#REF!/'3.VALOR'!D$12*100</f>
        <v>#REF!</v>
      </c>
      <c r="E137" s="12" t="e">
        <f>'3.VALOR'!#REF!/'3.VALOR'!E$12*100</f>
        <v>#REF!</v>
      </c>
      <c r="F137" s="12" t="e">
        <f>'3.VALOR'!#REF!/'3.VALOR'!F$12*100</f>
        <v>#REF!</v>
      </c>
      <c r="G137" s="12" t="e">
        <f>'3.VALOR'!#REF!/'3.VALOR'!G$12*100</f>
        <v>#REF!</v>
      </c>
      <c r="H137" s="12" t="e">
        <f>'3.VALOR'!#REF!/'3.VALOR'!H$12*100</f>
        <v>#REF!</v>
      </c>
      <c r="I137" s="12" t="e">
        <f>'3.VALOR'!#REF!/'3.VALOR'!I$12*100</f>
        <v>#REF!</v>
      </c>
      <c r="J137" s="12" t="e">
        <f>'3.VALOR'!#REF!/'3.VALOR'!J$12*100</f>
        <v>#REF!</v>
      </c>
      <c r="K137" s="12" t="e">
        <f>'3.VALOR'!#REF!/'3.VALOR'!K$12*100</f>
        <v>#REF!</v>
      </c>
      <c r="L137" s="12" t="e">
        <f>'3.VALOR'!#REF!/'3.VALOR'!L$12*100</f>
        <v>#REF!</v>
      </c>
      <c r="M137" s="12" t="e">
        <f>'3.VALOR'!#REF!/'3.VALOR'!M$12*100</f>
        <v>#REF!</v>
      </c>
      <c r="N137" s="12" t="e">
        <f>'3.VALOR'!#REF!/'3.VALOR'!N$12*100</f>
        <v>#REF!</v>
      </c>
      <c r="O137" s="12" t="e">
        <f>'3.VALOR'!#REF!/'3.VALOR'!O$12*100</f>
        <v>#REF!</v>
      </c>
      <c r="P137" s="26" t="e">
        <f t="shared" si="23"/>
        <v>#REF!</v>
      </c>
      <c r="Q137" s="6" t="s">
        <v>35</v>
      </c>
      <c r="R137" s="12" t="e">
        <f t="shared" ref="R137:R152" si="25">SUM(C137:N137)</f>
        <v>#REF!</v>
      </c>
      <c r="S137" s="22" t="e">
        <f t="shared" si="21"/>
        <v>#REF!</v>
      </c>
      <c r="T137" s="28" t="e">
        <f t="shared" si="13"/>
        <v>#REF!</v>
      </c>
      <c r="U137" s="24" t="e">
        <f t="shared" si="14"/>
        <v>#REF!</v>
      </c>
    </row>
    <row r="138" spans="1:21" ht="14.1" hidden="1" customHeight="1" x14ac:dyDescent="0.2">
      <c r="A138" s="7">
        <f t="shared" si="24"/>
        <v>199910</v>
      </c>
      <c r="B138" s="12" t="e">
        <f>'3.VALOR'!#REF!/'3.VALOR'!B$12*100</f>
        <v>#REF!</v>
      </c>
      <c r="C138" s="12" t="e">
        <f>'3.VALOR'!#REF!/'3.VALOR'!C$12*100</f>
        <v>#REF!</v>
      </c>
      <c r="D138" s="12" t="e">
        <f>'3.VALOR'!#REF!/'3.VALOR'!D$12*100</f>
        <v>#REF!</v>
      </c>
      <c r="E138" s="12" t="e">
        <f>'3.VALOR'!#REF!/'3.VALOR'!E$12*100</f>
        <v>#REF!</v>
      </c>
      <c r="F138" s="12" t="e">
        <f>'3.VALOR'!#REF!/'3.VALOR'!F$12*100</f>
        <v>#REF!</v>
      </c>
      <c r="G138" s="12" t="e">
        <f>'3.VALOR'!#REF!/'3.VALOR'!G$12*100</f>
        <v>#REF!</v>
      </c>
      <c r="H138" s="12" t="e">
        <f>'3.VALOR'!#REF!/'3.VALOR'!H$12*100</f>
        <v>#REF!</v>
      </c>
      <c r="I138" s="12" t="e">
        <f>'3.VALOR'!#REF!/'3.VALOR'!I$12*100</f>
        <v>#REF!</v>
      </c>
      <c r="J138" s="12" t="e">
        <f>'3.VALOR'!#REF!/'3.VALOR'!J$12*100</f>
        <v>#REF!</v>
      </c>
      <c r="K138" s="12" t="e">
        <f>'3.VALOR'!#REF!/'3.VALOR'!K$12*100</f>
        <v>#REF!</v>
      </c>
      <c r="L138" s="12" t="e">
        <f>'3.VALOR'!#REF!/'3.VALOR'!L$12*100</f>
        <v>#REF!</v>
      </c>
      <c r="M138" s="12" t="e">
        <f>'3.VALOR'!#REF!/'3.VALOR'!M$12*100</f>
        <v>#REF!</v>
      </c>
      <c r="N138" s="12" t="e">
        <f>'3.VALOR'!#REF!/'3.VALOR'!N$12*100</f>
        <v>#REF!</v>
      </c>
      <c r="O138" s="12" t="e">
        <f>'3.VALOR'!#REF!/'3.VALOR'!O$12*100</f>
        <v>#REF!</v>
      </c>
      <c r="P138" s="26" t="e">
        <f t="shared" si="23"/>
        <v>#REF!</v>
      </c>
      <c r="Q138" s="6" t="s">
        <v>36</v>
      </c>
      <c r="R138" s="12" t="e">
        <f t="shared" si="25"/>
        <v>#REF!</v>
      </c>
      <c r="S138" s="22" t="e">
        <f t="shared" si="21"/>
        <v>#REF!</v>
      </c>
      <c r="T138" s="28" t="e">
        <f t="shared" si="13"/>
        <v>#REF!</v>
      </c>
      <c r="U138" s="24" t="e">
        <f t="shared" si="14"/>
        <v>#REF!</v>
      </c>
    </row>
    <row r="139" spans="1:21" ht="14.1" hidden="1" customHeight="1" x14ac:dyDescent="0.2">
      <c r="A139" s="7">
        <f t="shared" si="24"/>
        <v>199911</v>
      </c>
      <c r="B139" s="12" t="e">
        <f>'3.VALOR'!#REF!/'3.VALOR'!B$12*100</f>
        <v>#REF!</v>
      </c>
      <c r="C139" s="12" t="e">
        <f>'3.VALOR'!#REF!/'3.VALOR'!C$12*100</f>
        <v>#REF!</v>
      </c>
      <c r="D139" s="12" t="e">
        <f>'3.VALOR'!#REF!/'3.VALOR'!D$12*100</f>
        <v>#REF!</v>
      </c>
      <c r="E139" s="12" t="e">
        <f>'3.VALOR'!#REF!/'3.VALOR'!E$12*100</f>
        <v>#REF!</v>
      </c>
      <c r="F139" s="12" t="e">
        <f>'3.VALOR'!#REF!/'3.VALOR'!F$12*100</f>
        <v>#REF!</v>
      </c>
      <c r="G139" s="12" t="e">
        <f>'3.VALOR'!#REF!/'3.VALOR'!G$12*100</f>
        <v>#REF!</v>
      </c>
      <c r="H139" s="12" t="e">
        <f>'3.VALOR'!#REF!/'3.VALOR'!H$12*100</f>
        <v>#REF!</v>
      </c>
      <c r="I139" s="12" t="e">
        <f>'3.VALOR'!#REF!/'3.VALOR'!I$12*100</f>
        <v>#REF!</v>
      </c>
      <c r="J139" s="12" t="e">
        <f>'3.VALOR'!#REF!/'3.VALOR'!J$12*100</f>
        <v>#REF!</v>
      </c>
      <c r="K139" s="12" t="e">
        <f>'3.VALOR'!#REF!/'3.VALOR'!K$12*100</f>
        <v>#REF!</v>
      </c>
      <c r="L139" s="12" t="e">
        <f>'3.VALOR'!#REF!/'3.VALOR'!L$12*100</f>
        <v>#REF!</v>
      </c>
      <c r="M139" s="12" t="e">
        <f>'3.VALOR'!#REF!/'3.VALOR'!M$12*100</f>
        <v>#REF!</v>
      </c>
      <c r="N139" s="12" t="e">
        <f>'3.VALOR'!#REF!/'3.VALOR'!N$12*100</f>
        <v>#REF!</v>
      </c>
      <c r="O139" s="12" t="e">
        <f>'3.VALOR'!#REF!/'3.VALOR'!O$12*100</f>
        <v>#REF!</v>
      </c>
      <c r="P139" s="26" t="e">
        <f t="shared" si="23"/>
        <v>#REF!</v>
      </c>
      <c r="Q139" s="6" t="s">
        <v>37</v>
      </c>
      <c r="R139" s="12" t="e">
        <f t="shared" si="25"/>
        <v>#REF!</v>
      </c>
      <c r="S139" s="22" t="e">
        <f t="shared" si="21"/>
        <v>#REF!</v>
      </c>
      <c r="T139" s="28" t="e">
        <f t="shared" si="13"/>
        <v>#REF!</v>
      </c>
      <c r="U139" s="24" t="e">
        <f t="shared" si="14"/>
        <v>#REF!</v>
      </c>
    </row>
    <row r="140" spans="1:21" ht="14.1" hidden="1" customHeight="1" x14ac:dyDescent="0.2">
      <c r="A140" s="34">
        <f t="shared" si="24"/>
        <v>199912</v>
      </c>
      <c r="B140" s="12" t="e">
        <f>'3.VALOR'!#REF!/'3.VALOR'!B$12*100</f>
        <v>#REF!</v>
      </c>
      <c r="C140" s="12" t="e">
        <f>'3.VALOR'!#REF!/'3.VALOR'!C$12*100</f>
        <v>#REF!</v>
      </c>
      <c r="D140" s="12" t="e">
        <f>'3.VALOR'!#REF!/'3.VALOR'!D$12*100</f>
        <v>#REF!</v>
      </c>
      <c r="E140" s="12" t="e">
        <f>'3.VALOR'!#REF!/'3.VALOR'!E$12*100</f>
        <v>#REF!</v>
      </c>
      <c r="F140" s="12" t="e">
        <f>'3.VALOR'!#REF!/'3.VALOR'!F$12*100</f>
        <v>#REF!</v>
      </c>
      <c r="G140" s="12" t="e">
        <f>'3.VALOR'!#REF!/'3.VALOR'!G$12*100</f>
        <v>#REF!</v>
      </c>
      <c r="H140" s="12" t="e">
        <f>'3.VALOR'!#REF!/'3.VALOR'!H$12*100</f>
        <v>#REF!</v>
      </c>
      <c r="I140" s="12" t="e">
        <f>'3.VALOR'!#REF!/'3.VALOR'!I$12*100</f>
        <v>#REF!</v>
      </c>
      <c r="J140" s="12" t="e">
        <f>'3.VALOR'!#REF!/'3.VALOR'!J$12*100</f>
        <v>#REF!</v>
      </c>
      <c r="K140" s="12" t="e">
        <f>'3.VALOR'!#REF!/'3.VALOR'!K$12*100</f>
        <v>#REF!</v>
      </c>
      <c r="L140" s="12" t="e">
        <f>'3.VALOR'!#REF!/'3.VALOR'!L$12*100</f>
        <v>#REF!</v>
      </c>
      <c r="M140" s="12" t="e">
        <f>'3.VALOR'!#REF!/'3.VALOR'!M$12*100</f>
        <v>#REF!</v>
      </c>
      <c r="N140" s="12" t="e">
        <f>'3.VALOR'!#REF!/'3.VALOR'!N$12*100</f>
        <v>#REF!</v>
      </c>
      <c r="O140" s="12" t="e">
        <f>'3.VALOR'!#REF!/'3.VALOR'!O$12*100</f>
        <v>#REF!</v>
      </c>
      <c r="P140" s="26" t="e">
        <f t="shared" si="23"/>
        <v>#REF!</v>
      </c>
      <c r="Q140" s="6" t="s">
        <v>38</v>
      </c>
      <c r="R140" s="12" t="e">
        <f t="shared" si="25"/>
        <v>#REF!</v>
      </c>
      <c r="S140" s="22" t="e">
        <f t="shared" si="21"/>
        <v>#REF!</v>
      </c>
      <c r="T140" s="28" t="e">
        <f t="shared" si="13"/>
        <v>#REF!</v>
      </c>
      <c r="U140" s="24" t="e">
        <f t="shared" si="14"/>
        <v>#REF!</v>
      </c>
    </row>
    <row r="141" spans="1:21" ht="14.1" hidden="1" customHeight="1" x14ac:dyDescent="0.2">
      <c r="A141" s="7">
        <v>200001</v>
      </c>
      <c r="B141" s="12">
        <f>'3.VALOR'!B14/'3.VALOR'!B$12*100</f>
        <v>1.8637568603719048</v>
      </c>
      <c r="C141" s="12">
        <f>'3.VALOR'!C14/'3.VALOR'!C$12*100</f>
        <v>0.10357958257491222</v>
      </c>
      <c r="D141" s="12">
        <f>'3.VALOR'!D14/'3.VALOR'!D$12*100</f>
        <v>0.27115253987834498</v>
      </c>
      <c r="E141" s="12">
        <f>'3.VALOR'!E14/'3.VALOR'!E$12*100</f>
        <v>1.0172140736436333</v>
      </c>
      <c r="F141" s="12">
        <f>'3.VALOR'!F14/'3.VALOR'!F$12*100</f>
        <v>4.3993515509312475</v>
      </c>
      <c r="G141" s="12">
        <f>'3.VALOR'!G14/'3.VALOR'!G$12*100</f>
        <v>0.25533280787723567</v>
      </c>
      <c r="H141" s="12">
        <f>'3.VALOR'!H14/'3.VALOR'!H$12*100</f>
        <v>0</v>
      </c>
      <c r="I141" s="12">
        <f>'3.VALOR'!I14/'3.VALOR'!I$12*100</f>
        <v>0</v>
      </c>
      <c r="J141" s="12">
        <f>'3.VALOR'!J14/'3.VALOR'!J$12*100</f>
        <v>0.98179990853532617</v>
      </c>
      <c r="K141" s="12">
        <f>'3.VALOR'!K14/'3.VALOR'!K$12*100</f>
        <v>7.5168331945925981</v>
      </c>
      <c r="L141" s="12">
        <f>'3.VALOR'!L14/'3.VALOR'!L$12*100</f>
        <v>0</v>
      </c>
      <c r="M141" s="12">
        <f>'3.VALOR'!M14/'3.VALOR'!M$12*100</f>
        <v>0</v>
      </c>
      <c r="N141" s="12">
        <f>'3.VALOR'!N14/'3.VALOR'!N$12*100</f>
        <v>0</v>
      </c>
      <c r="O141" s="12" t="e">
        <f>'3.VALOR'!O14/'3.VALOR'!O$12*100</f>
        <v>#DIV/0!</v>
      </c>
      <c r="P141" s="26" t="e">
        <f t="shared" si="23"/>
        <v>#DIV/0!</v>
      </c>
      <c r="Q141" s="6" t="s">
        <v>49</v>
      </c>
      <c r="R141" s="12">
        <f t="shared" si="25"/>
        <v>14.545263658033297</v>
      </c>
      <c r="S141" s="22" t="e">
        <f t="shared" si="21"/>
        <v>#REF!</v>
      </c>
      <c r="T141" s="28" t="e">
        <f t="shared" si="13"/>
        <v>#REF!</v>
      </c>
      <c r="U141" s="24" t="e">
        <f t="shared" si="14"/>
        <v>#REF!</v>
      </c>
    </row>
    <row r="142" spans="1:21" ht="14.1" hidden="1" customHeight="1" x14ac:dyDescent="0.2">
      <c r="A142" s="7">
        <f t="shared" ref="A142:A205" si="26">A141+1</f>
        <v>200002</v>
      </c>
      <c r="B142" s="12">
        <f>'3.VALOR'!B15/'3.VALOR'!B$12*100</f>
        <v>1.8605567822556204</v>
      </c>
      <c r="C142" s="12">
        <f>'3.VALOR'!C15/'3.VALOR'!C$12*100</f>
        <v>0.12007786105235688</v>
      </c>
      <c r="D142" s="12">
        <f>'3.VALOR'!D15/'3.VALOR'!D$12*100</f>
        <v>0.25150518735814126</v>
      </c>
      <c r="E142" s="12">
        <f>'3.VALOR'!E15/'3.VALOR'!E$12*100</f>
        <v>0.87295478962704298</v>
      </c>
      <c r="F142" s="12">
        <f>'3.VALOR'!F15/'3.VALOR'!F$12*100</f>
        <v>4.7074847250969247</v>
      </c>
      <c r="G142" s="12">
        <f>'3.VALOR'!G15/'3.VALOR'!G$12*100</f>
        <v>0.26420226330876073</v>
      </c>
      <c r="H142" s="12">
        <f>'3.VALOR'!H15/'3.VALOR'!H$12*100</f>
        <v>0</v>
      </c>
      <c r="I142" s="12">
        <f>'3.VALOR'!I15/'3.VALOR'!I$12*100</f>
        <v>0</v>
      </c>
      <c r="J142" s="12">
        <f>'3.VALOR'!J15/'3.VALOR'!J$12*100</f>
        <v>1.0184988871198128</v>
      </c>
      <c r="K142" s="12">
        <f>'3.VALOR'!K15/'3.VALOR'!K$12*100</f>
        <v>6.8803237903343666</v>
      </c>
      <c r="L142" s="12">
        <f>'3.VALOR'!L15/'3.VALOR'!L$12*100</f>
        <v>0</v>
      </c>
      <c r="M142" s="12">
        <f>'3.VALOR'!M15/'3.VALOR'!M$12*100</f>
        <v>0</v>
      </c>
      <c r="N142" s="12">
        <f>'3.VALOR'!N15/'3.VALOR'!N$12*100</f>
        <v>0</v>
      </c>
      <c r="O142" s="12" t="e">
        <f>'3.VALOR'!O15/'3.VALOR'!O$12*100</f>
        <v>#DIV/0!</v>
      </c>
      <c r="P142" s="26" t="e">
        <f t="shared" si="23"/>
        <v>#DIV/0!</v>
      </c>
      <c r="Q142" s="6" t="s">
        <v>31</v>
      </c>
      <c r="R142" s="12">
        <f t="shared" si="25"/>
        <v>14.115047503897404</v>
      </c>
      <c r="S142" s="22" t="e">
        <f t="shared" si="21"/>
        <v>#REF!</v>
      </c>
      <c r="T142" s="28" t="e">
        <f t="shared" si="13"/>
        <v>#REF!</v>
      </c>
      <c r="U142" s="24" t="e">
        <f t="shared" si="14"/>
        <v>#REF!</v>
      </c>
    </row>
    <row r="143" spans="1:21" ht="14.1" hidden="1" customHeight="1" x14ac:dyDescent="0.2">
      <c r="A143" s="7">
        <f t="shared" si="26"/>
        <v>200003</v>
      </c>
      <c r="B143" s="12">
        <f>'3.VALOR'!B16/'3.VALOR'!B$12*100</f>
        <v>1.9383352370363784</v>
      </c>
      <c r="C143" s="12">
        <f>'3.VALOR'!C16/'3.VALOR'!C$12*100</f>
        <v>0.12304413265847175</v>
      </c>
      <c r="D143" s="12">
        <f>'3.VALOR'!D16/'3.VALOR'!D$12*100</f>
        <v>0.28007014891057336</v>
      </c>
      <c r="E143" s="12">
        <f>'3.VALOR'!E16/'3.VALOR'!E$12*100</f>
        <v>0.90357327344909255</v>
      </c>
      <c r="F143" s="12">
        <f>'3.VALOR'!F16/'3.VALOR'!F$12*100</f>
        <v>4.7719553209598615</v>
      </c>
      <c r="G143" s="12">
        <f>'3.VALOR'!G16/'3.VALOR'!G$12*100</f>
        <v>0.28892922996634568</v>
      </c>
      <c r="H143" s="12">
        <f>'3.VALOR'!H16/'3.VALOR'!H$12*100</f>
        <v>0</v>
      </c>
      <c r="I143" s="12">
        <f>'3.VALOR'!I16/'3.VALOR'!I$12*100</f>
        <v>0</v>
      </c>
      <c r="J143" s="12">
        <f>'3.VALOR'!J16/'3.VALOR'!J$12*100</f>
        <v>1.0019286430180045</v>
      </c>
      <c r="K143" s="12">
        <f>'3.VALOR'!K16/'3.VALOR'!K$12*100</f>
        <v>7.4813319712106123</v>
      </c>
      <c r="L143" s="12">
        <f>'3.VALOR'!L16/'3.VALOR'!L$12*100</f>
        <v>0</v>
      </c>
      <c r="M143" s="12">
        <f>'3.VALOR'!M16/'3.VALOR'!M$12*100</f>
        <v>0</v>
      </c>
      <c r="N143" s="12">
        <f>'3.VALOR'!N16/'3.VALOR'!N$12*100</f>
        <v>0</v>
      </c>
      <c r="O143" s="12" t="e">
        <f>'3.VALOR'!O16/'3.VALOR'!O$12*100</f>
        <v>#DIV/0!</v>
      </c>
      <c r="P143" s="26" t="e">
        <f t="shared" si="23"/>
        <v>#DIV/0!</v>
      </c>
      <c r="Q143" s="6" t="s">
        <v>32</v>
      </c>
      <c r="R143" s="12">
        <f t="shared" si="25"/>
        <v>14.850832720172962</v>
      </c>
      <c r="S143" s="22" t="e">
        <f t="shared" si="21"/>
        <v>#REF!</v>
      </c>
      <c r="T143" s="28" t="e">
        <f t="shared" si="13"/>
        <v>#REF!</v>
      </c>
      <c r="U143" s="24" t="e">
        <f t="shared" si="14"/>
        <v>#REF!</v>
      </c>
    </row>
    <row r="144" spans="1:21" ht="14.1" hidden="1" customHeight="1" x14ac:dyDescent="0.2">
      <c r="A144" s="7">
        <f t="shared" si="26"/>
        <v>200004</v>
      </c>
      <c r="B144" s="12">
        <f>'3.VALOR'!B17/'3.VALOR'!B$12*100</f>
        <v>2.0866581480689677</v>
      </c>
      <c r="C144" s="12">
        <f>'3.VALOR'!C17/'3.VALOR'!C$12*100</f>
        <v>0.13119745925438714</v>
      </c>
      <c r="D144" s="12">
        <f>'3.VALOR'!D17/'3.VALOR'!D$12*100</f>
        <v>0.35083876818237492</v>
      </c>
      <c r="E144" s="12">
        <f>'3.VALOR'!E17/'3.VALOR'!E$12*100</f>
        <v>1.1051335167260801</v>
      </c>
      <c r="F144" s="12">
        <f>'3.VALOR'!F17/'3.VALOR'!F$12*100</f>
        <v>5.4894057265743612</v>
      </c>
      <c r="G144" s="12">
        <f>'3.VALOR'!G17/'3.VALOR'!G$12*100</f>
        <v>0.29148255804511802</v>
      </c>
      <c r="H144" s="12">
        <f>'3.VALOR'!H17/'3.VALOR'!H$12*100</f>
        <v>0</v>
      </c>
      <c r="I144" s="12">
        <f>'3.VALOR'!I17/'3.VALOR'!I$12*100</f>
        <v>0</v>
      </c>
      <c r="J144" s="12">
        <f>'3.VALOR'!J17/'3.VALOR'!J$12*100</f>
        <v>1.0079178420005745</v>
      </c>
      <c r="K144" s="12">
        <f>'3.VALOR'!K17/'3.VALOR'!K$12*100</f>
        <v>7.2263801629433315</v>
      </c>
      <c r="L144" s="12">
        <f>'3.VALOR'!L17/'3.VALOR'!L$12*100</f>
        <v>0</v>
      </c>
      <c r="M144" s="12">
        <f>'3.VALOR'!M17/'3.VALOR'!M$12*100</f>
        <v>0</v>
      </c>
      <c r="N144" s="12">
        <f>'3.VALOR'!N17/'3.VALOR'!N$12*100</f>
        <v>0</v>
      </c>
      <c r="O144" s="12" t="e">
        <f>'3.VALOR'!O17/'3.VALOR'!O$12*100</f>
        <v>#DIV/0!</v>
      </c>
      <c r="P144" s="26" t="e">
        <f t="shared" si="23"/>
        <v>#DIV/0!</v>
      </c>
      <c r="Q144" s="6" t="s">
        <v>33</v>
      </c>
      <c r="R144" s="12">
        <f t="shared" si="25"/>
        <v>15.602356033726227</v>
      </c>
      <c r="S144" s="22" t="e">
        <f t="shared" si="21"/>
        <v>#REF!</v>
      </c>
      <c r="T144" s="28" t="e">
        <f t="shared" si="13"/>
        <v>#REF!</v>
      </c>
      <c r="U144" s="24" t="e">
        <f t="shared" si="14"/>
        <v>#REF!</v>
      </c>
    </row>
    <row r="145" spans="1:21" ht="14.1" hidden="1" customHeight="1" x14ac:dyDescent="0.2">
      <c r="A145" s="7">
        <f t="shared" si="26"/>
        <v>200005</v>
      </c>
      <c r="B145" s="12">
        <f>'3.VALOR'!B18/'3.VALOR'!B$12*100</f>
        <v>2.0311842420669359</v>
      </c>
      <c r="C145" s="12">
        <f>'3.VALOR'!C18/'3.VALOR'!C$12*100</f>
        <v>0.13577639406611022</v>
      </c>
      <c r="D145" s="12">
        <f>'3.VALOR'!D18/'3.VALOR'!D$12*100</f>
        <v>0.32680414276931019</v>
      </c>
      <c r="E145" s="12">
        <f>'3.VALOR'!E18/'3.VALOR'!E$12*100</f>
        <v>1.0476037197689561</v>
      </c>
      <c r="F145" s="12">
        <f>'3.VALOR'!F18/'3.VALOR'!F$12*100</f>
        <v>5.1974649932489676</v>
      </c>
      <c r="G145" s="12">
        <f>'3.VALOR'!G18/'3.VALOR'!G$12*100</f>
        <v>0.26823383395945388</v>
      </c>
      <c r="H145" s="12">
        <f>'3.VALOR'!H18/'3.VALOR'!H$12*100</f>
        <v>0</v>
      </c>
      <c r="I145" s="12">
        <f>'3.VALOR'!I18/'3.VALOR'!I$12*100</f>
        <v>0</v>
      </c>
      <c r="J145" s="12">
        <f>'3.VALOR'!J18/'3.VALOR'!J$12*100</f>
        <v>1.0137448414429935</v>
      </c>
      <c r="K145" s="12">
        <f>'3.VALOR'!K18/'3.VALOR'!K$12*100</f>
        <v>7.3032951365993037</v>
      </c>
      <c r="L145" s="12">
        <f>'3.VALOR'!L18/'3.VALOR'!L$12*100</f>
        <v>0</v>
      </c>
      <c r="M145" s="12">
        <f>'3.VALOR'!M18/'3.VALOR'!M$12*100</f>
        <v>0</v>
      </c>
      <c r="N145" s="12">
        <f>'3.VALOR'!N18/'3.VALOR'!N$12*100</f>
        <v>0.20131645480611607</v>
      </c>
      <c r="O145" s="12" t="e">
        <f>'3.VALOR'!O18/'3.VALOR'!O$12*100</f>
        <v>#DIV/0!</v>
      </c>
      <c r="P145" s="26" t="e">
        <f t="shared" si="23"/>
        <v>#DIV/0!</v>
      </c>
      <c r="Q145" s="6" t="s">
        <v>32</v>
      </c>
      <c r="R145" s="12">
        <f t="shared" si="25"/>
        <v>15.494239516661212</v>
      </c>
      <c r="S145" s="22" t="e">
        <f t="shared" si="21"/>
        <v>#REF!</v>
      </c>
      <c r="T145" s="28" t="e">
        <f t="shared" ref="T145:T208" si="27">U145*$T$7</f>
        <v>#REF!</v>
      </c>
      <c r="U145" s="24" t="e">
        <f t="shared" ref="U145:U208" si="28">R145/$U$7</f>
        <v>#REF!</v>
      </c>
    </row>
    <row r="146" spans="1:21" ht="14.1" hidden="1" customHeight="1" x14ac:dyDescent="0.2">
      <c r="A146" s="7">
        <f t="shared" si="26"/>
        <v>200006</v>
      </c>
      <c r="B146" s="12">
        <f>'3.VALOR'!B19/'3.VALOR'!B$12*100</f>
        <v>1.823111644700171</v>
      </c>
      <c r="C146" s="12">
        <f>'3.VALOR'!C19/'3.VALOR'!C$12*100</f>
        <v>0.12601165876727471</v>
      </c>
      <c r="D146" s="12">
        <f>'3.VALOR'!D19/'3.VALOR'!D$12*100</f>
        <v>0.30062356865865048</v>
      </c>
      <c r="E146" s="12">
        <f>'3.VALOR'!E19/'3.VALOR'!E$12*100</f>
        <v>0.98374274653572324</v>
      </c>
      <c r="F146" s="12">
        <f>'3.VALOR'!F19/'3.VALOR'!F$12*100</f>
        <v>4.2900525752593239</v>
      </c>
      <c r="G146" s="12">
        <f>'3.VALOR'!G19/'3.VALOR'!G$12*100</f>
        <v>0.58363704453201826</v>
      </c>
      <c r="H146" s="12">
        <f>'3.VALOR'!H19/'3.VALOR'!H$12*100</f>
        <v>0</v>
      </c>
      <c r="I146" s="12">
        <f>'3.VALOR'!I19/'3.VALOR'!I$12*100</f>
        <v>0</v>
      </c>
      <c r="J146" s="12">
        <f>'3.VALOR'!J19/'3.VALOR'!J$12*100</f>
        <v>1.0031379053173461</v>
      </c>
      <c r="K146" s="12">
        <f>'3.VALOR'!K19/'3.VALOR'!K$12*100</f>
        <v>7.0715065497945107</v>
      </c>
      <c r="L146" s="12">
        <f>'3.VALOR'!L19/'3.VALOR'!L$12*100</f>
        <v>0</v>
      </c>
      <c r="M146" s="12">
        <f>'3.VALOR'!M19/'3.VALOR'!M$12*100</f>
        <v>0</v>
      </c>
      <c r="N146" s="12">
        <f>'3.VALOR'!N19/'3.VALOR'!N$12*100</f>
        <v>1.2542650116284677</v>
      </c>
      <c r="O146" s="12" t="e">
        <f>'3.VALOR'!O19/'3.VALOR'!O$12*100</f>
        <v>#DIV/0!</v>
      </c>
      <c r="P146" s="26" t="e">
        <f t="shared" si="23"/>
        <v>#DIV/0!</v>
      </c>
      <c r="Q146" s="6" t="s">
        <v>34</v>
      </c>
      <c r="R146" s="12">
        <f t="shared" si="25"/>
        <v>15.612977060493316</v>
      </c>
      <c r="S146" s="22" t="e">
        <f t="shared" si="21"/>
        <v>#REF!</v>
      </c>
      <c r="T146" s="28" t="e">
        <f t="shared" si="27"/>
        <v>#REF!</v>
      </c>
      <c r="U146" s="24" t="e">
        <f t="shared" si="28"/>
        <v>#REF!</v>
      </c>
    </row>
    <row r="147" spans="1:21" ht="14.1" hidden="1" customHeight="1" x14ac:dyDescent="0.2">
      <c r="A147" s="7">
        <f t="shared" si="26"/>
        <v>200007</v>
      </c>
      <c r="B147" s="12">
        <f>'3.VALOR'!B20/'3.VALOR'!B$12*100</f>
        <v>1.9969127071409587</v>
      </c>
      <c r="C147" s="12">
        <f>'3.VALOR'!C20/'3.VALOR'!C$12*100</f>
        <v>0.12234851091789628</v>
      </c>
      <c r="D147" s="12">
        <f>'3.VALOR'!D20/'3.VALOR'!D$12*100</f>
        <v>0.30496315380267602</v>
      </c>
      <c r="E147" s="12">
        <f>'3.VALOR'!E20/'3.VALOR'!E$12*100</f>
        <v>0.93615976146299229</v>
      </c>
      <c r="F147" s="12">
        <f>'3.VALOR'!F20/'3.VALOR'!F$12*100</f>
        <v>5.1674454046010734</v>
      </c>
      <c r="G147" s="12">
        <f>'3.VALOR'!G20/'3.VALOR'!G$12*100</f>
        <v>0.30411481275062335</v>
      </c>
      <c r="H147" s="12">
        <f>'3.VALOR'!H20/'3.VALOR'!H$12*100</f>
        <v>0</v>
      </c>
      <c r="I147" s="12">
        <f>'3.VALOR'!I20/'3.VALOR'!I$12*100</f>
        <v>0</v>
      </c>
      <c r="J147" s="12">
        <f>'3.VALOR'!J20/'3.VALOR'!J$12*100</f>
        <v>0.96280276333276149</v>
      </c>
      <c r="K147" s="12">
        <f>'3.VALOR'!K20/'3.VALOR'!K$12*100</f>
        <v>7.1491995935091213</v>
      </c>
      <c r="L147" s="12">
        <f>'3.VALOR'!L20/'3.VALOR'!L$12*100</f>
        <v>0</v>
      </c>
      <c r="M147" s="12">
        <f>'3.VALOR'!M20/'3.VALOR'!M$12*100</f>
        <v>0</v>
      </c>
      <c r="N147" s="12">
        <f>'3.VALOR'!N20/'3.VALOR'!N$12*100</f>
        <v>0.81695028173109141</v>
      </c>
      <c r="O147" s="12" t="e">
        <f>'3.VALOR'!O20/'3.VALOR'!O$12*100</f>
        <v>#DIV/0!</v>
      </c>
      <c r="P147" s="26" t="e">
        <f t="shared" si="23"/>
        <v>#DIV/0!</v>
      </c>
      <c r="Q147" s="6" t="s">
        <v>34</v>
      </c>
      <c r="R147" s="12">
        <f t="shared" si="25"/>
        <v>15.763984282108236</v>
      </c>
      <c r="S147" s="22" t="e">
        <f t="shared" si="21"/>
        <v>#REF!</v>
      </c>
      <c r="T147" s="28" t="e">
        <f t="shared" si="27"/>
        <v>#REF!</v>
      </c>
      <c r="U147" s="24" t="e">
        <f t="shared" si="28"/>
        <v>#REF!</v>
      </c>
    </row>
    <row r="148" spans="1:21" ht="14.1" hidden="1" customHeight="1" x14ac:dyDescent="0.2">
      <c r="A148" s="7">
        <f t="shared" si="26"/>
        <v>200008</v>
      </c>
      <c r="B148" s="12">
        <f>'3.VALOR'!B21/'3.VALOR'!B$12*100</f>
        <v>1.9738620716086595</v>
      </c>
      <c r="C148" s="12">
        <f>'3.VALOR'!C21/'3.VALOR'!C$12*100</f>
        <v>0.12918398243991711</v>
      </c>
      <c r="D148" s="12">
        <f>'3.VALOR'!D21/'3.VALOR'!D$12*100</f>
        <v>0.29671317325414392</v>
      </c>
      <c r="E148" s="12">
        <f>'3.VALOR'!E21/'3.VALOR'!E$12*100</f>
        <v>0.91889014328334129</v>
      </c>
      <c r="F148" s="12">
        <f>'3.VALOR'!F21/'3.VALOR'!F$12*100</f>
        <v>5.0431039131600839</v>
      </c>
      <c r="G148" s="12">
        <f>'3.VALOR'!G21/'3.VALOR'!G$12*100</f>
        <v>0.2828818739903059</v>
      </c>
      <c r="H148" s="12">
        <f>'3.VALOR'!H21/'3.VALOR'!H$12*100</f>
        <v>0</v>
      </c>
      <c r="I148" s="12">
        <f>'3.VALOR'!I21/'3.VALOR'!I$12*100</f>
        <v>0</v>
      </c>
      <c r="J148" s="12">
        <f>'3.VALOR'!J21/'3.VALOR'!J$12*100</f>
        <v>1.0092420908283799</v>
      </c>
      <c r="K148" s="12">
        <f>'3.VALOR'!K21/'3.VALOR'!K$12*100</f>
        <v>7.1734756636517103</v>
      </c>
      <c r="L148" s="12">
        <f>'3.VALOR'!L21/'3.VALOR'!L$12*100</f>
        <v>0</v>
      </c>
      <c r="M148" s="12">
        <f>'3.VALOR'!M21/'3.VALOR'!M$12*100</f>
        <v>0</v>
      </c>
      <c r="N148" s="12">
        <f>'3.VALOR'!N21/'3.VALOR'!N$12*100</f>
        <v>0.50706984308997727</v>
      </c>
      <c r="O148" s="12" t="e">
        <f>'3.VALOR'!O21/'3.VALOR'!O$12*100</f>
        <v>#DIV/0!</v>
      </c>
      <c r="P148" s="26" t="e">
        <f t="shared" si="23"/>
        <v>#DIV/0!</v>
      </c>
      <c r="Q148" s="6" t="s">
        <v>33</v>
      </c>
      <c r="R148" s="12">
        <f t="shared" si="25"/>
        <v>15.360560683697861</v>
      </c>
      <c r="S148" s="22" t="e">
        <f t="shared" si="21"/>
        <v>#REF!</v>
      </c>
      <c r="T148" s="28" t="e">
        <f t="shared" si="27"/>
        <v>#REF!</v>
      </c>
      <c r="U148" s="24" t="e">
        <f t="shared" si="28"/>
        <v>#REF!</v>
      </c>
    </row>
    <row r="149" spans="1:21" ht="14.1" hidden="1" customHeight="1" x14ac:dyDescent="0.2">
      <c r="A149" s="7">
        <f t="shared" si="26"/>
        <v>200009</v>
      </c>
      <c r="B149" s="12">
        <f>'3.VALOR'!B22/'3.VALOR'!B$12*100</f>
        <v>1.8385917669075638</v>
      </c>
      <c r="C149" s="12">
        <f>'3.VALOR'!C22/'3.VALOR'!C$12*100</f>
        <v>0.1317463041804498</v>
      </c>
      <c r="D149" s="12">
        <f>'3.VALOR'!D22/'3.VALOR'!D$12*100</f>
        <v>0.26452394279021796</v>
      </c>
      <c r="E149" s="12">
        <f>'3.VALOR'!E22/'3.VALOR'!E$12*100</f>
        <v>0.93428329234983221</v>
      </c>
      <c r="F149" s="12">
        <f>'3.VALOR'!F22/'3.VALOR'!F$12*100</f>
        <v>4.5406988448482624</v>
      </c>
      <c r="G149" s="12">
        <f>'3.VALOR'!G22/'3.VALOR'!G$12*100</f>
        <v>0.2573485932025823</v>
      </c>
      <c r="H149" s="12">
        <f>'3.VALOR'!H22/'3.VALOR'!H$12*100</f>
        <v>0</v>
      </c>
      <c r="I149" s="12">
        <f>'3.VALOR'!I22/'3.VALOR'!I$12*100</f>
        <v>0</v>
      </c>
      <c r="J149" s="12">
        <f>'3.VALOR'!J22/'3.VALOR'!J$12*100</f>
        <v>0.99806250656097906</v>
      </c>
      <c r="K149" s="12">
        <f>'3.VALOR'!K22/'3.VALOR'!K$12*100</f>
        <v>6.913761374797124</v>
      </c>
      <c r="L149" s="12">
        <f>'3.VALOR'!L22/'3.VALOR'!L$12*100</f>
        <v>0</v>
      </c>
      <c r="M149" s="12">
        <f>'3.VALOR'!M22/'3.VALOR'!M$12*100</f>
        <v>0</v>
      </c>
      <c r="N149" s="12">
        <f>'3.VALOR'!N22/'3.VALOR'!N$12*100</f>
        <v>0</v>
      </c>
      <c r="O149" s="12" t="e">
        <f>'3.VALOR'!O22/'3.VALOR'!O$12*100</f>
        <v>#DIV/0!</v>
      </c>
      <c r="P149" s="26" t="e">
        <f t="shared" si="23"/>
        <v>#DIV/0!</v>
      </c>
      <c r="Q149" s="6" t="s">
        <v>35</v>
      </c>
      <c r="R149" s="12">
        <f t="shared" si="25"/>
        <v>14.040424858729448</v>
      </c>
      <c r="S149" s="22" t="e">
        <f t="shared" si="21"/>
        <v>#REF!</v>
      </c>
      <c r="T149" s="28" t="e">
        <f t="shared" si="27"/>
        <v>#REF!</v>
      </c>
      <c r="U149" s="24" t="e">
        <f t="shared" si="28"/>
        <v>#REF!</v>
      </c>
    </row>
    <row r="150" spans="1:21" ht="14.1" hidden="1" customHeight="1" x14ac:dyDescent="0.2">
      <c r="A150" s="7">
        <f t="shared" si="26"/>
        <v>200010</v>
      </c>
      <c r="B150" s="12">
        <f>'3.VALOR'!B23/'3.VALOR'!B$12*100</f>
        <v>1.8792007379182696</v>
      </c>
      <c r="C150" s="12">
        <f>'3.VALOR'!C23/'3.VALOR'!C$12*100</f>
        <v>0.12904285088750103</v>
      </c>
      <c r="D150" s="12">
        <f>'3.VALOR'!D23/'3.VALOR'!D$12*100</f>
        <v>0.27067566238999041</v>
      </c>
      <c r="E150" s="12">
        <f>'3.VALOR'!E23/'3.VALOR'!E$12*100</f>
        <v>0.93139993737107429</v>
      </c>
      <c r="F150" s="12">
        <f>'3.VALOR'!F23/'3.VALOR'!F$12*100</f>
        <v>4.6529147036276735</v>
      </c>
      <c r="G150" s="12">
        <f>'3.VALOR'!G23/'3.VALOR'!G$12*100</f>
        <v>0.29054185822662293</v>
      </c>
      <c r="H150" s="12">
        <f>'3.VALOR'!H23/'3.VALOR'!H$12*100</f>
        <v>0</v>
      </c>
      <c r="I150" s="12">
        <f>'3.VALOR'!I23/'3.VALOR'!I$12*100</f>
        <v>0</v>
      </c>
      <c r="J150" s="12">
        <f>'3.VALOR'!J23/'3.VALOR'!J$12*100</f>
        <v>0.98220731113617465</v>
      </c>
      <c r="K150" s="12">
        <f>'3.VALOR'!K23/'3.VALOR'!K$12*100</f>
        <v>7.1020334793637314</v>
      </c>
      <c r="L150" s="12">
        <f>'3.VALOR'!L23/'3.VALOR'!L$12*100</f>
        <v>0</v>
      </c>
      <c r="M150" s="12">
        <f>'3.VALOR'!M23/'3.VALOR'!M$12*100</f>
        <v>0</v>
      </c>
      <c r="N150" s="12">
        <f>'3.VALOR'!N23/'3.VALOR'!N$12*100</f>
        <v>0</v>
      </c>
      <c r="O150" s="12" t="e">
        <f>'3.VALOR'!O23/'3.VALOR'!O$12*100</f>
        <v>#DIV/0!</v>
      </c>
      <c r="P150" s="26" t="e">
        <f t="shared" si="23"/>
        <v>#DIV/0!</v>
      </c>
      <c r="Q150" s="6" t="s">
        <v>36</v>
      </c>
      <c r="R150" s="12">
        <f t="shared" si="25"/>
        <v>14.358815803002768</v>
      </c>
      <c r="S150" s="22" t="e">
        <f t="shared" si="21"/>
        <v>#REF!</v>
      </c>
      <c r="T150" s="28" t="e">
        <f t="shared" si="27"/>
        <v>#REF!</v>
      </c>
      <c r="U150" s="24" t="e">
        <f t="shared" si="28"/>
        <v>#REF!</v>
      </c>
    </row>
    <row r="151" spans="1:21" ht="14.1" hidden="1" customHeight="1" x14ac:dyDescent="0.2">
      <c r="A151" s="7">
        <f t="shared" si="26"/>
        <v>200011</v>
      </c>
      <c r="B151" s="12">
        <f>'3.VALOR'!B24/'3.VALOR'!B$12*100</f>
        <v>1.8825581961067335</v>
      </c>
      <c r="C151" s="12">
        <f>'3.VALOR'!C24/'3.VALOR'!C$12*100</f>
        <v>0.11707489524261387</v>
      </c>
      <c r="D151" s="12">
        <f>'3.VALOR'!D24/'3.VALOR'!D$12*100</f>
        <v>0.25980285565550887</v>
      </c>
      <c r="E151" s="12">
        <f>'3.VALOR'!E24/'3.VALOR'!E$12*100</f>
        <v>0.91449645950618608</v>
      </c>
      <c r="F151" s="12">
        <f>'3.VALOR'!F24/'3.VALOR'!F$12*100</f>
        <v>4.7712915430732226</v>
      </c>
      <c r="G151" s="12">
        <f>'3.VALOR'!G24/'3.VALOR'!G$12*100</f>
        <v>0.25802052164436451</v>
      </c>
      <c r="H151" s="12">
        <f>'3.VALOR'!H24/'3.VALOR'!H$12*100</f>
        <v>0</v>
      </c>
      <c r="I151" s="12">
        <f>'3.VALOR'!I24/'3.VALOR'!I$12*100</f>
        <v>0</v>
      </c>
      <c r="J151" s="12">
        <f>'3.VALOR'!J24/'3.VALOR'!J$12*100</f>
        <v>0.95339214400325112</v>
      </c>
      <c r="K151" s="12">
        <f>'3.VALOR'!K24/'3.VALOR'!K$12*100</f>
        <v>6.9798925912305156</v>
      </c>
      <c r="L151" s="12">
        <f>'3.VALOR'!L24/'3.VALOR'!L$12*100</f>
        <v>0</v>
      </c>
      <c r="M151" s="12">
        <f>'3.VALOR'!M24/'3.VALOR'!M$12*100</f>
        <v>0</v>
      </c>
      <c r="N151" s="12">
        <f>'3.VALOR'!N24/'3.VALOR'!N$12*100</f>
        <v>0</v>
      </c>
      <c r="O151" s="12" t="e">
        <f>'3.VALOR'!O24/'3.VALOR'!O$12*100</f>
        <v>#DIV/0!</v>
      </c>
      <c r="P151" s="26" t="e">
        <f t="shared" si="23"/>
        <v>#DIV/0!</v>
      </c>
      <c r="Q151" s="6" t="s">
        <v>37</v>
      </c>
      <c r="R151" s="12">
        <f t="shared" si="25"/>
        <v>14.253971010355663</v>
      </c>
      <c r="S151" s="22" t="e">
        <f t="shared" si="21"/>
        <v>#REF!</v>
      </c>
      <c r="T151" s="28" t="e">
        <f t="shared" si="27"/>
        <v>#REF!</v>
      </c>
      <c r="U151" s="24" t="e">
        <f t="shared" si="28"/>
        <v>#REF!</v>
      </c>
    </row>
    <row r="152" spans="1:21" ht="14.1" hidden="1" customHeight="1" x14ac:dyDescent="0.2">
      <c r="A152" s="7">
        <f t="shared" si="26"/>
        <v>200012</v>
      </c>
      <c r="B152" s="12">
        <f>'3.VALOR'!B25/'3.VALOR'!B$12*100</f>
        <v>1.9728334025888699</v>
      </c>
      <c r="C152" s="12">
        <f>'3.VALOR'!C25/'3.VALOR'!C$12*100</f>
        <v>0.11891587793746415</v>
      </c>
      <c r="D152" s="12">
        <f>'3.VALOR'!D25/'3.VALOR'!D$12*100</f>
        <v>0.2856973032731559</v>
      </c>
      <c r="E152" s="12">
        <f>'3.VALOR'!E25/'3.VALOR'!E$12*100</f>
        <v>1.0204178013978094</v>
      </c>
      <c r="F152" s="12">
        <f>'3.VALOR'!F25/'3.VALOR'!F$12*100</f>
        <v>4.9875428993530324</v>
      </c>
      <c r="G152" s="12">
        <f>'3.VALOR'!G25/'3.VALOR'!G$12*100</f>
        <v>0.26944330515466192</v>
      </c>
      <c r="H152" s="12">
        <f>'3.VALOR'!H25/'3.VALOR'!H$12*100</f>
        <v>0</v>
      </c>
      <c r="I152" s="12">
        <f>'3.VALOR'!I25/'3.VALOR'!I$12*100</f>
        <v>0</v>
      </c>
      <c r="J152" s="12">
        <f>'3.VALOR'!J25/'3.VALOR'!J$12*100</f>
        <v>0.969519194995351</v>
      </c>
      <c r="K152" s="12">
        <f>'3.VALOR'!K25/'3.VALOR'!K$12*100</f>
        <v>7.3140528317918996</v>
      </c>
      <c r="L152" s="12">
        <f>'3.VALOR'!L25/'3.VALOR'!L$12*100</f>
        <v>0</v>
      </c>
      <c r="M152" s="12">
        <f>'3.VALOR'!M25/'3.VALOR'!M$12*100</f>
        <v>0</v>
      </c>
      <c r="N152" s="12">
        <f>'3.VALOR'!N25/'3.VALOR'!N$12*100</f>
        <v>0</v>
      </c>
      <c r="O152" s="12" t="e">
        <f>'3.VALOR'!O25/'3.VALOR'!O$12*100</f>
        <v>#DIV/0!</v>
      </c>
      <c r="P152" s="26" t="e">
        <f t="shared" si="23"/>
        <v>#DIV/0!</v>
      </c>
      <c r="Q152" s="6" t="s">
        <v>38</v>
      </c>
      <c r="R152" s="12">
        <f t="shared" si="25"/>
        <v>14.965589213903375</v>
      </c>
      <c r="S152" s="22" t="e">
        <f t="shared" si="21"/>
        <v>#REF!</v>
      </c>
      <c r="T152" s="28" t="e">
        <f t="shared" si="27"/>
        <v>#REF!</v>
      </c>
      <c r="U152" s="24" t="e">
        <f t="shared" si="28"/>
        <v>#REF!</v>
      </c>
    </row>
    <row r="153" spans="1:21" ht="14.1" hidden="1" customHeight="1" x14ac:dyDescent="0.2">
      <c r="A153" s="7">
        <v>200101</v>
      </c>
      <c r="B153" s="12">
        <f>'3.VALOR'!B26/'3.VALOR'!B$12*100</f>
        <v>2.0928366322931611</v>
      </c>
      <c r="C153" s="12">
        <f>'3.VALOR'!C26/'3.VALOR'!C$12*100</f>
        <v>0.13513502956679696</v>
      </c>
      <c r="D153" s="12">
        <f>'3.VALOR'!D26/'3.VALOR'!D$12*100</f>
        <v>0.30343714583994175</v>
      </c>
      <c r="E153" s="12">
        <f>'3.VALOR'!E26/'3.VALOR'!E$12*100</f>
        <v>1.1133564179617972</v>
      </c>
      <c r="F153" s="12">
        <f>'3.VALOR'!F26/'3.VALOR'!F$12*100</f>
        <v>4.3908346262167548</v>
      </c>
      <c r="G153" s="12">
        <f>'3.VALOR'!G26/'3.VALOR'!G$12*100</f>
        <v>0.39939426579533915</v>
      </c>
      <c r="H153" s="12">
        <f>'3.VALOR'!H26/'3.VALOR'!H$12*100</f>
        <v>0</v>
      </c>
      <c r="I153" s="12">
        <f>'3.VALOR'!I26/'3.VALOR'!I$12*100</f>
        <v>0</v>
      </c>
      <c r="J153" s="12">
        <f>'3.VALOR'!J26/'3.VALOR'!J$12*100</f>
        <v>1.3656931709644897</v>
      </c>
      <c r="K153" s="12">
        <f>'3.VALOR'!K26/'3.VALOR'!K$12*100</f>
        <v>9.3673676332349061</v>
      </c>
      <c r="L153" s="12">
        <f>'3.VALOR'!L26/'3.VALOR'!L$12*100</f>
        <v>0</v>
      </c>
      <c r="M153" s="12">
        <f>'3.VALOR'!M26/'3.VALOR'!M$12*100</f>
        <v>0</v>
      </c>
      <c r="N153" s="12">
        <f>'3.VALOR'!N26/'3.VALOR'!N$12*100</f>
        <v>0</v>
      </c>
      <c r="O153" s="12" t="e">
        <f>'3.VALOR'!O26/'3.VALOR'!O$12*100</f>
        <v>#DIV/0!</v>
      </c>
      <c r="P153" s="26" t="e">
        <f t="shared" ref="P153:P176" si="29">O153/O141</f>
        <v>#DIV/0!</v>
      </c>
      <c r="Q153" s="6" t="s">
        <v>38</v>
      </c>
      <c r="R153" s="12">
        <f t="shared" ref="R153:R176" si="30">SUM(C153:N153)</f>
        <v>17.075218289580025</v>
      </c>
      <c r="S153" s="22">
        <f t="shared" ref="S153:S176" si="31">R153/R141</f>
        <v>1.1739366635784181</v>
      </c>
      <c r="T153" s="28" t="e">
        <f t="shared" si="27"/>
        <v>#REF!</v>
      </c>
      <c r="U153" s="24" t="e">
        <f t="shared" si="28"/>
        <v>#REF!</v>
      </c>
    </row>
    <row r="154" spans="1:21" ht="14.1" hidden="1" customHeight="1" x14ac:dyDescent="0.2">
      <c r="A154" s="7">
        <f t="shared" si="26"/>
        <v>200102</v>
      </c>
      <c r="B154" s="12">
        <f>'3.VALOR'!B27/'3.VALOR'!B$12*100</f>
        <v>2.0333641134650331</v>
      </c>
      <c r="C154" s="12">
        <f>'3.VALOR'!C27/'3.VALOR'!C$12*100</f>
        <v>0.13475397437527342</v>
      </c>
      <c r="D154" s="12">
        <f>'3.VALOR'!D27/'3.VALOR'!D$12*100</f>
        <v>0.25465257878128067</v>
      </c>
      <c r="E154" s="12">
        <f>'3.VALOR'!E27/'3.VALOR'!E$12*100</f>
        <v>1.0887639934868873</v>
      </c>
      <c r="F154" s="12">
        <f>'3.VALOR'!F27/'3.VALOR'!F$12*100</f>
        <v>4.3908346262167548</v>
      </c>
      <c r="G154" s="12">
        <f>'3.VALOR'!G27/'3.VALOR'!G$12*100</f>
        <v>0.38743393953161603</v>
      </c>
      <c r="H154" s="12">
        <f>'3.VALOR'!H27/'3.VALOR'!H$12*100</f>
        <v>0</v>
      </c>
      <c r="I154" s="12">
        <f>'3.VALOR'!I27/'3.VALOR'!I$12*100</f>
        <v>0</v>
      </c>
      <c r="J154" s="12">
        <f>'3.VALOR'!J27/'3.VALOR'!J$12*100</f>
        <v>1.3615189315311957</v>
      </c>
      <c r="K154" s="12">
        <f>'3.VALOR'!K27/'3.VALOR'!K$12*100</f>
        <v>8.8202438839774828</v>
      </c>
      <c r="L154" s="12">
        <f>'3.VALOR'!L27/'3.VALOR'!L$12*100</f>
        <v>0</v>
      </c>
      <c r="M154" s="12">
        <f>'3.VALOR'!M27/'3.VALOR'!M$12*100</f>
        <v>0</v>
      </c>
      <c r="N154" s="12">
        <f>'3.VALOR'!N27/'3.VALOR'!N$12*100</f>
        <v>0</v>
      </c>
      <c r="O154" s="12" t="e">
        <f>'3.VALOR'!O27/'3.VALOR'!O$12*100</f>
        <v>#DIV/0!</v>
      </c>
      <c r="P154" s="26" t="e">
        <f t="shared" si="29"/>
        <v>#DIV/0!</v>
      </c>
      <c r="Q154" s="6" t="s">
        <v>38</v>
      </c>
      <c r="R154" s="12">
        <f t="shared" si="30"/>
        <v>16.43820192790049</v>
      </c>
      <c r="S154" s="22">
        <f t="shared" si="31"/>
        <v>1.1645870779649607</v>
      </c>
      <c r="T154" s="28" t="e">
        <f t="shared" si="27"/>
        <v>#REF!</v>
      </c>
      <c r="U154" s="24" t="e">
        <f t="shared" si="28"/>
        <v>#REF!</v>
      </c>
    </row>
    <row r="155" spans="1:21" ht="14.1" hidden="1" customHeight="1" x14ac:dyDescent="0.2">
      <c r="A155" s="7">
        <f t="shared" si="26"/>
        <v>200103</v>
      </c>
      <c r="B155" s="12">
        <f>'3.VALOR'!B28/'3.VALOR'!B$12*100</f>
        <v>2.2215166372616042</v>
      </c>
      <c r="C155" s="12">
        <f>'3.VALOR'!C28/'3.VALOR'!C$12*100</f>
        <v>0.13879033677437447</v>
      </c>
      <c r="D155" s="12">
        <f>'3.VALOR'!D28/'3.VALOR'!D$12*100</f>
        <v>0.26171036560892669</v>
      </c>
      <c r="E155" s="12">
        <f>'3.VALOR'!E28/'3.VALOR'!E$12*100</f>
        <v>1.0516007515384513</v>
      </c>
      <c r="F155" s="12">
        <f>'3.VALOR'!F28/'3.VALOR'!F$12*100</f>
        <v>5.0309595825298707</v>
      </c>
      <c r="G155" s="12">
        <f>'3.VALOR'!G28/'3.VALOR'!G$12*100</f>
        <v>0.41068266361728017</v>
      </c>
      <c r="H155" s="12">
        <f>'3.VALOR'!H28/'3.VALOR'!H$12*100</f>
        <v>0</v>
      </c>
      <c r="I155" s="12">
        <f>'3.VALOR'!I28/'3.VALOR'!I$12*100</f>
        <v>0</v>
      </c>
      <c r="J155" s="12">
        <f>'3.VALOR'!J28/'3.VALOR'!J$12*100</f>
        <v>1.3631828094430734</v>
      </c>
      <c r="K155" s="12">
        <f>'3.VALOR'!K28/'3.VALOR'!K$12*100</f>
        <v>9.3815524853697116</v>
      </c>
      <c r="L155" s="12">
        <f>'3.VALOR'!L28/'3.VALOR'!L$12*100</f>
        <v>0</v>
      </c>
      <c r="M155" s="12">
        <f>'3.VALOR'!M28/'3.VALOR'!M$12*100</f>
        <v>0</v>
      </c>
      <c r="N155" s="12">
        <f>'3.VALOR'!N28/'3.VALOR'!N$12*100</f>
        <v>0</v>
      </c>
      <c r="O155" s="12" t="e">
        <f>'3.VALOR'!O28/'3.VALOR'!O$12*100</f>
        <v>#DIV/0!</v>
      </c>
      <c r="P155" s="26" t="e">
        <f t="shared" si="29"/>
        <v>#DIV/0!</v>
      </c>
      <c r="Q155" s="6" t="s">
        <v>38</v>
      </c>
      <c r="R155" s="12">
        <f t="shared" si="30"/>
        <v>17.638478994881687</v>
      </c>
      <c r="S155" s="22">
        <f t="shared" si="31"/>
        <v>1.1877097619530832</v>
      </c>
      <c r="T155" s="28" t="e">
        <f t="shared" si="27"/>
        <v>#REF!</v>
      </c>
      <c r="U155" s="24" t="e">
        <f t="shared" si="28"/>
        <v>#REF!</v>
      </c>
    </row>
    <row r="156" spans="1:21" ht="14.1" hidden="1" customHeight="1" x14ac:dyDescent="0.2">
      <c r="A156" s="7">
        <f t="shared" si="26"/>
        <v>200104</v>
      </c>
      <c r="B156" s="12">
        <f>'3.VALOR'!B29/'3.VALOR'!B$12*100</f>
        <v>2.215258922784606</v>
      </c>
      <c r="C156" s="12">
        <f>'3.VALOR'!C29/'3.VALOR'!C$12*100</f>
        <v>0.13926704779586893</v>
      </c>
      <c r="D156" s="12">
        <f>'3.VALOR'!D29/'3.VALOR'!D$12*100</f>
        <v>0.27210629485505389</v>
      </c>
      <c r="E156" s="12">
        <f>'3.VALOR'!E29/'3.VALOR'!E$12*100</f>
        <v>1.1517248717796615</v>
      </c>
      <c r="F156" s="12">
        <f>'3.VALOR'!F29/'3.VALOR'!F$12*100</f>
        <v>5.0127103651394345</v>
      </c>
      <c r="G156" s="12">
        <f>'3.VALOR'!G29/'3.VALOR'!G$12*100</f>
        <v>0.40382899351110169</v>
      </c>
      <c r="H156" s="12">
        <f>'3.VALOR'!H29/'3.VALOR'!H$12*100</f>
        <v>0</v>
      </c>
      <c r="I156" s="12">
        <f>'3.VALOR'!I29/'3.VALOR'!I$12*100</f>
        <v>0</v>
      </c>
      <c r="J156" s="12">
        <f>'3.VALOR'!J29/'3.VALOR'!J$12*100</f>
        <v>1.371826598082762</v>
      </c>
      <c r="K156" s="12">
        <f>'3.VALOR'!K29/'3.VALOR'!K$12*100</f>
        <v>9.2602053045131232</v>
      </c>
      <c r="L156" s="12">
        <f>'3.VALOR'!L29/'3.VALOR'!L$12*100</f>
        <v>0</v>
      </c>
      <c r="M156" s="12">
        <f>'3.VALOR'!M29/'3.VALOR'!M$12*100</f>
        <v>0</v>
      </c>
      <c r="N156" s="12">
        <f>'3.VALOR'!N29/'3.VALOR'!N$12*100</f>
        <v>0</v>
      </c>
      <c r="O156" s="12" t="e">
        <f>'3.VALOR'!O29/'3.VALOR'!O$12*100</f>
        <v>#DIV/0!</v>
      </c>
      <c r="P156" s="26" t="e">
        <f t="shared" si="29"/>
        <v>#DIV/0!</v>
      </c>
      <c r="Q156" s="6" t="s">
        <v>38</v>
      </c>
      <c r="R156" s="12">
        <f t="shared" si="30"/>
        <v>17.611669475677004</v>
      </c>
      <c r="S156" s="22">
        <f t="shared" si="31"/>
        <v>1.1287826939474668</v>
      </c>
      <c r="T156" s="28" t="e">
        <f t="shared" si="27"/>
        <v>#REF!</v>
      </c>
      <c r="U156" s="24" t="e">
        <f t="shared" si="28"/>
        <v>#REF!</v>
      </c>
    </row>
    <row r="157" spans="1:21" ht="14.1" hidden="1" customHeight="1" x14ac:dyDescent="0.2">
      <c r="A157" s="7">
        <f t="shared" si="26"/>
        <v>200105</v>
      </c>
      <c r="B157" s="12">
        <f>'3.VALOR'!B30/'3.VALOR'!B$12*100</f>
        <v>2.2493765549978333</v>
      </c>
      <c r="C157" s="12">
        <f>'3.VALOR'!C30/'3.VALOR'!C$12*100</f>
        <v>0.14604763482528352</v>
      </c>
      <c r="D157" s="12">
        <f>'3.VALOR'!D30/'3.VALOR'!D$12*100</f>
        <v>0.30067125640748599</v>
      </c>
      <c r="E157" s="12">
        <f>'3.VALOR'!E30/'3.VALOR'!E$12*100</f>
        <v>1.1759206442469106</v>
      </c>
      <c r="F157" s="12">
        <f>'3.VALOR'!F30/'3.VALOR'!F$12*100</f>
        <v>5.0422531555870664</v>
      </c>
      <c r="G157" s="12">
        <f>'3.VALOR'!G30/'3.VALOR'!G$12*100</f>
        <v>0.42129913299743893</v>
      </c>
      <c r="H157" s="12">
        <f>'3.VALOR'!H30/'3.VALOR'!H$12*100</f>
        <v>0</v>
      </c>
      <c r="I157" s="12">
        <f>'3.VALOR'!I30/'3.VALOR'!I$12*100</f>
        <v>0</v>
      </c>
      <c r="J157" s="12">
        <f>'3.VALOR'!J30/'3.VALOR'!J$12*100</f>
        <v>1.3738666570877591</v>
      </c>
      <c r="K157" s="12">
        <f>'3.VALOR'!K30/'3.VALOR'!K$12*100</f>
        <v>9.4229681310640601</v>
      </c>
      <c r="L157" s="12">
        <f>'3.VALOR'!L30/'3.VALOR'!L$12*100</f>
        <v>0</v>
      </c>
      <c r="M157" s="12">
        <f>'3.VALOR'!M30/'3.VALOR'!M$12*100</f>
        <v>0</v>
      </c>
      <c r="N157" s="12">
        <f>'3.VALOR'!N30/'3.VALOR'!N$12*100</f>
        <v>0.5521754513353212</v>
      </c>
      <c r="O157" s="12" t="e">
        <f>'3.VALOR'!O30/'3.VALOR'!O$12*100</f>
        <v>#DIV/0!</v>
      </c>
      <c r="P157" s="26" t="e">
        <f t="shared" si="29"/>
        <v>#DIV/0!</v>
      </c>
      <c r="Q157" s="6" t="s">
        <v>38</v>
      </c>
      <c r="R157" s="12">
        <f t="shared" si="30"/>
        <v>18.43520206355133</v>
      </c>
      <c r="S157" s="22">
        <f t="shared" si="31"/>
        <v>1.1898100609408839</v>
      </c>
      <c r="T157" s="28" t="e">
        <f t="shared" si="27"/>
        <v>#REF!</v>
      </c>
      <c r="U157" s="24" t="e">
        <f t="shared" si="28"/>
        <v>#REF!</v>
      </c>
    </row>
    <row r="158" spans="1:21" ht="14.1" hidden="1" customHeight="1" x14ac:dyDescent="0.2">
      <c r="A158" s="7">
        <f t="shared" si="26"/>
        <v>200106</v>
      </c>
      <c r="B158" s="12">
        <f>'3.VALOR'!B31/'3.VALOR'!B$12*100</f>
        <v>2.1630347828242771</v>
      </c>
      <c r="C158" s="12">
        <f>'3.VALOR'!C31/'3.VALOR'!C$12*100</f>
        <v>0.14082263112916663</v>
      </c>
      <c r="D158" s="12">
        <f>'3.VALOR'!D31/'3.VALOR'!D$12*100</f>
        <v>0.24072775612133057</v>
      </c>
      <c r="E158" s="12">
        <f>'3.VALOR'!E31/'3.VALOR'!E$12*100</f>
        <v>1.1015331369642447</v>
      </c>
      <c r="F158" s="12">
        <f>'3.VALOR'!F31/'3.VALOR'!F$12*100</f>
        <v>4.8380339421256444</v>
      </c>
      <c r="G158" s="12">
        <f>'3.VALOR'!G31/'3.VALOR'!G$12*100</f>
        <v>0.39428760963779452</v>
      </c>
      <c r="H158" s="12">
        <f>'3.VALOR'!H31/'3.VALOR'!H$12*100</f>
        <v>0</v>
      </c>
      <c r="I158" s="12">
        <f>'3.VALOR'!I31/'3.VALOR'!I$12*100</f>
        <v>0</v>
      </c>
      <c r="J158" s="12">
        <f>'3.VALOR'!J31/'3.VALOR'!J$12*100</f>
        <v>1.3621205166801127</v>
      </c>
      <c r="K158" s="12">
        <f>'3.VALOR'!K31/'3.VALOR'!K$12*100</f>
        <v>9.0170370877094239</v>
      </c>
      <c r="L158" s="12">
        <f>'3.VALOR'!L31/'3.VALOR'!L$12*100</f>
        <v>0</v>
      </c>
      <c r="M158" s="12">
        <f>'3.VALOR'!M31/'3.VALOR'!M$12*100</f>
        <v>0</v>
      </c>
      <c r="N158" s="12">
        <f>'3.VALOR'!N31/'3.VALOR'!N$12*100</f>
        <v>1.5341214906770282</v>
      </c>
      <c r="O158" s="12" t="e">
        <f>'3.VALOR'!O31/'3.VALOR'!O$12*100</f>
        <v>#DIV/0!</v>
      </c>
      <c r="P158" s="26" t="e">
        <f t="shared" si="29"/>
        <v>#DIV/0!</v>
      </c>
      <c r="Q158" s="6" t="s">
        <v>38</v>
      </c>
      <c r="R158" s="12">
        <f t="shared" si="30"/>
        <v>18.628684171044743</v>
      </c>
      <c r="S158" s="22">
        <f t="shared" si="31"/>
        <v>1.1931538808304725</v>
      </c>
      <c r="T158" s="28" t="e">
        <f t="shared" si="27"/>
        <v>#REF!</v>
      </c>
      <c r="U158" s="24" t="e">
        <f t="shared" si="28"/>
        <v>#REF!</v>
      </c>
    </row>
    <row r="159" spans="1:21" ht="14.1" hidden="1" customHeight="1" x14ac:dyDescent="0.2">
      <c r="A159" s="7">
        <f t="shared" si="26"/>
        <v>200107</v>
      </c>
      <c r="B159" s="12">
        <f>'3.VALOR'!B32/'3.VALOR'!B$12*100</f>
        <v>2.2034952317817753</v>
      </c>
      <c r="C159" s="12">
        <f>'3.VALOR'!C32/'3.VALOR'!C$12*100</f>
        <v>0.14544704166333491</v>
      </c>
      <c r="D159" s="12">
        <f>'3.VALOR'!D32/'3.VALOR'!D$12*100</f>
        <v>0.24301676806543193</v>
      </c>
      <c r="E159" s="12">
        <f>'3.VALOR'!E32/'3.VALOR'!E$12*100</f>
        <v>1.1198859202417359</v>
      </c>
      <c r="F159" s="12">
        <f>'3.VALOR'!F32/'3.VALOR'!F$12*100</f>
        <v>4.9753985687228202</v>
      </c>
      <c r="G159" s="12">
        <f>'3.VALOR'!G32/'3.VALOR'!G$12*100</f>
        <v>0.38098342649050693</v>
      </c>
      <c r="H159" s="12">
        <f>'3.VALOR'!H32/'3.VALOR'!H$12*100</f>
        <v>0</v>
      </c>
      <c r="I159" s="12">
        <f>'3.VALOR'!I32/'3.VALOR'!I$12*100</f>
        <v>0</v>
      </c>
      <c r="J159" s="12">
        <f>'3.VALOR'!J32/'3.VALOR'!J$12*100</f>
        <v>1.3533130054998959</v>
      </c>
      <c r="K159" s="12">
        <f>'3.VALOR'!K32/'3.VALOR'!K$12*100</f>
        <v>9.1082541926351048</v>
      </c>
      <c r="L159" s="12">
        <f>'3.VALOR'!L32/'3.VALOR'!L$12*100</f>
        <v>0</v>
      </c>
      <c r="M159" s="12">
        <f>'3.VALOR'!M32/'3.VALOR'!M$12*100</f>
        <v>0</v>
      </c>
      <c r="N159" s="12">
        <f>'3.VALOR'!N32/'3.VALOR'!N$12*100</f>
        <v>1.5338030044758253</v>
      </c>
      <c r="O159" s="12" t="e">
        <f>'3.VALOR'!O32/'3.VALOR'!O$12*100</f>
        <v>#DIV/0!</v>
      </c>
      <c r="P159" s="26" t="e">
        <f t="shared" si="29"/>
        <v>#DIV/0!</v>
      </c>
      <c r="Q159" s="6" t="s">
        <v>38</v>
      </c>
      <c r="R159" s="12">
        <f t="shared" si="30"/>
        <v>18.860101927794656</v>
      </c>
      <c r="S159" s="22">
        <f t="shared" si="31"/>
        <v>1.1964045123541796</v>
      </c>
      <c r="T159" s="28" t="e">
        <f t="shared" si="27"/>
        <v>#REF!</v>
      </c>
      <c r="U159" s="24" t="e">
        <f t="shared" si="28"/>
        <v>#REF!</v>
      </c>
    </row>
    <row r="160" spans="1:21" ht="14.1" hidden="1" customHeight="1" x14ac:dyDescent="0.2">
      <c r="A160" s="7">
        <f t="shared" si="26"/>
        <v>200108</v>
      </c>
      <c r="B160" s="12">
        <f>'3.VALOR'!B33/'3.VALOR'!B$12*100</f>
        <v>2.1878492174663542</v>
      </c>
      <c r="C160" s="12">
        <f>'3.VALOR'!C33/'3.VALOR'!C$12*100</f>
        <v>0.14748247227484737</v>
      </c>
      <c r="D160" s="12">
        <f>'3.VALOR'!D33/'3.VALOR'!D$12*100</f>
        <v>0.25236356683717931</v>
      </c>
      <c r="E160" s="12">
        <f>'3.VALOR'!E33/'3.VALOR'!E$12*100</f>
        <v>1.0960257763963523</v>
      </c>
      <c r="F160" s="12">
        <f>'3.VALOR'!F33/'3.VALOR'!F$12*100</f>
        <v>4.981007959314141</v>
      </c>
      <c r="G160" s="12">
        <f>'3.VALOR'!G33/'3.VALOR'!G$12*100</f>
        <v>0.39092796742888347</v>
      </c>
      <c r="H160" s="12">
        <f>'3.VALOR'!H33/'3.VALOR'!H$12*100</f>
        <v>0</v>
      </c>
      <c r="I160" s="12">
        <f>'3.VALOR'!I33/'3.VALOR'!I$12*100</f>
        <v>0</v>
      </c>
      <c r="J160" s="12">
        <f>'3.VALOR'!J33/'3.VALOR'!J$12*100</f>
        <v>1.353030488929962</v>
      </c>
      <c r="K160" s="12">
        <f>'3.VALOR'!K33/'3.VALOR'!K$12*100</f>
        <v>9.0328176468615649</v>
      </c>
      <c r="L160" s="12">
        <f>'3.VALOR'!L33/'3.VALOR'!L$12*100</f>
        <v>0</v>
      </c>
      <c r="M160" s="12">
        <f>'3.VALOR'!M33/'3.VALOR'!M$12*100</f>
        <v>0</v>
      </c>
      <c r="N160" s="12">
        <f>'3.VALOR'!N33/'3.VALOR'!N$12*100</f>
        <v>0.58102499306093991</v>
      </c>
      <c r="O160" s="12" t="e">
        <f>'3.VALOR'!O33/'3.VALOR'!O$12*100</f>
        <v>#DIV/0!</v>
      </c>
      <c r="P160" s="26" t="e">
        <f t="shared" si="29"/>
        <v>#DIV/0!</v>
      </c>
      <c r="Q160" s="6" t="s">
        <v>38</v>
      </c>
      <c r="R160" s="12">
        <f t="shared" si="30"/>
        <v>17.83468087110387</v>
      </c>
      <c r="S160" s="22">
        <f t="shared" si="31"/>
        <v>1.1610696535336624</v>
      </c>
      <c r="T160" s="28" t="e">
        <f t="shared" si="27"/>
        <v>#REF!</v>
      </c>
      <c r="U160" s="24" t="e">
        <f t="shared" si="28"/>
        <v>#REF!</v>
      </c>
    </row>
    <row r="161" spans="1:21" ht="14.1" hidden="1" customHeight="1" x14ac:dyDescent="0.2">
      <c r="A161" s="7">
        <f t="shared" si="26"/>
        <v>200109</v>
      </c>
      <c r="B161" s="12">
        <f>'3.VALOR'!B34/'3.VALOR'!B$12*100</f>
        <v>2.1815327373283702</v>
      </c>
      <c r="C161" s="12">
        <f>'3.VALOR'!C34/'3.VALOR'!C$12*100</f>
        <v>0.15475545160935825</v>
      </c>
      <c r="D161" s="12">
        <f>'3.VALOR'!D34/'3.VALOR'!D$12*100</f>
        <v>0.25050374463259684</v>
      </c>
      <c r="E161" s="12">
        <f>'3.VALOR'!E34/'3.VALOR'!E$12*100</f>
        <v>1.0992447599969761</v>
      </c>
      <c r="F161" s="12">
        <f>'3.VALOR'!F34/'3.VALOR'!F$12*100</f>
        <v>5.0589784885335281</v>
      </c>
      <c r="G161" s="12">
        <f>'3.VALOR'!G34/'3.VALOR'!G$12*100</f>
        <v>0.38703078246654671</v>
      </c>
      <c r="H161" s="12">
        <f>'3.VALOR'!H34/'3.VALOR'!H$12*100</f>
        <v>0</v>
      </c>
      <c r="I161" s="12">
        <f>'3.VALOR'!I34/'3.VALOR'!I$12*100</f>
        <v>0</v>
      </c>
      <c r="J161" s="12">
        <f>'3.VALOR'!J34/'3.VALOR'!J$12*100</f>
        <v>1.3489016349079026</v>
      </c>
      <c r="K161" s="12">
        <f>'3.VALOR'!K34/'3.VALOR'!K$12*100</f>
        <v>8.8306923887235165</v>
      </c>
      <c r="L161" s="12">
        <f>'3.VALOR'!L34/'3.VALOR'!L$12*100</f>
        <v>0</v>
      </c>
      <c r="M161" s="12">
        <f>'3.VALOR'!M34/'3.VALOR'!M$12*100</f>
        <v>0</v>
      </c>
      <c r="N161" s="12">
        <f>'3.VALOR'!N34/'3.VALOR'!N$12*100</f>
        <v>0</v>
      </c>
      <c r="O161" s="12" t="e">
        <f>'3.VALOR'!O34/'3.VALOR'!O$12*100</f>
        <v>#DIV/0!</v>
      </c>
      <c r="P161" s="26" t="e">
        <f t="shared" si="29"/>
        <v>#DIV/0!</v>
      </c>
      <c r="Q161" s="6" t="s">
        <v>38</v>
      </c>
      <c r="R161" s="12">
        <f t="shared" si="30"/>
        <v>17.130107250870424</v>
      </c>
      <c r="S161" s="22">
        <f t="shared" si="31"/>
        <v>1.2200561894122461</v>
      </c>
      <c r="T161" s="28" t="e">
        <f t="shared" si="27"/>
        <v>#REF!</v>
      </c>
      <c r="U161" s="24" t="e">
        <f t="shared" si="28"/>
        <v>#REF!</v>
      </c>
    </row>
    <row r="162" spans="1:21" ht="14.1" hidden="1" customHeight="1" x14ac:dyDescent="0.2">
      <c r="A162" s="7">
        <f t="shared" si="26"/>
        <v>200110</v>
      </c>
      <c r="B162" s="12">
        <f>'3.VALOR'!B35/'3.VALOR'!B$12*100</f>
        <v>2.2475125292944318</v>
      </c>
      <c r="C162" s="12">
        <f>'3.VALOR'!C35/'3.VALOR'!C$12*100</f>
        <v>0.15468331770478999</v>
      </c>
      <c r="D162" s="12">
        <f>'3.VALOR'!D35/'3.VALOR'!D$12*100</f>
        <v>0.25951672916249613</v>
      </c>
      <c r="E162" s="12">
        <f>'3.VALOR'!E35/'3.VALOR'!E$12*100</f>
        <v>1.110869714990699</v>
      </c>
      <c r="F162" s="12">
        <f>'3.VALOR'!F35/'3.VALOR'!F$12*100</f>
        <v>5.2520069677652632</v>
      </c>
      <c r="G162" s="12">
        <f>'3.VALOR'!G35/'3.VALOR'!G$12*100</f>
        <v>0.38541815420626946</v>
      </c>
      <c r="H162" s="12">
        <f>'3.VALOR'!H35/'3.VALOR'!H$12*100</f>
        <v>0</v>
      </c>
      <c r="I162" s="12">
        <f>'3.VALOR'!I35/'3.VALOR'!I$12*100</f>
        <v>0</v>
      </c>
      <c r="J162" s="12">
        <f>'3.VALOR'!J35/'3.VALOR'!J$12*100</f>
        <v>1.3664740132577795</v>
      </c>
      <c r="K162" s="12">
        <f>'3.VALOR'!K35/'3.VALOR'!K$12*100</f>
        <v>9.0670524925141294</v>
      </c>
      <c r="L162" s="12">
        <f>'3.VALOR'!L35/'3.VALOR'!L$12*100</f>
        <v>0</v>
      </c>
      <c r="M162" s="12">
        <f>'3.VALOR'!M35/'3.VALOR'!M$12*100</f>
        <v>0</v>
      </c>
      <c r="N162" s="12">
        <f>'3.VALOR'!N35/'3.VALOR'!N$12*100</f>
        <v>0</v>
      </c>
      <c r="O162" s="12" t="e">
        <f>'3.VALOR'!O35/'3.VALOR'!O$12*100</f>
        <v>#DIV/0!</v>
      </c>
      <c r="P162" s="26" t="e">
        <f t="shared" si="29"/>
        <v>#DIV/0!</v>
      </c>
      <c r="Q162" s="6" t="s">
        <v>38</v>
      </c>
      <c r="R162" s="12">
        <f t="shared" si="30"/>
        <v>17.596021389601425</v>
      </c>
      <c r="S162" s="22">
        <f t="shared" si="31"/>
        <v>1.2254507357021518</v>
      </c>
      <c r="T162" s="28" t="e">
        <f t="shared" si="27"/>
        <v>#REF!</v>
      </c>
      <c r="U162" s="24" t="e">
        <f t="shared" si="28"/>
        <v>#REF!</v>
      </c>
    </row>
    <row r="163" spans="1:21" ht="14.1" hidden="1" customHeight="1" x14ac:dyDescent="0.2">
      <c r="A163" s="7">
        <f t="shared" si="26"/>
        <v>200111</v>
      </c>
      <c r="B163" s="12">
        <f>'3.VALOR'!B36/'3.VALOR'!B$12*100</f>
        <v>2.1202791406633525</v>
      </c>
      <c r="C163" s="12">
        <f>'3.VALOR'!C36/'3.VALOR'!C$12*100</f>
        <v>0.14116605124004589</v>
      </c>
      <c r="D163" s="12">
        <f>'3.VALOR'!D36/'3.VALOR'!D$12*100</f>
        <v>0.24640259823274854</v>
      </c>
      <c r="E163" s="12">
        <f>'3.VALOR'!E36/'3.VALOR'!E$12*100</f>
        <v>1.0325156876314339</v>
      </c>
      <c r="F163" s="12">
        <f>'3.VALOR'!F36/'3.VALOR'!F$12*100</f>
        <v>4.7781723955319109</v>
      </c>
      <c r="G163" s="12">
        <f>'3.VALOR'!G36/'3.VALOR'!G$12*100</f>
        <v>0.38703078246654671</v>
      </c>
      <c r="H163" s="12">
        <f>'3.VALOR'!H36/'3.VALOR'!H$12*100</f>
        <v>0</v>
      </c>
      <c r="I163" s="12">
        <f>'3.VALOR'!I36/'3.VALOR'!I$12*100</f>
        <v>0</v>
      </c>
      <c r="J163" s="12">
        <f>'3.VALOR'!J36/'3.VALOR'!J$12*100</f>
        <v>1.3502449212404213</v>
      </c>
      <c r="K163" s="12">
        <f>'3.VALOR'!K36/'3.VALOR'!K$12*100</f>
        <v>8.9166236401144143</v>
      </c>
      <c r="L163" s="12">
        <f>'3.VALOR'!L36/'3.VALOR'!L$12*100</f>
        <v>0</v>
      </c>
      <c r="M163" s="12">
        <f>'3.VALOR'!M36/'3.VALOR'!M$12*100</f>
        <v>0</v>
      </c>
      <c r="N163" s="12">
        <f>'3.VALOR'!N36/'3.VALOR'!N$12*100</f>
        <v>0</v>
      </c>
      <c r="O163" s="12" t="e">
        <f>'3.VALOR'!O36/'3.VALOR'!O$12*100</f>
        <v>#DIV/0!</v>
      </c>
      <c r="P163" s="26" t="e">
        <f t="shared" si="29"/>
        <v>#DIV/0!</v>
      </c>
      <c r="Q163" s="6" t="s">
        <v>38</v>
      </c>
      <c r="R163" s="12">
        <f t="shared" si="30"/>
        <v>16.852156076457522</v>
      </c>
      <c r="S163" s="22">
        <f t="shared" si="31"/>
        <v>1.1822779816385378</v>
      </c>
      <c r="T163" s="28" t="e">
        <f t="shared" si="27"/>
        <v>#REF!</v>
      </c>
      <c r="U163" s="24" t="e">
        <f t="shared" si="28"/>
        <v>#REF!</v>
      </c>
    </row>
    <row r="164" spans="1:21" ht="14.1" hidden="1" customHeight="1" thickBot="1" x14ac:dyDescent="0.25">
      <c r="A164" s="36">
        <f t="shared" si="26"/>
        <v>200112</v>
      </c>
      <c r="B164" s="12">
        <f>'3.VALOR'!B37/'3.VALOR'!B$12*100</f>
        <v>2.2937746611194236</v>
      </c>
      <c r="C164" s="12">
        <f>'3.VALOR'!C37/'3.VALOR'!C$12*100</f>
        <v>0.14984564171363737</v>
      </c>
      <c r="D164" s="12">
        <f>'3.VALOR'!D37/'3.VALOR'!D$12*100</f>
        <v>0.27730425947811749</v>
      </c>
      <c r="E164" s="12">
        <f>'3.VALOR'!E37/'3.VALOR'!E$12*100</f>
        <v>1.1171093561881169</v>
      </c>
      <c r="F164" s="12">
        <f>'3.VALOR'!F37/'3.VALOR'!F$12*100</f>
        <v>5.4504952538392173</v>
      </c>
      <c r="G164" s="12">
        <f>'3.VALOR'!G37/'3.VALOR'!G$12*100</f>
        <v>0.3889121821035369</v>
      </c>
      <c r="H164" s="12">
        <f>'3.VALOR'!H37/'3.VALOR'!H$12*100</f>
        <v>0</v>
      </c>
      <c r="I164" s="12">
        <f>'3.VALOR'!I37/'3.VALOR'!I$12*100</f>
        <v>0</v>
      </c>
      <c r="J164" s="12">
        <f>'3.VALOR'!J37/'3.VALOR'!J$12*100</f>
        <v>1.3637874405927441</v>
      </c>
      <c r="K164" s="12">
        <f>'3.VALOR'!K37/'3.VALOR'!K$12*100</f>
        <v>9.1239470885955019</v>
      </c>
      <c r="L164" s="12">
        <f>'3.VALOR'!L37/'3.VALOR'!L$12*100</f>
        <v>0</v>
      </c>
      <c r="M164" s="12">
        <f>'3.VALOR'!M37/'3.VALOR'!M$12*100</f>
        <v>0</v>
      </c>
      <c r="N164" s="12">
        <f>'3.VALOR'!N37/'3.VALOR'!N$12*100</f>
        <v>0</v>
      </c>
      <c r="O164" s="12" t="e">
        <f>'3.VALOR'!O37/'3.VALOR'!O$12*100</f>
        <v>#DIV/0!</v>
      </c>
      <c r="P164" s="26" t="e">
        <f t="shared" si="29"/>
        <v>#DIV/0!</v>
      </c>
      <c r="Q164" s="6" t="s">
        <v>38</v>
      </c>
      <c r="R164" s="12">
        <f t="shared" si="30"/>
        <v>17.871401222510872</v>
      </c>
      <c r="S164" s="22">
        <f t="shared" si="31"/>
        <v>1.1941662280766021</v>
      </c>
      <c r="T164" s="28" t="e">
        <f t="shared" si="27"/>
        <v>#REF!</v>
      </c>
      <c r="U164" s="24" t="e">
        <f t="shared" si="28"/>
        <v>#REF!</v>
      </c>
    </row>
    <row r="165" spans="1:21" ht="14.1" hidden="1" customHeight="1" x14ac:dyDescent="0.2">
      <c r="A165" s="7">
        <v>200201</v>
      </c>
      <c r="B165" s="12">
        <f>'3.VALOR'!B38/'3.VALOR'!B$12*100</f>
        <v>2.1334702884227985</v>
      </c>
      <c r="C165" s="12">
        <f>'3.VALOR'!C38/'3.VALOR'!C$12*100</f>
        <v>0.15131184173040485</v>
      </c>
      <c r="D165" s="12">
        <f>'3.VALOR'!D38/'3.VALOR'!D$12*100</f>
        <v>0.19046486884877062</v>
      </c>
      <c r="E165" s="12">
        <f>'3.VALOR'!E38/'3.VALOR'!E$12*100</f>
        <v>0.93884479043792024</v>
      </c>
      <c r="F165" s="12">
        <f>'3.VALOR'!F38/'3.VALOR'!F$12*100</f>
        <v>4.2452335444346545</v>
      </c>
      <c r="G165" s="12">
        <f>'3.VALOR'!G38/'3.VALOR'!G$12*100</f>
        <v>0.49185161938456984</v>
      </c>
      <c r="H165" s="12">
        <f>'3.VALOR'!H38/'3.VALOR'!H$12*100</f>
        <v>0</v>
      </c>
      <c r="I165" s="12">
        <f>'3.VALOR'!I38/'3.VALOR'!I$12*100</f>
        <v>0</v>
      </c>
      <c r="J165" s="12">
        <f>'3.VALOR'!J38/'3.VALOR'!J$12*100</f>
        <v>1.5296178136424918</v>
      </c>
      <c r="K165" s="12">
        <f>'3.VALOR'!K38/'3.VALOR'!K$12*100</f>
        <v>10.111812460795107</v>
      </c>
      <c r="L165" s="12">
        <f>'3.VALOR'!L38/'3.VALOR'!L$12*100</f>
        <v>0</v>
      </c>
      <c r="M165" s="12">
        <f>'3.VALOR'!M38/'3.VALOR'!M$12*100</f>
        <v>0</v>
      </c>
      <c r="N165" s="12">
        <f>'3.VALOR'!N38/'3.VALOR'!N$12*100</f>
        <v>0</v>
      </c>
      <c r="O165" s="12" t="e">
        <f>'3.VALOR'!O38/'3.VALOR'!O$12*100</f>
        <v>#DIV/0!</v>
      </c>
      <c r="P165" s="26" t="e">
        <f t="shared" si="29"/>
        <v>#DIV/0!</v>
      </c>
      <c r="Q165" s="6" t="s">
        <v>38</v>
      </c>
      <c r="R165" s="12">
        <f t="shared" si="30"/>
        <v>17.659136939273921</v>
      </c>
      <c r="S165" s="22">
        <f t="shared" si="31"/>
        <v>1.0341968483091208</v>
      </c>
      <c r="T165" s="28" t="e">
        <f t="shared" si="27"/>
        <v>#REF!</v>
      </c>
      <c r="U165" s="24" t="e">
        <f t="shared" si="28"/>
        <v>#REF!</v>
      </c>
    </row>
    <row r="166" spans="1:21" ht="14.1" hidden="1" customHeight="1" x14ac:dyDescent="0.2">
      <c r="A166" s="7">
        <f t="shared" si="26"/>
        <v>200202</v>
      </c>
      <c r="B166" s="12">
        <f>'3.VALOR'!B39/'3.VALOR'!B$12*100</f>
        <v>2.1201550364134949</v>
      </c>
      <c r="C166" s="12">
        <f>'3.VALOR'!C39/'3.VALOR'!C$12*100</f>
        <v>0.15100919295689028</v>
      </c>
      <c r="D166" s="12">
        <f>'3.VALOR'!D39/'3.VALOR'!D$12*100</f>
        <v>0.2009561735925687</v>
      </c>
      <c r="E166" s="12">
        <f>'3.VALOR'!E39/'3.VALOR'!E$12*100</f>
        <v>1.0086555437860503</v>
      </c>
      <c r="F166" s="12">
        <f>'3.VALOR'!F39/'3.VALOR'!F$12*100</f>
        <v>4.6960976621965411</v>
      </c>
      <c r="G166" s="12">
        <f>'3.VALOR'!G39/'3.VALOR'!G$12*100</f>
        <v>0.52007261393942217</v>
      </c>
      <c r="H166" s="12">
        <f>'3.VALOR'!H39/'3.VALOR'!H$12*100</f>
        <v>0</v>
      </c>
      <c r="I166" s="12">
        <f>'3.VALOR'!I39/'3.VALOR'!I$12*100</f>
        <v>0</v>
      </c>
      <c r="J166" s="12">
        <f>'3.VALOR'!J39/'3.VALOR'!J$12*100</f>
        <v>1.4275882108860243</v>
      </c>
      <c r="K166" s="12">
        <f>'3.VALOR'!K39/'3.VALOR'!K$12*100</f>
        <v>9.0232197120030229</v>
      </c>
      <c r="L166" s="12">
        <f>'3.VALOR'!L39/'3.VALOR'!L$12*100</f>
        <v>0</v>
      </c>
      <c r="M166" s="12">
        <f>'3.VALOR'!M39/'3.VALOR'!M$12*100</f>
        <v>0</v>
      </c>
      <c r="N166" s="12">
        <f>'3.VALOR'!N39/'3.VALOR'!N$12*100</f>
        <v>0</v>
      </c>
      <c r="O166" s="12" t="e">
        <f>'3.VALOR'!O39/'3.VALOR'!O$12*100</f>
        <v>#DIV/0!</v>
      </c>
      <c r="P166" s="26" t="e">
        <f t="shared" si="29"/>
        <v>#DIV/0!</v>
      </c>
      <c r="Q166" s="6" t="s">
        <v>38</v>
      </c>
      <c r="R166" s="12">
        <f t="shared" si="30"/>
        <v>17.027599109360519</v>
      </c>
      <c r="S166" s="22">
        <f t="shared" si="31"/>
        <v>1.0358553316260002</v>
      </c>
      <c r="T166" s="28" t="e">
        <f t="shared" si="27"/>
        <v>#REF!</v>
      </c>
      <c r="U166" s="24" t="e">
        <f t="shared" si="28"/>
        <v>#REF!</v>
      </c>
    </row>
    <row r="167" spans="1:21" ht="14.1" hidden="1" customHeight="1" x14ac:dyDescent="0.2">
      <c r="A167" s="7">
        <f t="shared" si="26"/>
        <v>200203</v>
      </c>
      <c r="B167" s="12">
        <f>'3.VALOR'!B40/'3.VALOR'!B$12*100</f>
        <v>2.0934852526927354</v>
      </c>
      <c r="C167" s="12">
        <f>'3.VALOR'!C40/'3.VALOR'!C$12*100</f>
        <v>0.15328674258721448</v>
      </c>
      <c r="D167" s="12">
        <f>'3.VALOR'!D40/'3.VALOR'!D$12*100</f>
        <v>0.21497637175018977</v>
      </c>
      <c r="E167" s="12">
        <f>'3.VALOR'!E40/'3.VALOR'!E$12*100</f>
        <v>0.96090474440238638</v>
      </c>
      <c r="F167" s="12">
        <f>'3.VALOR'!F40/'3.VALOR'!F$12*100</f>
        <v>4.2749352676157075</v>
      </c>
      <c r="G167" s="12">
        <f>'3.VALOR'!G40/'3.VALOR'!G$12*100</f>
        <v>0.50300563151815425</v>
      </c>
      <c r="H167" s="12">
        <f>'3.VALOR'!H40/'3.VALOR'!H$12*100</f>
        <v>0</v>
      </c>
      <c r="I167" s="12">
        <f>'3.VALOR'!I40/'3.VALOR'!I$12*100</f>
        <v>0</v>
      </c>
      <c r="J167" s="12">
        <f>'3.VALOR'!J40/'3.VALOR'!J$12*100</f>
        <v>1.4011908068515955</v>
      </c>
      <c r="K167" s="12">
        <f>'3.VALOR'!K40/'3.VALOR'!K$12*100</f>
        <v>9.6790754349695831</v>
      </c>
      <c r="L167" s="12">
        <f>'3.VALOR'!L40/'3.VALOR'!L$12*100</f>
        <v>0</v>
      </c>
      <c r="M167" s="12">
        <f>'3.VALOR'!M40/'3.VALOR'!M$12*100</f>
        <v>0</v>
      </c>
      <c r="N167" s="12">
        <f>'3.VALOR'!N40/'3.VALOR'!N$12*100</f>
        <v>0</v>
      </c>
      <c r="O167" s="12" t="e">
        <f>'3.VALOR'!O40/'3.VALOR'!O$12*100</f>
        <v>#DIV/0!</v>
      </c>
      <c r="P167" s="26" t="e">
        <f t="shared" si="29"/>
        <v>#DIV/0!</v>
      </c>
      <c r="Q167" s="6" t="s">
        <v>38</v>
      </c>
      <c r="R167" s="12">
        <f t="shared" si="30"/>
        <v>17.187374999694832</v>
      </c>
      <c r="S167" s="22">
        <f t="shared" si="31"/>
        <v>0.9744250059589743</v>
      </c>
      <c r="T167" s="28" t="e">
        <f t="shared" si="27"/>
        <v>#REF!</v>
      </c>
      <c r="U167" s="24" t="e">
        <f t="shared" si="28"/>
        <v>#REF!</v>
      </c>
    </row>
    <row r="168" spans="1:21" ht="14.1" hidden="1" customHeight="1" x14ac:dyDescent="0.2">
      <c r="A168" s="7">
        <f t="shared" si="26"/>
        <v>200204</v>
      </c>
      <c r="B168" s="12">
        <f>'3.VALOR'!B41/'3.VALOR'!B$12*100</f>
        <v>2.0880293124114315</v>
      </c>
      <c r="C168" s="12">
        <f>'3.VALOR'!C41/'3.VALOR'!C$12*100</f>
        <v>0.16696489902171296</v>
      </c>
      <c r="D168" s="12">
        <f>'3.VALOR'!D41/'3.VALOR'!D$12*100</f>
        <v>0.22985494938684886</v>
      </c>
      <c r="E168" s="12">
        <f>'3.VALOR'!E41/'3.VALOR'!E$12*100</f>
        <v>1.0105930362850044</v>
      </c>
      <c r="F168" s="12">
        <f>'3.VALOR'!F41/'3.VALOR'!F$12*100</f>
        <v>4.2763937091694517</v>
      </c>
      <c r="G168" s="12">
        <f>'3.VALOR'!G41/'3.VALOR'!G$12*100</f>
        <v>0.50985930162433279</v>
      </c>
      <c r="H168" s="12">
        <f>'3.VALOR'!H41/'3.VALOR'!H$12*100</f>
        <v>0</v>
      </c>
      <c r="I168" s="12">
        <f>'3.VALOR'!I41/'3.VALOR'!I$12*100</f>
        <v>0</v>
      </c>
      <c r="J168" s="12">
        <f>'3.VALOR'!J41/'3.VALOR'!J$12*100</f>
        <v>1.4326643711425802</v>
      </c>
      <c r="K168" s="12">
        <f>'3.VALOR'!K41/'3.VALOR'!K$12*100</f>
        <v>9.4945467856181072</v>
      </c>
      <c r="L168" s="12">
        <f>'3.VALOR'!L41/'3.VALOR'!L$12*100</f>
        <v>0</v>
      </c>
      <c r="M168" s="12">
        <f>'3.VALOR'!M41/'3.VALOR'!M$12*100</f>
        <v>0</v>
      </c>
      <c r="N168" s="12">
        <f>'3.VALOR'!N41/'3.VALOR'!N$12*100</f>
        <v>0</v>
      </c>
      <c r="O168" s="12" t="e">
        <f>'3.VALOR'!O41/'3.VALOR'!O$12*100</f>
        <v>#DIV/0!</v>
      </c>
      <c r="P168" s="26" t="e">
        <f t="shared" si="29"/>
        <v>#DIV/0!</v>
      </c>
      <c r="Q168" s="6" t="s">
        <v>38</v>
      </c>
      <c r="R168" s="12">
        <f t="shared" si="30"/>
        <v>17.120877052248041</v>
      </c>
      <c r="S168" s="22">
        <f t="shared" si="31"/>
        <v>0.97213254404377825</v>
      </c>
      <c r="T168" s="28" t="e">
        <f t="shared" si="27"/>
        <v>#REF!</v>
      </c>
      <c r="U168" s="24" t="e">
        <f t="shared" si="28"/>
        <v>#REF!</v>
      </c>
    </row>
    <row r="169" spans="1:21" ht="14.1" hidden="1" customHeight="1" x14ac:dyDescent="0.2">
      <c r="A169" s="7">
        <f t="shared" si="26"/>
        <v>200205</v>
      </c>
      <c r="B169" s="12">
        <f>'3.VALOR'!B42/'3.VALOR'!B$12*100</f>
        <v>2.1118026529804119</v>
      </c>
      <c r="C169" s="12">
        <f>'3.VALOR'!C42/'3.VALOR'!C$12*100</f>
        <v>0.16477422370254272</v>
      </c>
      <c r="D169" s="12">
        <f>'3.VALOR'!D42/'3.VALOR'!D$12*100</f>
        <v>0.23119020635424128</v>
      </c>
      <c r="E169" s="12">
        <f>'3.VALOR'!E42/'3.VALOR'!E$12*100</f>
        <v>0.98449028301169772</v>
      </c>
      <c r="F169" s="12">
        <f>'3.VALOR'!F42/'3.VALOR'!F$12*100</f>
        <v>4.3028232878389021</v>
      </c>
      <c r="G169" s="12">
        <f>'3.VALOR'!G42/'3.VALOR'!G$12*100</f>
        <v>0.48580426340853006</v>
      </c>
      <c r="H169" s="12">
        <f>'3.VALOR'!H42/'3.VALOR'!H$12*100</f>
        <v>0</v>
      </c>
      <c r="I169" s="12">
        <f>'3.VALOR'!I42/'3.VALOR'!I$12*100</f>
        <v>0</v>
      </c>
      <c r="J169" s="12">
        <f>'3.VALOR'!J42/'3.VALOR'!J$12*100</f>
        <v>1.3935301149552632</v>
      </c>
      <c r="K169" s="12">
        <f>'3.VALOR'!K42/'3.VALOR'!K$12*100</f>
        <v>9.6916183792157273</v>
      </c>
      <c r="L169" s="12">
        <f>'3.VALOR'!L42/'3.VALOR'!L$12*100</f>
        <v>0</v>
      </c>
      <c r="M169" s="12">
        <f>'3.VALOR'!M42/'3.VALOR'!M$12*100</f>
        <v>0</v>
      </c>
      <c r="N169" s="12">
        <f>'3.VALOR'!N42/'3.VALOR'!N$12*100</f>
        <v>0.47892362505868158</v>
      </c>
      <c r="O169" s="12" t="e">
        <f>'3.VALOR'!O42/'3.VALOR'!O$12*100</f>
        <v>#DIV/0!</v>
      </c>
      <c r="P169" s="26" t="e">
        <f t="shared" si="29"/>
        <v>#DIV/0!</v>
      </c>
      <c r="Q169" s="6" t="s">
        <v>38</v>
      </c>
      <c r="R169" s="12">
        <f t="shared" si="30"/>
        <v>17.733154383545585</v>
      </c>
      <c r="S169" s="22">
        <f t="shared" si="31"/>
        <v>0.96191809140005147</v>
      </c>
      <c r="T169" s="28" t="e">
        <f t="shared" si="27"/>
        <v>#REF!</v>
      </c>
      <c r="U169" s="24" t="e">
        <f t="shared" si="28"/>
        <v>#REF!</v>
      </c>
    </row>
    <row r="170" spans="1:21" ht="14.1" hidden="1" customHeight="1" x14ac:dyDescent="0.2">
      <c r="A170" s="7">
        <f t="shared" si="26"/>
        <v>200206</v>
      </c>
      <c r="B170" s="12">
        <f>'3.VALOR'!B43/'3.VALOR'!B$12*100</f>
        <v>2.0099183221607744</v>
      </c>
      <c r="C170" s="12">
        <f>'3.VALOR'!C43/'3.VALOR'!C$12*100</f>
        <v>0.168715871148689</v>
      </c>
      <c r="D170" s="12">
        <f>'3.VALOR'!D43/'3.VALOR'!D$12*100</f>
        <v>0.19132324832780864</v>
      </c>
      <c r="E170" s="12">
        <f>'3.VALOR'!E43/'3.VALOR'!E$12*100</f>
        <v>0.87072743604556868</v>
      </c>
      <c r="F170" s="12">
        <f>'3.VALOR'!F43/'3.VALOR'!F$12*100</f>
        <v>3.9361935187900468</v>
      </c>
      <c r="G170" s="12">
        <f>'3.VALOR'!G43/'3.VALOR'!G$12*100</f>
        <v>0.65311444541229768</v>
      </c>
      <c r="H170" s="12">
        <f>'3.VALOR'!H43/'3.VALOR'!H$12*100</f>
        <v>0</v>
      </c>
      <c r="I170" s="12">
        <f>'3.VALOR'!I43/'3.VALOR'!I$12*100</f>
        <v>0</v>
      </c>
      <c r="J170" s="12">
        <f>'3.VALOR'!J43/'3.VALOR'!J$12*100</f>
        <v>1.4027975722493349</v>
      </c>
      <c r="K170" s="12">
        <f>'3.VALOR'!K43/'3.VALOR'!K$12*100</f>
        <v>9.3682549268919075</v>
      </c>
      <c r="L170" s="12">
        <f>'3.VALOR'!L43/'3.VALOR'!L$12*100</f>
        <v>0</v>
      </c>
      <c r="M170" s="12">
        <f>'3.VALOR'!M43/'3.VALOR'!M$12*100</f>
        <v>0</v>
      </c>
      <c r="N170" s="12">
        <f>'3.VALOR'!N43/'3.VALOR'!N$12*100</f>
        <v>1.9029152414114645</v>
      </c>
      <c r="O170" s="12" t="e">
        <f>'3.VALOR'!O43/'3.VALOR'!O$12*100</f>
        <v>#DIV/0!</v>
      </c>
      <c r="P170" s="26" t="e">
        <f t="shared" si="29"/>
        <v>#DIV/0!</v>
      </c>
      <c r="Q170" s="6" t="s">
        <v>38</v>
      </c>
      <c r="R170" s="12">
        <f t="shared" si="30"/>
        <v>18.494042260277116</v>
      </c>
      <c r="S170" s="22">
        <f t="shared" si="31"/>
        <v>0.99277233380890606</v>
      </c>
      <c r="T170" s="28" t="e">
        <f t="shared" si="27"/>
        <v>#REF!</v>
      </c>
      <c r="U170" s="24" t="e">
        <f t="shared" si="28"/>
        <v>#REF!</v>
      </c>
    </row>
    <row r="171" spans="1:21" ht="14.1" hidden="1" customHeight="1" x14ac:dyDescent="0.2">
      <c r="A171" s="7">
        <f t="shared" si="26"/>
        <v>200207</v>
      </c>
      <c r="B171" s="12">
        <f>'3.VALOR'!B44/'3.VALOR'!B$12*100</f>
        <v>2.1094002285891693</v>
      </c>
      <c r="C171" s="12">
        <f>'3.VALOR'!C44/'3.VALOR'!C$12*100</f>
        <v>0.17078799596382971</v>
      </c>
      <c r="D171" s="12">
        <f>'3.VALOR'!D44/'3.VALOR'!D$12*100</f>
        <v>0.19637814970436587</v>
      </c>
      <c r="E171" s="12">
        <f>'3.VALOR'!E44/'3.VALOR'!E$12*100</f>
        <v>0.89869140258558677</v>
      </c>
      <c r="F171" s="12">
        <f>'3.VALOR'!F44/'3.VALOR'!F$12*100</f>
        <v>4.3372088521637107</v>
      </c>
      <c r="G171" s="12">
        <f>'3.VALOR'!G44/'3.VALOR'!G$12*100</f>
        <v>0.44952012755229126</v>
      </c>
      <c r="H171" s="12">
        <f>'3.VALOR'!H44/'3.VALOR'!H$12*100</f>
        <v>0</v>
      </c>
      <c r="I171" s="12">
        <f>'3.VALOR'!I44/'3.VALOR'!I$12*100</f>
        <v>0</v>
      </c>
      <c r="J171" s="12">
        <f>'3.VALOR'!J44/'3.VALOR'!J$12*100</f>
        <v>1.3752822859381848</v>
      </c>
      <c r="K171" s="12">
        <f>'3.VALOR'!K44/'3.VALOR'!K$12*100</f>
        <v>9.572209265679378</v>
      </c>
      <c r="L171" s="12">
        <f>'3.VALOR'!L44/'3.VALOR'!L$12*100</f>
        <v>0</v>
      </c>
      <c r="M171" s="12">
        <f>'3.VALOR'!M44/'3.VALOR'!M$12*100</f>
        <v>0</v>
      </c>
      <c r="N171" s="12">
        <f>'3.VALOR'!N44/'3.VALOR'!N$12*100</f>
        <v>1.6179563480144683</v>
      </c>
      <c r="O171" s="12" t="e">
        <f>'3.VALOR'!O44/'3.VALOR'!O$12*100</f>
        <v>#DIV/0!</v>
      </c>
      <c r="P171" s="26" t="e">
        <f t="shared" si="29"/>
        <v>#DIV/0!</v>
      </c>
      <c r="Q171" s="6" t="s">
        <v>38</v>
      </c>
      <c r="R171" s="12">
        <f t="shared" si="30"/>
        <v>18.618034427601813</v>
      </c>
      <c r="S171" s="22">
        <f t="shared" si="31"/>
        <v>0.98716510116861556</v>
      </c>
      <c r="T171" s="28" t="e">
        <f t="shared" si="27"/>
        <v>#REF!</v>
      </c>
      <c r="U171" s="24" t="e">
        <f t="shared" si="28"/>
        <v>#REF!</v>
      </c>
    </row>
    <row r="172" spans="1:21" ht="14.1" hidden="1" customHeight="1" x14ac:dyDescent="0.2">
      <c r="A172" s="7">
        <f t="shared" si="26"/>
        <v>200208</v>
      </c>
      <c r="B172" s="12">
        <f>'3.VALOR'!B45/'3.VALOR'!B$12*100</f>
        <v>2.0421489611795578</v>
      </c>
      <c r="C172" s="12">
        <f>'3.VALOR'!C45/'3.VALOR'!C$12*100</f>
        <v>0.17544376906520148</v>
      </c>
      <c r="D172" s="12">
        <f>'3.VALOR'!D45/'3.VALOR'!D$12*100</f>
        <v>0.17587241770512418</v>
      </c>
      <c r="E172" s="12">
        <f>'3.VALOR'!E45/'3.VALOR'!E$12*100</f>
        <v>0.94610657334738468</v>
      </c>
      <c r="F172" s="12">
        <f>'3.VALOR'!F45/'3.VALOR'!F$12*100</f>
        <v>4.0582819050101868</v>
      </c>
      <c r="G172" s="12">
        <f>'3.VALOR'!G45/'3.VALOR'!G$12*100</f>
        <v>0.46484009602492538</v>
      </c>
      <c r="H172" s="12">
        <f>'3.VALOR'!H45/'3.VALOR'!H$12*100</f>
        <v>0</v>
      </c>
      <c r="I172" s="12">
        <f>'3.VALOR'!I45/'3.VALOR'!I$12*100</f>
        <v>0</v>
      </c>
      <c r="J172" s="12">
        <f>'3.VALOR'!J45/'3.VALOR'!J$12*100</f>
        <v>1.3657551570798341</v>
      </c>
      <c r="K172" s="12">
        <f>'3.VALOR'!K45/'3.VALOR'!K$12*100</f>
        <v>9.4947031577979786</v>
      </c>
      <c r="L172" s="12">
        <f>'3.VALOR'!L45/'3.VALOR'!L$12*100</f>
        <v>0</v>
      </c>
      <c r="M172" s="12">
        <f>'3.VALOR'!M45/'3.VALOR'!M$12*100</f>
        <v>0</v>
      </c>
      <c r="N172" s="12">
        <f>'3.VALOR'!N45/'3.VALOR'!N$12*100</f>
        <v>0.95119221553806343</v>
      </c>
      <c r="O172" s="12" t="e">
        <f>'3.VALOR'!O45/'3.VALOR'!O$12*100</f>
        <v>#DIV/0!</v>
      </c>
      <c r="P172" s="26" t="e">
        <f t="shared" si="29"/>
        <v>#DIV/0!</v>
      </c>
      <c r="Q172" s="6" t="s">
        <v>38</v>
      </c>
      <c r="R172" s="12">
        <f t="shared" si="30"/>
        <v>17.632195291568699</v>
      </c>
      <c r="S172" s="22">
        <f t="shared" si="31"/>
        <v>0.98864652633828498</v>
      </c>
      <c r="T172" s="28" t="e">
        <f t="shared" si="27"/>
        <v>#REF!</v>
      </c>
      <c r="U172" s="24" t="e">
        <f t="shared" si="28"/>
        <v>#REF!</v>
      </c>
    </row>
    <row r="173" spans="1:21" ht="14.1" hidden="1" customHeight="1" x14ac:dyDescent="0.2">
      <c r="A173" s="7">
        <f t="shared" si="26"/>
        <v>200209</v>
      </c>
      <c r="B173" s="12">
        <f>'3.VALOR'!B46/'3.VALOR'!B$12*100</f>
        <v>1.9825625327135017</v>
      </c>
      <c r="C173" s="12">
        <f>'3.VALOR'!C46/'3.VALOR'!C$12*100</f>
        <v>0.17629683089313897</v>
      </c>
      <c r="D173" s="12">
        <f>'3.VALOR'!D46/'3.VALOR'!D$12*100</f>
        <v>0.17754148891436478</v>
      </c>
      <c r="E173" s="12">
        <f>'3.VALOR'!E46/'3.VALOR'!E$12*100</f>
        <v>1.0106693155172464</v>
      </c>
      <c r="F173" s="12">
        <f>'3.VALOR'!F46/'3.VALOR'!F$12*100</f>
        <v>4.0358443426448964</v>
      </c>
      <c r="G173" s="12">
        <f>'3.VALOR'!G46/'3.VALOR'!G$12*100</f>
        <v>0.55030939381962118</v>
      </c>
      <c r="H173" s="12">
        <f>'3.VALOR'!H46/'3.VALOR'!H$12*100</f>
        <v>0</v>
      </c>
      <c r="I173" s="12">
        <f>'3.VALOR'!I46/'3.VALOR'!I$12*100</f>
        <v>0</v>
      </c>
      <c r="J173" s="12">
        <f>'3.VALOR'!J46/'3.VALOR'!J$12*100</f>
        <v>1.3797149785354561</v>
      </c>
      <c r="K173" s="12">
        <f>'3.VALOR'!K46/'3.VALOR'!K$12*100</f>
        <v>8.9402737476824186</v>
      </c>
      <c r="L173" s="12">
        <f>'3.VALOR'!L46/'3.VALOR'!L$12*100</f>
        <v>0</v>
      </c>
      <c r="M173" s="12">
        <f>'3.VALOR'!M46/'3.VALOR'!M$12*100</f>
        <v>0</v>
      </c>
      <c r="N173" s="12">
        <f>'3.VALOR'!N46/'3.VALOR'!N$12*100</f>
        <v>7.9223442549191739E-2</v>
      </c>
      <c r="O173" s="12" t="e">
        <f>'3.VALOR'!O46/'3.VALOR'!O$12*100</f>
        <v>#DIV/0!</v>
      </c>
      <c r="P173" s="26" t="e">
        <f t="shared" si="29"/>
        <v>#DIV/0!</v>
      </c>
      <c r="Q173" s="6" t="s">
        <v>38</v>
      </c>
      <c r="R173" s="12">
        <f t="shared" si="30"/>
        <v>16.349873540556334</v>
      </c>
      <c r="S173" s="22">
        <f t="shared" si="31"/>
        <v>0.95445249122567843</v>
      </c>
      <c r="T173" s="28" t="e">
        <f t="shared" si="27"/>
        <v>#REF!</v>
      </c>
      <c r="U173" s="24" t="e">
        <f t="shared" si="28"/>
        <v>#REF!</v>
      </c>
    </row>
    <row r="174" spans="1:21" ht="14.1" hidden="1" customHeight="1" x14ac:dyDescent="0.2">
      <c r="A174" s="7">
        <f t="shared" si="26"/>
        <v>200210</v>
      </c>
      <c r="B174" s="12">
        <f>'3.VALOR'!B47/'3.VALOR'!B$12*100</f>
        <v>2.033655782601917</v>
      </c>
      <c r="C174" s="12">
        <f>'3.VALOR'!C47/'3.VALOR'!C$12*100</f>
        <v>0.17718125528828002</v>
      </c>
      <c r="D174" s="12">
        <f>'3.VALOR'!D47/'3.VALOR'!D$12*100</f>
        <v>0.19523364373231522</v>
      </c>
      <c r="E174" s="12">
        <f>'3.VALOR'!E47/'3.VALOR'!E$12*100</f>
        <v>1.090152275513697</v>
      </c>
      <c r="F174" s="12">
        <f>'3.VALOR'!F47/'3.VALOR'!F$12*100</f>
        <v>4.1163577955990149</v>
      </c>
      <c r="G174" s="12">
        <f>'3.VALOR'!G47/'3.VALOR'!G$12*100</f>
        <v>0.6994775078952693</v>
      </c>
      <c r="H174" s="12">
        <f>'3.VALOR'!H47/'3.VALOR'!H$12*100</f>
        <v>0</v>
      </c>
      <c r="I174" s="12">
        <f>'3.VALOR'!I47/'3.VALOR'!I$12*100</f>
        <v>0</v>
      </c>
      <c r="J174" s="12">
        <f>'3.VALOR'!J47/'3.VALOR'!J$12*100</f>
        <v>1.3829178483282965</v>
      </c>
      <c r="K174" s="12">
        <f>'3.VALOR'!K47/'3.VALOR'!K$12*100</f>
        <v>9.1863727582210029</v>
      </c>
      <c r="L174" s="12">
        <f>'3.VALOR'!L47/'3.VALOR'!L$12*100</f>
        <v>0</v>
      </c>
      <c r="M174" s="12">
        <f>'3.VALOR'!M47/'3.VALOR'!M$12*100</f>
        <v>0</v>
      </c>
      <c r="N174" s="12">
        <f>'3.VALOR'!N47/'3.VALOR'!N$12*100</f>
        <v>0</v>
      </c>
      <c r="O174" s="12" t="e">
        <f>'3.VALOR'!O47/'3.VALOR'!O$12*100</f>
        <v>#DIV/0!</v>
      </c>
      <c r="P174" s="26" t="e">
        <f t="shared" si="29"/>
        <v>#DIV/0!</v>
      </c>
      <c r="Q174" s="6" t="s">
        <v>38</v>
      </c>
      <c r="R174" s="12">
        <f t="shared" si="30"/>
        <v>16.847693084577877</v>
      </c>
      <c r="S174" s="22">
        <f t="shared" si="31"/>
        <v>0.95747173247551398</v>
      </c>
      <c r="T174" s="28" t="e">
        <f t="shared" si="27"/>
        <v>#REF!</v>
      </c>
      <c r="U174" s="24" t="e">
        <f t="shared" si="28"/>
        <v>#REF!</v>
      </c>
    </row>
    <row r="175" spans="1:21" ht="14.1" hidden="1" customHeight="1" x14ac:dyDescent="0.2">
      <c r="A175" s="7">
        <f t="shared" si="26"/>
        <v>200211</v>
      </c>
      <c r="B175" s="12">
        <f>'3.VALOR'!B48/'3.VALOR'!B$12*100</f>
        <v>2.0769750601943966</v>
      </c>
      <c r="C175" s="12">
        <f>'3.VALOR'!C48/'3.VALOR'!C$12*100</f>
        <v>0.17336599898796418</v>
      </c>
      <c r="D175" s="12">
        <f>'3.VALOR'!D48/'3.VALOR'!D$12*100</f>
        <v>0.20272538907436374</v>
      </c>
      <c r="E175" s="12">
        <f>'3.VALOR'!E48/'3.VALOR'!E$12*100</f>
        <v>1.0381298391244658</v>
      </c>
      <c r="F175" s="12">
        <f>'3.VALOR'!F48/'3.VALOR'!F$12*100</f>
        <v>4.2874161616814028</v>
      </c>
      <c r="G175" s="12">
        <f>'3.VALOR'!G48/'3.VALOR'!G$12*100</f>
        <v>0.6833512252924967</v>
      </c>
      <c r="H175" s="12">
        <f>'3.VALOR'!H48/'3.VALOR'!H$12*100</f>
        <v>0</v>
      </c>
      <c r="I175" s="12">
        <f>'3.VALOR'!I48/'3.VALOR'!I$12*100</f>
        <v>0</v>
      </c>
      <c r="J175" s="12">
        <f>'3.VALOR'!J48/'3.VALOR'!J$12*100</f>
        <v>1.3823619531906897</v>
      </c>
      <c r="K175" s="12">
        <f>'3.VALOR'!K48/'3.VALOR'!K$12*100</f>
        <v>9.3238807669398813</v>
      </c>
      <c r="L175" s="12">
        <f>'3.VALOR'!L48/'3.VALOR'!L$12*100</f>
        <v>0</v>
      </c>
      <c r="M175" s="12">
        <f>'3.VALOR'!M48/'3.VALOR'!M$12*100</f>
        <v>0</v>
      </c>
      <c r="N175" s="12">
        <f>'3.VALOR'!N48/'3.VALOR'!N$12*100</f>
        <v>0</v>
      </c>
      <c r="O175" s="12" t="e">
        <f>'3.VALOR'!O48/'3.VALOR'!O$12*100</f>
        <v>#DIV/0!</v>
      </c>
      <c r="P175" s="26" t="e">
        <f t="shared" si="29"/>
        <v>#DIV/0!</v>
      </c>
      <c r="Q175" s="6" t="s">
        <v>38</v>
      </c>
      <c r="R175" s="12">
        <f t="shared" si="30"/>
        <v>17.091231334291265</v>
      </c>
      <c r="S175" s="22">
        <f t="shared" si="31"/>
        <v>1.0141866273222886</v>
      </c>
      <c r="T175" s="28" t="e">
        <f t="shared" si="27"/>
        <v>#REF!</v>
      </c>
      <c r="U175" s="24" t="e">
        <f t="shared" si="28"/>
        <v>#REF!</v>
      </c>
    </row>
    <row r="176" spans="1:21" ht="14.1" hidden="1" customHeight="1" thickBot="1" x14ac:dyDescent="0.25">
      <c r="A176" s="36">
        <f t="shared" si="26"/>
        <v>200212</v>
      </c>
      <c r="B176" s="12">
        <f>'3.VALOR'!B49/'3.VALOR'!B$12*100</f>
        <v>2.1589107508817449</v>
      </c>
      <c r="C176" s="12">
        <f>'3.VALOR'!C49/'3.VALOR'!C$12*100</f>
        <v>0.17587814062097112</v>
      </c>
      <c r="D176" s="12">
        <f>'3.VALOR'!D49/'3.VALOR'!D$12*100</f>
        <v>0.21268735980608838</v>
      </c>
      <c r="E176" s="12">
        <f>'3.VALOR'!E49/'3.VALOR'!E$12*100</f>
        <v>1.0977191753521305</v>
      </c>
      <c r="F176" s="12">
        <f>'3.VALOR'!F49/'3.VALOR'!F$12*100</f>
        <v>4.4683751021574736</v>
      </c>
      <c r="G176" s="12">
        <f>'3.VALOR'!G49/'3.VALOR'!G$12*100</f>
        <v>0.62086188020675204</v>
      </c>
      <c r="H176" s="12">
        <f>'3.VALOR'!H49/'3.VALOR'!H$12*100</f>
        <v>0</v>
      </c>
      <c r="I176" s="12">
        <f>'3.VALOR'!I49/'3.VALOR'!I$12*100</f>
        <v>0</v>
      </c>
      <c r="J176" s="12">
        <f>'3.VALOR'!J49/'3.VALOR'!J$12*100</f>
        <v>1.3818905845740068</v>
      </c>
      <c r="K176" s="12">
        <f>'3.VALOR'!K49/'3.VALOR'!K$12*100</f>
        <v>9.7149498192353558</v>
      </c>
      <c r="L176" s="12">
        <f>'3.VALOR'!L49/'3.VALOR'!L$12*100</f>
        <v>0</v>
      </c>
      <c r="M176" s="12">
        <f>'3.VALOR'!M49/'3.VALOR'!M$12*100</f>
        <v>0</v>
      </c>
      <c r="N176" s="12">
        <f>'3.VALOR'!N49/'3.VALOR'!N$12*100</f>
        <v>0</v>
      </c>
      <c r="O176" s="12" t="e">
        <f>'3.VALOR'!O49/'3.VALOR'!O$12*100</f>
        <v>#DIV/0!</v>
      </c>
      <c r="P176" s="26" t="e">
        <f t="shared" si="29"/>
        <v>#DIV/0!</v>
      </c>
      <c r="Q176" s="6" t="s">
        <v>38</v>
      </c>
      <c r="R176" s="12">
        <f t="shared" si="30"/>
        <v>17.672362061952779</v>
      </c>
      <c r="S176" s="22">
        <f t="shared" si="31"/>
        <v>0.98886269979169938</v>
      </c>
      <c r="T176" s="28" t="e">
        <f t="shared" si="27"/>
        <v>#REF!</v>
      </c>
      <c r="U176" s="24" t="e">
        <f t="shared" si="28"/>
        <v>#REF!</v>
      </c>
    </row>
    <row r="177" spans="1:21" ht="14.1" hidden="1" customHeight="1" x14ac:dyDescent="0.2">
      <c r="A177" s="7">
        <v>200301</v>
      </c>
      <c r="B177" s="12">
        <f>'3.VALOR'!B50/'3.VALOR'!B$12*100</f>
        <v>2.2870708240948523</v>
      </c>
      <c r="C177" s="12">
        <f>'3.VALOR'!C50/'3.VALOR'!C$12*100</f>
        <v>0.17296675350746263</v>
      </c>
      <c r="D177" s="12">
        <f>'3.VALOR'!D50/'3.VALOR'!D$12*100</f>
        <v>0.20725095643884753</v>
      </c>
      <c r="E177" s="12">
        <f>'3.VALOR'!E50/'3.VALOR'!E$12*100</f>
        <v>1.2454873040518659</v>
      </c>
      <c r="F177" s="12">
        <f>'3.VALOR'!F50/'3.VALOR'!F$12*100</f>
        <v>4.4465639217415465</v>
      </c>
      <c r="G177" s="12">
        <f>'3.VALOR'!G50/'3.VALOR'!G$12*100</f>
        <v>0.50797790198734261</v>
      </c>
      <c r="H177" s="12">
        <f>'3.VALOR'!H50/'3.VALOR'!H$12*100</f>
        <v>0</v>
      </c>
      <c r="I177" s="12">
        <f>'3.VALOR'!I50/'3.VALOR'!I$12*100</f>
        <v>0</v>
      </c>
      <c r="J177" s="12">
        <f>'3.VALOR'!J50/'3.VALOR'!J$12*100</f>
        <v>1.4835638052422557</v>
      </c>
      <c r="K177" s="12">
        <f>'3.VALOR'!K50/'3.VALOR'!K$12*100</f>
        <v>10.901948054676357</v>
      </c>
      <c r="L177" s="12">
        <f>'3.VALOR'!L50/'3.VALOR'!L$12*100</f>
        <v>0</v>
      </c>
      <c r="M177" s="12">
        <f>'3.VALOR'!M50/'3.VALOR'!M$12*100</f>
        <v>0</v>
      </c>
      <c r="N177" s="12">
        <f>'3.VALOR'!N50/'3.VALOR'!N$12*100</f>
        <v>0</v>
      </c>
      <c r="O177" s="12" t="e">
        <f>'3.VALOR'!O50/'3.VALOR'!O$12*100</f>
        <v>#DIV/0!</v>
      </c>
      <c r="P177" s="26" t="e">
        <f t="shared" ref="P177:P224" si="32">O177/O165</f>
        <v>#DIV/0!</v>
      </c>
      <c r="Q177" s="6" t="s">
        <v>38</v>
      </c>
      <c r="R177" s="12">
        <f t="shared" ref="R177:R224" si="33">SUM(C177:N177)</f>
        <v>18.965758697645676</v>
      </c>
      <c r="S177" s="22">
        <f t="shared" ref="S177:S224" si="34">R177/R165</f>
        <v>1.0739912580589275</v>
      </c>
      <c r="T177" s="28" t="e">
        <f t="shared" si="27"/>
        <v>#REF!</v>
      </c>
      <c r="U177" s="24" t="e">
        <f t="shared" si="28"/>
        <v>#REF!</v>
      </c>
    </row>
    <row r="178" spans="1:21" ht="14.1" hidden="1" customHeight="1" x14ac:dyDescent="0.2">
      <c r="A178" s="7">
        <f t="shared" si="26"/>
        <v>200302</v>
      </c>
      <c r="B178" s="12">
        <f>'3.VALOR'!B51/'3.VALOR'!B$12*100</f>
        <v>2.1445635646993604</v>
      </c>
      <c r="C178" s="12">
        <f>'3.VALOR'!C51/'3.VALOR'!C$12*100</f>
        <v>0.16067199991231412</v>
      </c>
      <c r="D178" s="12">
        <f>'3.VALOR'!D51/'3.VALOR'!D$12*100</f>
        <v>0.18283482903509932</v>
      </c>
      <c r="E178" s="12">
        <f>'3.VALOR'!E51/'3.VALOR'!E$12*100</f>
        <v>1.1347298588360826</v>
      </c>
      <c r="F178" s="12">
        <f>'3.VALOR'!F51/'3.VALOR'!F$12*100</f>
        <v>4.255788547730659</v>
      </c>
      <c r="G178" s="12">
        <f>'3.VALOR'!G51/'3.VALOR'!G$12*100</f>
        <v>0.50596211666199598</v>
      </c>
      <c r="H178" s="12">
        <f>'3.VALOR'!H51/'3.VALOR'!H$12*100</f>
        <v>0</v>
      </c>
      <c r="I178" s="12">
        <f>'3.VALOR'!I51/'3.VALOR'!I$12*100</f>
        <v>0</v>
      </c>
      <c r="J178" s="12">
        <f>'3.VALOR'!J51/'3.VALOR'!J$12*100</f>
        <v>1.4812457986684551</v>
      </c>
      <c r="K178" s="12">
        <f>'3.VALOR'!K51/'3.VALOR'!K$12*100</f>
        <v>10.025243163524822</v>
      </c>
      <c r="L178" s="12">
        <f>'3.VALOR'!L51/'3.VALOR'!L$12*100</f>
        <v>0</v>
      </c>
      <c r="M178" s="12">
        <f>'3.VALOR'!M51/'3.VALOR'!M$12*100</f>
        <v>0</v>
      </c>
      <c r="N178" s="12">
        <f>'3.VALOR'!N51/'3.VALOR'!N$12*100</f>
        <v>0</v>
      </c>
      <c r="O178" s="12" t="e">
        <f>'3.VALOR'!O51/'3.VALOR'!O$12*100</f>
        <v>#DIV/0!</v>
      </c>
      <c r="P178" s="26" t="e">
        <f t="shared" si="32"/>
        <v>#DIV/0!</v>
      </c>
      <c r="Q178" s="6" t="s">
        <v>38</v>
      </c>
      <c r="R178" s="12">
        <f t="shared" si="33"/>
        <v>17.746476314369428</v>
      </c>
      <c r="S178" s="22">
        <f t="shared" si="34"/>
        <v>1.0422183538848835</v>
      </c>
      <c r="T178" s="28" t="e">
        <f t="shared" si="27"/>
        <v>#REF!</v>
      </c>
      <c r="U178" s="24" t="e">
        <f t="shared" si="28"/>
        <v>#REF!</v>
      </c>
    </row>
    <row r="179" spans="1:21" ht="14.1" hidden="1" customHeight="1" x14ac:dyDescent="0.2">
      <c r="A179" s="7">
        <f t="shared" si="26"/>
        <v>200303</v>
      </c>
      <c r="B179" s="12">
        <f>'3.VALOR'!B52/'3.VALOR'!B$12*100</f>
        <v>2.3085934249286435</v>
      </c>
      <c r="C179" s="12">
        <f>'3.VALOR'!C52/'3.VALOR'!C$12*100</f>
        <v>0.16831035315474668</v>
      </c>
      <c r="D179" s="12">
        <f>'3.VALOR'!D52/'3.VALOR'!D$12*100</f>
        <v>0.22999801263335518</v>
      </c>
      <c r="E179" s="12">
        <f>'3.VALOR'!E52/'3.VALOR'!E$12*100</f>
        <v>1.1842503364077674</v>
      </c>
      <c r="F179" s="12">
        <f>'3.VALOR'!F52/'3.VALOR'!F$12*100</f>
        <v>4.592034117743184</v>
      </c>
      <c r="G179" s="12">
        <f>'3.VALOR'!G52/'3.VALOR'!G$12*100</f>
        <v>0.51872875705585775</v>
      </c>
      <c r="H179" s="12">
        <f>'3.VALOR'!H52/'3.VALOR'!H$12*100</f>
        <v>0</v>
      </c>
      <c r="I179" s="12">
        <f>'3.VALOR'!I52/'3.VALOR'!I$12*100</f>
        <v>0</v>
      </c>
      <c r="J179" s="12">
        <f>'3.VALOR'!J52/'3.VALOR'!J$12*100</f>
        <v>1.4993695031548075</v>
      </c>
      <c r="K179" s="12">
        <f>'3.VALOR'!K52/'3.VALOR'!K$12*100</f>
        <v>10.862777297473363</v>
      </c>
      <c r="L179" s="12">
        <f>'3.VALOR'!L52/'3.VALOR'!L$12*100</f>
        <v>0</v>
      </c>
      <c r="M179" s="12">
        <f>'3.VALOR'!M52/'3.VALOR'!M$12*100</f>
        <v>0</v>
      </c>
      <c r="N179" s="12">
        <f>'3.VALOR'!N52/'3.VALOR'!N$12*100</f>
        <v>0</v>
      </c>
      <c r="O179" s="12" t="e">
        <f>'3.VALOR'!O52/'3.VALOR'!O$12*100</f>
        <v>#DIV/0!</v>
      </c>
      <c r="P179" s="26" t="e">
        <f t="shared" si="32"/>
        <v>#DIV/0!</v>
      </c>
      <c r="Q179" s="6" t="s">
        <v>38</v>
      </c>
      <c r="R179" s="12">
        <f t="shared" si="33"/>
        <v>19.055468377623079</v>
      </c>
      <c r="S179" s="22">
        <f t="shared" si="34"/>
        <v>1.1086898597349168</v>
      </c>
      <c r="T179" s="28" t="e">
        <f t="shared" si="27"/>
        <v>#REF!</v>
      </c>
      <c r="U179" s="24" t="e">
        <f t="shared" si="28"/>
        <v>#REF!</v>
      </c>
    </row>
    <row r="180" spans="1:21" ht="14.1" hidden="1" customHeight="1" x14ac:dyDescent="0.2">
      <c r="A180" s="7">
        <f t="shared" si="26"/>
        <v>200304</v>
      </c>
      <c r="B180" s="12">
        <f>'3.VALOR'!B53/'3.VALOR'!B$12*100</f>
        <v>2.2523658687036714</v>
      </c>
      <c r="C180" s="12">
        <f>'3.VALOR'!C53/'3.VALOR'!C$12*100</f>
        <v>0.17112357543290801</v>
      </c>
      <c r="D180" s="12">
        <f>'3.VALOR'!D53/'3.VALOR'!D$12*100</f>
        <v>0.23614973223312774</v>
      </c>
      <c r="E180" s="12">
        <f>'3.VALOR'!E53/'3.VALOR'!E$12*100</f>
        <v>1.1367436305672785</v>
      </c>
      <c r="F180" s="12">
        <f>'3.VALOR'!F53/'3.VALOR'!F$12*100</f>
        <v>4.4777708313979394</v>
      </c>
      <c r="G180" s="12">
        <f>'3.VALOR'!G53/'3.VALOR'!G$12*100</f>
        <v>0.47169376613110392</v>
      </c>
      <c r="H180" s="12">
        <f>'3.VALOR'!H53/'3.VALOR'!H$12*100</f>
        <v>0</v>
      </c>
      <c r="I180" s="12">
        <f>'3.VALOR'!I53/'3.VALOR'!I$12*100</f>
        <v>0</v>
      </c>
      <c r="J180" s="12">
        <f>'3.VALOR'!J53/'3.VALOR'!J$12*100</f>
        <v>1.4625890440501508</v>
      </c>
      <c r="K180" s="12">
        <f>'3.VALOR'!K53/'3.VALOR'!K$12*100</f>
        <v>10.590158986793655</v>
      </c>
      <c r="L180" s="12">
        <f>'3.VALOR'!L53/'3.VALOR'!L$12*100</f>
        <v>0</v>
      </c>
      <c r="M180" s="12">
        <f>'3.VALOR'!M53/'3.VALOR'!M$12*100</f>
        <v>0</v>
      </c>
      <c r="N180" s="12">
        <f>'3.VALOR'!N53/'3.VALOR'!N$12*100</f>
        <v>0</v>
      </c>
      <c r="O180" s="12" t="e">
        <f>'3.VALOR'!O53/'3.VALOR'!O$12*100</f>
        <v>#DIV/0!</v>
      </c>
      <c r="P180" s="26" t="e">
        <f t="shared" si="32"/>
        <v>#DIV/0!</v>
      </c>
      <c r="Q180" s="6" t="s">
        <v>38</v>
      </c>
      <c r="R180" s="12">
        <f t="shared" si="33"/>
        <v>18.546229566606165</v>
      </c>
      <c r="S180" s="22">
        <f t="shared" si="34"/>
        <v>1.0832523071106903</v>
      </c>
      <c r="T180" s="28" t="e">
        <f t="shared" si="27"/>
        <v>#REF!</v>
      </c>
      <c r="U180" s="24" t="e">
        <f t="shared" si="28"/>
        <v>#REF!</v>
      </c>
    </row>
    <row r="181" spans="1:21" ht="14.1" hidden="1" customHeight="1" x14ac:dyDescent="0.2">
      <c r="A181" s="7">
        <f t="shared" si="26"/>
        <v>200305</v>
      </c>
      <c r="B181" s="12">
        <f>'3.VALOR'!B54/'3.VALOR'!B$12*100</f>
        <v>2.2100964479199301</v>
      </c>
      <c r="C181" s="12">
        <f>'3.VALOR'!C54/'3.VALOR'!C$12*100</f>
        <v>0.16180418858836348</v>
      </c>
      <c r="D181" s="12">
        <f>'3.VALOR'!D54/'3.VALOR'!D$12*100</f>
        <v>0.21941133239188629</v>
      </c>
      <c r="E181" s="12">
        <f>'3.VALOR'!E54/'3.VALOR'!E$12*100</f>
        <v>1.0862925463622382</v>
      </c>
      <c r="F181" s="12">
        <f>'3.VALOR'!F54/'3.VALOR'!F$12*100</f>
        <v>4.368584043537842</v>
      </c>
      <c r="G181" s="12">
        <f>'3.VALOR'!G54/'3.VALOR'!G$12*100</f>
        <v>0.44817627066872678</v>
      </c>
      <c r="H181" s="12">
        <f>'3.VALOR'!H54/'3.VALOR'!H$12*100</f>
        <v>0</v>
      </c>
      <c r="I181" s="12">
        <f>'3.VALOR'!I54/'3.VALOR'!I$12*100</f>
        <v>0</v>
      </c>
      <c r="J181" s="12">
        <f>'3.VALOR'!J54/'3.VALOR'!J$12*100</f>
        <v>1.4746055170247161</v>
      </c>
      <c r="K181" s="12">
        <f>'3.VALOR'!K54/'3.VALOR'!K$12*100</f>
        <v>10.455842392109451</v>
      </c>
      <c r="L181" s="12">
        <f>'3.VALOR'!L54/'3.VALOR'!L$12*100</f>
        <v>0</v>
      </c>
      <c r="M181" s="12">
        <f>'3.VALOR'!M54/'3.VALOR'!M$12*100</f>
        <v>0</v>
      </c>
      <c r="N181" s="12">
        <f>'3.VALOR'!N54/'3.VALOR'!N$12*100</f>
        <v>0.264874357333646</v>
      </c>
      <c r="O181" s="12" t="e">
        <f>'3.VALOR'!O54/'3.VALOR'!O$12*100</f>
        <v>#DIV/0!</v>
      </c>
      <c r="P181" s="26" t="e">
        <f t="shared" si="32"/>
        <v>#DIV/0!</v>
      </c>
      <c r="Q181" s="6" t="s">
        <v>38</v>
      </c>
      <c r="R181" s="12">
        <f t="shared" si="33"/>
        <v>18.47959064801687</v>
      </c>
      <c r="S181" s="22">
        <f t="shared" si="34"/>
        <v>1.0420926953167393</v>
      </c>
      <c r="T181" s="28" t="e">
        <f t="shared" si="27"/>
        <v>#REF!</v>
      </c>
      <c r="U181" s="24" t="e">
        <f t="shared" si="28"/>
        <v>#REF!</v>
      </c>
    </row>
    <row r="182" spans="1:21" ht="14.1" hidden="1" customHeight="1" x14ac:dyDescent="0.2">
      <c r="A182" s="7">
        <f t="shared" si="26"/>
        <v>200306</v>
      </c>
      <c r="B182" s="12">
        <f>'3.VALOR'!B55/'3.VALOR'!B$12*100</f>
        <v>2.1308771091512053</v>
      </c>
      <c r="C182" s="12">
        <f>'3.VALOR'!C55/'3.VALOR'!C$12*100</f>
        <v>0.16709975806068836</v>
      </c>
      <c r="D182" s="12">
        <f>'3.VALOR'!D55/'3.VALOR'!D$12*100</f>
        <v>0.20934921738760717</v>
      </c>
      <c r="E182" s="12">
        <f>'3.VALOR'!E55/'3.VALOR'!E$12*100</f>
        <v>1.1040808633211365</v>
      </c>
      <c r="F182" s="12">
        <f>'3.VALOR'!F55/'3.VALOR'!F$12*100</f>
        <v>4.1793325539709301</v>
      </c>
      <c r="G182" s="12">
        <f>'3.VALOR'!G55/'3.VALOR'!G$12*100</f>
        <v>0.45180468425435066</v>
      </c>
      <c r="H182" s="12">
        <f>'3.VALOR'!H55/'3.VALOR'!H$12*100</f>
        <v>0</v>
      </c>
      <c r="I182" s="12">
        <f>'3.VALOR'!I55/'3.VALOR'!I$12*100</f>
        <v>0</v>
      </c>
      <c r="J182" s="12">
        <f>'3.VALOR'!J55/'3.VALOR'!J$12*100</f>
        <v>1.4488850866578651</v>
      </c>
      <c r="K182" s="12">
        <f>'3.VALOR'!K55/'3.VALOR'!K$12*100</f>
        <v>9.9357579989549993</v>
      </c>
      <c r="L182" s="12">
        <f>'3.VALOR'!L55/'3.VALOR'!L$12*100</f>
        <v>0</v>
      </c>
      <c r="M182" s="12">
        <f>'3.VALOR'!M55/'3.VALOR'!M$12*100</f>
        <v>0</v>
      </c>
      <c r="N182" s="12">
        <f>'3.VALOR'!N55/'3.VALOR'!N$12*100</f>
        <v>1.3449406871625764</v>
      </c>
      <c r="O182" s="12" t="e">
        <f>'3.VALOR'!O55/'3.VALOR'!O$12*100</f>
        <v>#DIV/0!</v>
      </c>
      <c r="P182" s="26" t="e">
        <f t="shared" si="32"/>
        <v>#DIV/0!</v>
      </c>
      <c r="Q182" s="6" t="s">
        <v>38</v>
      </c>
      <c r="R182" s="12">
        <f t="shared" si="33"/>
        <v>18.841250849770155</v>
      </c>
      <c r="S182" s="22">
        <f t="shared" si="34"/>
        <v>1.0187740778682441</v>
      </c>
      <c r="T182" s="28" t="e">
        <f t="shared" si="27"/>
        <v>#REF!</v>
      </c>
      <c r="U182" s="24" t="e">
        <f t="shared" si="28"/>
        <v>#REF!</v>
      </c>
    </row>
    <row r="183" spans="1:21" ht="14.1" hidden="1" customHeight="1" x14ac:dyDescent="0.2">
      <c r="A183" s="7">
        <f t="shared" si="26"/>
        <v>200307</v>
      </c>
      <c r="B183" s="12">
        <f>'3.VALOR'!B56/'3.VALOR'!B$12*100</f>
        <v>2.1487837852496625</v>
      </c>
      <c r="C183" s="12">
        <f>'3.VALOR'!C56/'3.VALOR'!C$12*100</f>
        <v>0.16301948806750227</v>
      </c>
      <c r="D183" s="12">
        <f>'3.VALOR'!D56/'3.VALOR'!D$12*100</f>
        <v>0.23653123422381134</v>
      </c>
      <c r="E183" s="12">
        <f>'3.VALOR'!E56/'3.VALOR'!E$12*100</f>
        <v>1.0520584269319051</v>
      </c>
      <c r="F183" s="12">
        <f>'3.VALOR'!F56/'3.VALOR'!F$12*100</f>
        <v>4.3326558968004196</v>
      </c>
      <c r="G183" s="12">
        <f>'3.VALOR'!G56/'3.VALOR'!G$12*100</f>
        <v>0.31782215296298022</v>
      </c>
      <c r="H183" s="12">
        <f>'3.VALOR'!H56/'3.VALOR'!H$12*100</f>
        <v>0</v>
      </c>
      <c r="I183" s="12">
        <f>'3.VALOR'!I56/'3.VALOR'!I$12*100</f>
        <v>0</v>
      </c>
      <c r="J183" s="12">
        <f>'3.VALOR'!J56/'3.VALOR'!J$12*100</f>
        <v>1.4228783322201386</v>
      </c>
      <c r="K183" s="12">
        <f>'3.VALOR'!K56/'3.VALOR'!K$12*100</f>
        <v>9.9226961833847334</v>
      </c>
      <c r="L183" s="12">
        <f>'3.VALOR'!L56/'3.VALOR'!L$12*100</f>
        <v>0</v>
      </c>
      <c r="M183" s="12">
        <f>'3.VALOR'!M56/'3.VALOR'!M$12*100</f>
        <v>0</v>
      </c>
      <c r="N183" s="12">
        <f>'3.VALOR'!N56/'3.VALOR'!N$12*100</f>
        <v>0.88220677733170261</v>
      </c>
      <c r="O183" s="12" t="e">
        <f>'3.VALOR'!O56/'3.VALOR'!O$12*100</f>
        <v>#DIV/0!</v>
      </c>
      <c r="P183" s="26" t="e">
        <f t="shared" si="32"/>
        <v>#DIV/0!</v>
      </c>
      <c r="Q183" s="6" t="s">
        <v>38</v>
      </c>
      <c r="R183" s="12">
        <f t="shared" si="33"/>
        <v>18.329868491923193</v>
      </c>
      <c r="S183" s="22">
        <f t="shared" si="34"/>
        <v>0.98452221490946401</v>
      </c>
      <c r="T183" s="28" t="e">
        <f t="shared" si="27"/>
        <v>#REF!</v>
      </c>
      <c r="U183" s="24" t="e">
        <f t="shared" si="28"/>
        <v>#REF!</v>
      </c>
    </row>
    <row r="184" spans="1:21" ht="14.1" hidden="1" customHeight="1" x14ac:dyDescent="0.2">
      <c r="A184" s="7">
        <f t="shared" si="26"/>
        <v>200308</v>
      </c>
      <c r="B184" s="12">
        <f>'3.VALOR'!B57/'3.VALOR'!B$12*100</f>
        <v>2.1536216611241823</v>
      </c>
      <c r="C184" s="12">
        <f>'3.VALOR'!C57/'3.VALOR'!C$12*100</f>
        <v>0.16324373042300785</v>
      </c>
      <c r="D184" s="12">
        <f>'3.VALOR'!D57/'3.VALOR'!D$12*100</f>
        <v>0.2113044150898605</v>
      </c>
      <c r="E184" s="12">
        <f>'3.VALOR'!E57/'3.VALOR'!E$12*100</f>
        <v>1.0405097511704242</v>
      </c>
      <c r="F184" s="12">
        <f>'3.VALOR'!F57/'3.VALOR'!F$12*100</f>
        <v>4.4048674516793804</v>
      </c>
      <c r="G184" s="12">
        <f>'3.VALOR'!G57/'3.VALOR'!G$12*100</f>
        <v>0.35679400258634775</v>
      </c>
      <c r="H184" s="12">
        <f>'3.VALOR'!H57/'3.VALOR'!H$12*100</f>
        <v>0</v>
      </c>
      <c r="I184" s="12">
        <f>'3.VALOR'!I57/'3.VALOR'!I$12*100</f>
        <v>0</v>
      </c>
      <c r="J184" s="12">
        <f>'3.VALOR'!J57/'3.VALOR'!J$12*100</f>
        <v>1.4498202088893462</v>
      </c>
      <c r="K184" s="12">
        <f>'3.VALOR'!K57/'3.VALOR'!K$12*100</f>
        <v>9.8642508965196214</v>
      </c>
      <c r="L184" s="12">
        <f>'3.VALOR'!L57/'3.VALOR'!L$12*100</f>
        <v>0</v>
      </c>
      <c r="M184" s="12">
        <f>'3.VALOR'!M57/'3.VALOR'!M$12*100</f>
        <v>0</v>
      </c>
      <c r="N184" s="12">
        <f>'3.VALOR'!N57/'3.VALOR'!N$12*100</f>
        <v>0.40660071686888355</v>
      </c>
      <c r="O184" s="12" t="e">
        <f>'3.VALOR'!O57/'3.VALOR'!O$12*100</f>
        <v>#DIV/0!</v>
      </c>
      <c r="P184" s="26" t="e">
        <f t="shared" si="32"/>
        <v>#DIV/0!</v>
      </c>
      <c r="Q184" s="6" t="s">
        <v>38</v>
      </c>
      <c r="R184" s="12">
        <f t="shared" si="33"/>
        <v>17.897391173226872</v>
      </c>
      <c r="S184" s="22">
        <f t="shared" si="34"/>
        <v>1.0150404346862574</v>
      </c>
      <c r="T184" s="28" t="e">
        <f t="shared" si="27"/>
        <v>#REF!</v>
      </c>
      <c r="U184" s="24" t="e">
        <f t="shared" si="28"/>
        <v>#REF!</v>
      </c>
    </row>
    <row r="185" spans="1:21" ht="14.1" hidden="1" customHeight="1" x14ac:dyDescent="0.2">
      <c r="A185" s="7">
        <f t="shared" si="26"/>
        <v>200309</v>
      </c>
      <c r="B185" s="12">
        <f>'3.VALOR'!B58/'3.VALOR'!B$12*100</f>
        <v>2.095054036119544</v>
      </c>
      <c r="C185" s="12">
        <f>'3.VALOR'!C58/'3.VALOR'!C$12*100</f>
        <v>0.19263045589276478</v>
      </c>
      <c r="D185" s="12">
        <f>'3.VALOR'!D58/'3.VALOR'!D$12*100</f>
        <v>0.21087522535034142</v>
      </c>
      <c r="E185" s="12">
        <f>'3.VALOR'!E58/'3.VALOR'!E$12*100</f>
        <v>1.0709604206815406</v>
      </c>
      <c r="F185" s="12">
        <f>'3.VALOR'!F58/'3.VALOR'!F$12*100</f>
        <v>4.1901306308592279</v>
      </c>
      <c r="G185" s="12">
        <f>'3.VALOR'!G58/'3.VALOR'!G$12*100</f>
        <v>0.34980594679181293</v>
      </c>
      <c r="H185" s="12">
        <f>'3.VALOR'!H58/'3.VALOR'!H$12*100</f>
        <v>0</v>
      </c>
      <c r="I185" s="12">
        <f>'3.VALOR'!I58/'3.VALOR'!I$12*100</f>
        <v>0</v>
      </c>
      <c r="J185" s="12">
        <f>'3.VALOR'!J58/'3.VALOR'!J$12*100</f>
        <v>1.4164299486239018</v>
      </c>
      <c r="K185" s="12">
        <f>'3.VALOR'!K58/'3.VALOR'!K$12*100</f>
        <v>9.6299307388937141</v>
      </c>
      <c r="L185" s="12">
        <f>'3.VALOR'!L58/'3.VALOR'!L$12*100</f>
        <v>0</v>
      </c>
      <c r="M185" s="12">
        <f>'3.VALOR'!M58/'3.VALOR'!M$12*100</f>
        <v>0</v>
      </c>
      <c r="N185" s="12">
        <f>'3.VALOR'!N58/'3.VALOR'!N$12*100</f>
        <v>4.3128339746209894E-2</v>
      </c>
      <c r="O185" s="12" t="e">
        <f>'3.VALOR'!O58/'3.VALOR'!O$12*100</f>
        <v>#DIV/0!</v>
      </c>
      <c r="P185" s="26" t="e">
        <f t="shared" si="32"/>
        <v>#DIV/0!</v>
      </c>
      <c r="Q185" s="6" t="s">
        <v>38</v>
      </c>
      <c r="R185" s="12">
        <f t="shared" si="33"/>
        <v>17.103891706839516</v>
      </c>
      <c r="S185" s="22">
        <f t="shared" si="34"/>
        <v>1.0461176757369295</v>
      </c>
      <c r="T185" s="28" t="e">
        <f t="shared" si="27"/>
        <v>#REF!</v>
      </c>
      <c r="U185" s="24" t="e">
        <f t="shared" si="28"/>
        <v>#REF!</v>
      </c>
    </row>
    <row r="186" spans="1:21" ht="14.1" hidden="1" customHeight="1" x14ac:dyDescent="0.2">
      <c r="A186" s="7">
        <f t="shared" si="26"/>
        <v>200310</v>
      </c>
      <c r="B186" s="12">
        <f>'3.VALOR'!B59/'3.VALOR'!B$12*100</f>
        <v>2.1499784416029906</v>
      </c>
      <c r="C186" s="12">
        <f>'3.VALOR'!C59/'3.VALOR'!C$12*100</f>
        <v>0.16718600512049822</v>
      </c>
      <c r="D186" s="12">
        <f>'3.VALOR'!D59/'3.VALOR'!D$12*100</f>
        <v>0.22441854601960806</v>
      </c>
      <c r="E186" s="12">
        <f>'3.VALOR'!E59/'3.VALOR'!E$12*100</f>
        <v>1.0912049289186405</v>
      </c>
      <c r="F186" s="12">
        <f>'3.VALOR'!F59/'3.VALOR'!F$12*100</f>
        <v>4.3722862413281156</v>
      </c>
      <c r="G186" s="12">
        <f>'3.VALOR'!G59/'3.VALOR'!G$12*100</f>
        <v>0.33609860657945601</v>
      </c>
      <c r="H186" s="12">
        <f>'3.VALOR'!H59/'3.VALOR'!H$12*100</f>
        <v>0</v>
      </c>
      <c r="I186" s="12">
        <f>'3.VALOR'!I59/'3.VALOR'!I$12*100</f>
        <v>0</v>
      </c>
      <c r="J186" s="12">
        <f>'3.VALOR'!J59/'3.VALOR'!J$12*100</f>
        <v>1.4785470420004037</v>
      </c>
      <c r="K186" s="12">
        <f>'3.VALOR'!K59/'3.VALOR'!K$12*100</f>
        <v>9.8540440578697588</v>
      </c>
      <c r="L186" s="12">
        <f>'3.VALOR'!L59/'3.VALOR'!L$12*100</f>
        <v>0</v>
      </c>
      <c r="M186" s="12">
        <f>'3.VALOR'!M59/'3.VALOR'!M$12*100</f>
        <v>0</v>
      </c>
      <c r="N186" s="12">
        <f>'3.VALOR'!N59/'3.VALOR'!N$12*100</f>
        <v>0</v>
      </c>
      <c r="O186" s="12" t="e">
        <f>'3.VALOR'!O59/'3.VALOR'!O$12*100</f>
        <v>#DIV/0!</v>
      </c>
      <c r="P186" s="26" t="e">
        <f t="shared" si="32"/>
        <v>#DIV/0!</v>
      </c>
      <c r="Q186" s="6" t="s">
        <v>38</v>
      </c>
      <c r="R186" s="12">
        <f t="shared" si="33"/>
        <v>17.523785427836479</v>
      </c>
      <c r="S186" s="22">
        <f t="shared" si="34"/>
        <v>1.0401296687840003</v>
      </c>
      <c r="T186" s="28" t="e">
        <f t="shared" si="27"/>
        <v>#REF!</v>
      </c>
      <c r="U186" s="24" t="e">
        <f t="shared" si="28"/>
        <v>#REF!</v>
      </c>
    </row>
    <row r="187" spans="1:21" ht="14.1" hidden="1" customHeight="1" x14ac:dyDescent="0.2">
      <c r="A187" s="7">
        <f t="shared" si="26"/>
        <v>200311</v>
      </c>
      <c r="B187" s="12">
        <f>'3.VALOR'!B60/'3.VALOR'!B$12*100</f>
        <v>2.1576277225860676</v>
      </c>
      <c r="C187" s="12">
        <f>'3.VALOR'!C60/'3.VALOR'!C$12*100</f>
        <v>0.16209586046335675</v>
      </c>
      <c r="D187" s="12">
        <f>'3.VALOR'!D60/'3.VALOR'!D$12*100</f>
        <v>0.20753708293186021</v>
      </c>
      <c r="E187" s="12">
        <f>'3.VALOR'!E60/'3.VALOR'!E$12*100</f>
        <v>1.0295255417275366</v>
      </c>
      <c r="F187" s="12">
        <f>'3.VALOR'!F60/'3.VALOR'!F$12*100</f>
        <v>4.5313872564666662</v>
      </c>
      <c r="G187" s="12">
        <f>'3.VALOR'!G60/'3.VALOR'!G$12*100</f>
        <v>0.38635885402476461</v>
      </c>
      <c r="H187" s="12">
        <f>'3.VALOR'!H60/'3.VALOR'!H$12*100</f>
        <v>0</v>
      </c>
      <c r="I187" s="12">
        <f>'3.VALOR'!I60/'3.VALOR'!I$12*100</f>
        <v>0</v>
      </c>
      <c r="J187" s="12">
        <f>'3.VALOR'!J60/'3.VALOR'!J$12*100</f>
        <v>1.4633688202431772</v>
      </c>
      <c r="K187" s="12">
        <f>'3.VALOR'!K60/'3.VALOR'!K$12*100</f>
        <v>9.6805633399538227</v>
      </c>
      <c r="L187" s="12">
        <f>'3.VALOR'!L60/'3.VALOR'!L$12*100</f>
        <v>0</v>
      </c>
      <c r="M187" s="12">
        <f>'3.VALOR'!M60/'3.VALOR'!M$12*100</f>
        <v>0</v>
      </c>
      <c r="N187" s="12">
        <f>'3.VALOR'!N60/'3.VALOR'!N$12*100</f>
        <v>0</v>
      </c>
      <c r="O187" s="12" t="e">
        <f>'3.VALOR'!O60/'3.VALOR'!O$12*100</f>
        <v>#DIV/0!</v>
      </c>
      <c r="P187" s="26" t="e">
        <f t="shared" si="32"/>
        <v>#DIV/0!</v>
      </c>
      <c r="Q187" s="6" t="s">
        <v>38</v>
      </c>
      <c r="R187" s="12">
        <f t="shared" si="33"/>
        <v>17.460836755811183</v>
      </c>
      <c r="S187" s="22">
        <f t="shared" si="34"/>
        <v>1.0216254413910104</v>
      </c>
      <c r="T187" s="28" t="e">
        <f t="shared" si="27"/>
        <v>#REF!</v>
      </c>
      <c r="U187" s="24" t="e">
        <f t="shared" si="28"/>
        <v>#REF!</v>
      </c>
    </row>
    <row r="188" spans="1:21" ht="14.1" hidden="1" customHeight="1" thickBot="1" x14ac:dyDescent="0.25">
      <c r="A188" s="36">
        <f t="shared" si="26"/>
        <v>200312</v>
      </c>
      <c r="B188" s="12">
        <f>'3.VALOR'!B61/'3.VALOR'!B$12*100</f>
        <v>2.2676629056681352</v>
      </c>
      <c r="C188" s="12">
        <f>'3.VALOR'!C61/'3.VALOR'!C$12*100</f>
        <v>0.17870861231109447</v>
      </c>
      <c r="D188" s="12">
        <f>'3.VALOR'!D61/'3.VALOR'!D$12*100</f>
        <v>0.23767574019586199</v>
      </c>
      <c r="E188" s="12">
        <f>'3.VALOR'!E61/'3.VALOR'!E$12*100</f>
        <v>1.10266206960143</v>
      </c>
      <c r="F188" s="12">
        <f>'3.VALOR'!F61/'3.VALOR'!F$12*100</f>
        <v>4.8574985274775333</v>
      </c>
      <c r="G188" s="12">
        <f>'3.VALOR'!G61/'3.VALOR'!G$12*100</f>
        <v>0.37224835674733842</v>
      </c>
      <c r="H188" s="12">
        <f>'3.VALOR'!H61/'3.VALOR'!H$12*100</f>
        <v>0</v>
      </c>
      <c r="I188" s="12">
        <f>'3.VALOR'!I61/'3.VALOR'!I$12*100</f>
        <v>0</v>
      </c>
      <c r="J188" s="12">
        <f>'3.VALOR'!J61/'3.VALOR'!J$12*100</f>
        <v>1.5800793851337789</v>
      </c>
      <c r="K188" s="12">
        <f>'3.VALOR'!K61/'3.VALOR'!K$12*100</f>
        <v>9.8938917170695646</v>
      </c>
      <c r="L188" s="12">
        <f>'3.VALOR'!L61/'3.VALOR'!L$12*100</f>
        <v>0</v>
      </c>
      <c r="M188" s="12">
        <f>'3.VALOR'!M61/'3.VALOR'!M$12*100</f>
        <v>0</v>
      </c>
      <c r="N188" s="12">
        <f>'3.VALOR'!N61/'3.VALOR'!N$12*100</f>
        <v>0</v>
      </c>
      <c r="O188" s="12" t="e">
        <f>'3.VALOR'!O61/'3.VALOR'!O$12*100</f>
        <v>#DIV/0!</v>
      </c>
      <c r="P188" s="26" t="e">
        <f t="shared" si="32"/>
        <v>#DIV/0!</v>
      </c>
      <c r="Q188" s="6" t="s">
        <v>38</v>
      </c>
      <c r="R188" s="12">
        <f t="shared" si="33"/>
        <v>18.222764408536602</v>
      </c>
      <c r="S188" s="22">
        <f t="shared" si="34"/>
        <v>1.031144809316056</v>
      </c>
      <c r="T188" s="28" t="e">
        <f t="shared" si="27"/>
        <v>#REF!</v>
      </c>
      <c r="U188" s="24" t="e">
        <f t="shared" si="28"/>
        <v>#REF!</v>
      </c>
    </row>
    <row r="189" spans="1:21" ht="14.1" hidden="1" customHeight="1" x14ac:dyDescent="0.2">
      <c r="A189" s="7">
        <v>200401</v>
      </c>
      <c r="B189" s="12">
        <f>'3.VALOR'!B62/'3.VALOR'!B$12*100</f>
        <v>2.2469418598534276</v>
      </c>
      <c r="C189" s="12">
        <f>'3.VALOR'!C62/'3.VALOR'!C$12*100</f>
        <v>0.21073747725491726</v>
      </c>
      <c r="D189" s="12">
        <f>'3.VALOR'!D62/'3.VALOR'!D$12*100</f>
        <v>0.23829568093072284</v>
      </c>
      <c r="E189" s="12">
        <f>'3.VALOR'!E62/'3.VALOR'!E$12*100</f>
        <v>1.0040147152964303</v>
      </c>
      <c r="F189" s="12">
        <f>'3.VALOR'!F62/'3.VALOR'!F$12*100</f>
        <v>4.1594566133090112</v>
      </c>
      <c r="G189" s="12">
        <f>'3.VALOR'!G62/'3.VALOR'!G$12*100</f>
        <v>0.30196464173692034</v>
      </c>
      <c r="H189" s="12">
        <f>'3.VALOR'!H62/'3.VALOR'!H$12*100</f>
        <v>0</v>
      </c>
      <c r="I189" s="12">
        <f>'3.VALOR'!I62/'3.VALOR'!I$12*100</f>
        <v>0</v>
      </c>
      <c r="J189" s="12">
        <f>'3.VALOR'!J62/'3.VALOR'!J$12*100</f>
        <v>2.0216482149399866</v>
      </c>
      <c r="K189" s="12">
        <f>'3.VALOR'!K62/'3.VALOR'!K$12*100</f>
        <v>10.854612774263652</v>
      </c>
      <c r="L189" s="12">
        <f>'3.VALOR'!L62/'3.VALOR'!L$12*100</f>
        <v>0</v>
      </c>
      <c r="M189" s="12">
        <f>'3.VALOR'!M62/'3.VALOR'!M$12*100</f>
        <v>0</v>
      </c>
      <c r="N189" s="12">
        <f>'3.VALOR'!N62/'3.VALOR'!N$12*100</f>
        <v>0</v>
      </c>
      <c r="O189" s="12" t="e">
        <f>'3.VALOR'!O62/'3.VALOR'!O$12*100</f>
        <v>#DIV/0!</v>
      </c>
      <c r="P189" s="26" t="e">
        <f t="shared" si="32"/>
        <v>#DIV/0!</v>
      </c>
      <c r="Q189" s="6" t="s">
        <v>38</v>
      </c>
      <c r="R189" s="12">
        <f t="shared" si="33"/>
        <v>18.790730117731641</v>
      </c>
      <c r="S189" s="22">
        <f t="shared" si="34"/>
        <v>0.99077133782495286</v>
      </c>
      <c r="T189" s="28" t="e">
        <f t="shared" si="27"/>
        <v>#REF!</v>
      </c>
      <c r="U189" s="24" t="e">
        <f t="shared" si="28"/>
        <v>#REF!</v>
      </c>
    </row>
    <row r="190" spans="1:21" ht="14.1" hidden="1" customHeight="1" x14ac:dyDescent="0.2">
      <c r="A190" s="7">
        <f t="shared" si="26"/>
        <v>200402</v>
      </c>
      <c r="B190" s="12">
        <f>'3.VALOR'!B63/'3.VALOR'!B$12*100</f>
        <v>2.1930240623550104</v>
      </c>
      <c r="C190" s="12">
        <f>'3.VALOR'!C63/'3.VALOR'!C$12*100</f>
        <v>0.2286033204752741</v>
      </c>
      <c r="D190" s="12">
        <f>'3.VALOR'!D63/'3.VALOR'!D$12*100</f>
        <v>0.24010781538646972</v>
      </c>
      <c r="E190" s="12">
        <f>'3.VALOR'!E63/'3.VALOR'!E$12*100</f>
        <v>1.0306498976107878</v>
      </c>
      <c r="F190" s="12">
        <f>'3.VALOR'!F63/'3.VALOR'!F$12*100</f>
        <v>4.1318920679432507</v>
      </c>
      <c r="G190" s="12">
        <f>'3.VALOR'!G63/'3.VALOR'!G$12*100</f>
        <v>0.2889964228105239</v>
      </c>
      <c r="H190" s="12">
        <f>'3.VALOR'!H63/'3.VALOR'!H$12*100</f>
        <v>0</v>
      </c>
      <c r="I190" s="12">
        <f>'3.VALOR'!I63/'3.VALOR'!I$12*100</f>
        <v>0</v>
      </c>
      <c r="J190" s="12">
        <f>'3.VALOR'!J63/'3.VALOR'!J$12*100</f>
        <v>1.9719808881453076</v>
      </c>
      <c r="K190" s="12">
        <f>'3.VALOR'!K63/'3.VALOR'!K$12*100</f>
        <v>10.301626939988616</v>
      </c>
      <c r="L190" s="12">
        <f>'3.VALOR'!L63/'3.VALOR'!L$12*100</f>
        <v>0</v>
      </c>
      <c r="M190" s="12">
        <f>'3.VALOR'!M63/'3.VALOR'!M$12*100</f>
        <v>0</v>
      </c>
      <c r="N190" s="12">
        <f>'3.VALOR'!N63/'3.VALOR'!N$12*100</f>
        <v>0</v>
      </c>
      <c r="O190" s="12" t="e">
        <f>'3.VALOR'!O63/'3.VALOR'!O$12*100</f>
        <v>#DIV/0!</v>
      </c>
      <c r="P190" s="26" t="e">
        <f t="shared" si="32"/>
        <v>#DIV/0!</v>
      </c>
      <c r="Q190" s="6" t="s">
        <v>38</v>
      </c>
      <c r="R190" s="12">
        <f t="shared" si="33"/>
        <v>18.193857352360229</v>
      </c>
      <c r="S190" s="22">
        <f t="shared" si="34"/>
        <v>1.0252095700614412</v>
      </c>
      <c r="T190" s="28" t="e">
        <f t="shared" si="27"/>
        <v>#REF!</v>
      </c>
      <c r="U190" s="24" t="e">
        <f t="shared" si="28"/>
        <v>#REF!</v>
      </c>
    </row>
    <row r="191" spans="1:21" ht="14.1" hidden="1" customHeight="1" x14ac:dyDescent="0.2">
      <c r="A191" s="7">
        <f t="shared" si="26"/>
        <v>200403</v>
      </c>
      <c r="B191" s="12">
        <f>'3.VALOR'!B64/'3.VALOR'!B$12*100</f>
        <v>2.25788741367607</v>
      </c>
      <c r="C191" s="12">
        <f>'3.VALOR'!C64/'3.VALOR'!C$12*100</f>
        <v>0.22499976150358245</v>
      </c>
      <c r="D191" s="12">
        <f>'3.VALOR'!D64/'3.VALOR'!D$12*100</f>
        <v>0.24490043414443202</v>
      </c>
      <c r="E191" s="12">
        <f>'3.VALOR'!E64/'3.VALOR'!E$12*100</f>
        <v>1.062948050126812</v>
      </c>
      <c r="F191" s="12">
        <f>'3.VALOR'!F64/'3.VALOR'!F$12*100</f>
        <v>4.2607809053569383</v>
      </c>
      <c r="G191" s="12">
        <f>'3.VALOR'!G64/'3.VALOR'!G$12*100</f>
        <v>0.33201328165342031</v>
      </c>
      <c r="H191" s="12">
        <f>'3.VALOR'!H64/'3.VALOR'!H$12*100</f>
        <v>0</v>
      </c>
      <c r="I191" s="12">
        <f>'3.VALOR'!I64/'3.VALOR'!I$12*100</f>
        <v>0</v>
      </c>
      <c r="J191" s="12">
        <f>'3.VALOR'!J64/'3.VALOR'!J$12*100</f>
        <v>1.8474847453274594</v>
      </c>
      <c r="K191" s="12">
        <f>'3.VALOR'!K64/'3.VALOR'!K$12*100</f>
        <v>10.735125474637366</v>
      </c>
      <c r="L191" s="12">
        <f>'3.VALOR'!L64/'3.VALOR'!L$12*100</f>
        <v>0</v>
      </c>
      <c r="M191" s="12">
        <f>'3.VALOR'!M64/'3.VALOR'!M$12*100</f>
        <v>0</v>
      </c>
      <c r="N191" s="12">
        <f>'3.VALOR'!N64/'3.VALOR'!N$12*100</f>
        <v>0</v>
      </c>
      <c r="O191" s="12" t="e">
        <f>'3.VALOR'!O64/'3.VALOR'!O$12*100</f>
        <v>#DIV/0!</v>
      </c>
      <c r="P191" s="26" t="e">
        <f t="shared" si="32"/>
        <v>#DIV/0!</v>
      </c>
      <c r="Q191" s="6" t="s">
        <v>38</v>
      </c>
      <c r="R191" s="12">
        <f t="shared" si="33"/>
        <v>18.708252652750012</v>
      </c>
      <c r="S191" s="22">
        <f t="shared" si="34"/>
        <v>0.98177868326339313</v>
      </c>
      <c r="T191" s="28" t="e">
        <f t="shared" si="27"/>
        <v>#REF!</v>
      </c>
      <c r="U191" s="24" t="e">
        <f t="shared" si="28"/>
        <v>#REF!</v>
      </c>
    </row>
    <row r="192" spans="1:21" ht="14.1" hidden="1" customHeight="1" x14ac:dyDescent="0.2">
      <c r="A192" s="7">
        <f t="shared" si="26"/>
        <v>200404</v>
      </c>
      <c r="B192" s="12">
        <f>'3.VALOR'!B65/'3.VALOR'!B$12*100</f>
        <v>2.1540594343538499</v>
      </c>
      <c r="C192" s="12">
        <f>'3.VALOR'!C65/'3.VALOR'!C$12*100</f>
        <v>0.19586864095653475</v>
      </c>
      <c r="D192" s="12">
        <f>'3.VALOR'!D65/'3.VALOR'!D$12*100</f>
        <v>0.24540115550720421</v>
      </c>
      <c r="E192" s="12">
        <f>'3.VALOR'!E65/'3.VALOR'!E$12*100</f>
        <v>1.0353990426101922</v>
      </c>
      <c r="F192" s="12">
        <f>'3.VALOR'!F65/'3.VALOR'!F$12*100</f>
        <v>4.0567954165034852</v>
      </c>
      <c r="G192" s="12">
        <f>'3.VALOR'!G65/'3.VALOR'!G$12*100</f>
        <v>0.28741067168791784</v>
      </c>
      <c r="H192" s="12">
        <f>'3.VALOR'!H65/'3.VALOR'!H$12*100</f>
        <v>0</v>
      </c>
      <c r="I192" s="12">
        <f>'3.VALOR'!I65/'3.VALOR'!I$12*100</f>
        <v>0</v>
      </c>
      <c r="J192" s="12">
        <f>'3.VALOR'!J65/'3.VALOR'!J$12*100</f>
        <v>1.8342772860580767</v>
      </c>
      <c r="K192" s="12">
        <f>'3.VALOR'!K65/'3.VALOR'!K$12*100</f>
        <v>10.25846042342754</v>
      </c>
      <c r="L192" s="12">
        <f>'3.VALOR'!L65/'3.VALOR'!L$12*100</f>
        <v>0</v>
      </c>
      <c r="M192" s="12">
        <f>'3.VALOR'!M65/'3.VALOR'!M$12*100</f>
        <v>0</v>
      </c>
      <c r="N192" s="12">
        <f>'3.VALOR'!N65/'3.VALOR'!N$12*100</f>
        <v>0.18711064320663368</v>
      </c>
      <c r="O192" s="12" t="e">
        <f>'3.VALOR'!O65/'3.VALOR'!O$12*100</f>
        <v>#DIV/0!</v>
      </c>
      <c r="P192" s="26" t="e">
        <f t="shared" si="32"/>
        <v>#DIV/0!</v>
      </c>
      <c r="Q192" s="6" t="s">
        <v>38</v>
      </c>
      <c r="R192" s="12">
        <f t="shared" si="33"/>
        <v>18.100723279957585</v>
      </c>
      <c r="S192" s="22">
        <f t="shared" si="34"/>
        <v>0.97597860605312758</v>
      </c>
      <c r="T192" s="28" t="e">
        <f t="shared" si="27"/>
        <v>#REF!</v>
      </c>
      <c r="U192" s="24" t="e">
        <f t="shared" si="28"/>
        <v>#REF!</v>
      </c>
    </row>
    <row r="193" spans="1:21" ht="14.1" hidden="1" customHeight="1" x14ac:dyDescent="0.2">
      <c r="A193" s="7">
        <f t="shared" si="26"/>
        <v>200405</v>
      </c>
      <c r="B193" s="12">
        <f>'3.VALOR'!B66/'3.VALOR'!B$12*100</f>
        <v>2.1604788132146231</v>
      </c>
      <c r="C193" s="12">
        <f>'3.VALOR'!C66/'3.VALOR'!C$12*100</f>
        <v>0.19678756417559964</v>
      </c>
      <c r="D193" s="12">
        <f>'3.VALOR'!D66/'3.VALOR'!D$12*100</f>
        <v>0.2339942459857656</v>
      </c>
      <c r="E193" s="12">
        <f>'3.VALOR'!E66/'3.VALOR'!E$12*100</f>
        <v>1.0271685134512507</v>
      </c>
      <c r="F193" s="12">
        <f>'3.VALOR'!F66/'3.VALOR'!F$12*100</f>
        <v>3.8827453754390602</v>
      </c>
      <c r="G193" s="12">
        <f>'3.VALOR'!G66/'3.VALOR'!G$12*100</f>
        <v>0.27965661746975135</v>
      </c>
      <c r="H193" s="12">
        <f>'3.VALOR'!H66/'3.VALOR'!H$12*100</f>
        <v>0</v>
      </c>
      <c r="I193" s="12">
        <f>'3.VALOR'!I66/'3.VALOR'!I$12*100</f>
        <v>0</v>
      </c>
      <c r="J193" s="12">
        <f>'3.VALOR'!J66/'3.VALOR'!J$12*100</f>
        <v>1.8343442980746651</v>
      </c>
      <c r="K193" s="12">
        <f>'3.VALOR'!K66/'3.VALOR'!K$12*100</f>
        <v>10.63889853676713</v>
      </c>
      <c r="L193" s="12">
        <f>'3.VALOR'!L66/'3.VALOR'!L$12*100</f>
        <v>0</v>
      </c>
      <c r="M193" s="12">
        <f>'3.VALOR'!M66/'3.VALOR'!M$12*100</f>
        <v>0</v>
      </c>
      <c r="N193" s="12">
        <f>'3.VALOR'!N66/'3.VALOR'!N$12*100</f>
        <v>0.82647169212121607</v>
      </c>
      <c r="O193" s="12" t="e">
        <f>'3.VALOR'!O66/'3.VALOR'!O$12*100</f>
        <v>#DIV/0!</v>
      </c>
      <c r="P193" s="26" t="e">
        <f t="shared" si="32"/>
        <v>#DIV/0!</v>
      </c>
      <c r="Q193" s="6" t="s">
        <v>38</v>
      </c>
      <c r="R193" s="12">
        <f t="shared" si="33"/>
        <v>18.920066843484438</v>
      </c>
      <c r="S193" s="22">
        <f t="shared" si="34"/>
        <v>1.0238358199517172</v>
      </c>
      <c r="T193" s="28" t="e">
        <f t="shared" si="27"/>
        <v>#REF!</v>
      </c>
      <c r="U193" s="24" t="e">
        <f t="shared" si="28"/>
        <v>#REF!</v>
      </c>
    </row>
    <row r="194" spans="1:21" ht="14.1" hidden="1" customHeight="1" x14ac:dyDescent="0.2">
      <c r="A194" s="7">
        <f t="shared" si="26"/>
        <v>200406</v>
      </c>
      <c r="B194" s="12">
        <f>'3.VALOR'!B67/'3.VALOR'!B$12*100</f>
        <v>2.1622107338643315</v>
      </c>
      <c r="C194" s="12">
        <f>'3.VALOR'!C67/'3.VALOR'!C$12*100</f>
        <v>0.19813772269371396</v>
      </c>
      <c r="D194" s="12">
        <f>'3.VALOR'!D67/'3.VALOR'!D$12*100</f>
        <v>0.2600412943996861</v>
      </c>
      <c r="E194" s="12">
        <f>'3.VALOR'!E67/'3.VALOR'!E$12*100</f>
        <v>1.0756439655412162</v>
      </c>
      <c r="F194" s="12">
        <f>'3.VALOR'!F67/'3.VALOR'!F$12*100</f>
        <v>3.9595753285715434</v>
      </c>
      <c r="G194" s="12">
        <f>'3.VALOR'!G67/'3.VALOR'!G$12*100</f>
        <v>0.27777521783276116</v>
      </c>
      <c r="H194" s="12">
        <f>'3.VALOR'!H67/'3.VALOR'!H$12*100</f>
        <v>0</v>
      </c>
      <c r="I194" s="12">
        <f>'3.VALOR'!I67/'3.VALOR'!I$12*100</f>
        <v>0</v>
      </c>
      <c r="J194" s="12">
        <f>'3.VALOR'!J67/'3.VALOR'!J$12*100</f>
        <v>1.8277710284475139</v>
      </c>
      <c r="K194" s="12">
        <f>'3.VALOR'!K67/'3.VALOR'!K$12*100</f>
        <v>10.463407488629652</v>
      </c>
      <c r="L194" s="12">
        <f>'3.VALOR'!L67/'3.VALOR'!L$12*100</f>
        <v>0</v>
      </c>
      <c r="M194" s="12">
        <f>'3.VALOR'!M67/'3.VALOR'!M$12*100</f>
        <v>0</v>
      </c>
      <c r="N194" s="12">
        <f>'3.VALOR'!N67/'3.VALOR'!N$12*100</f>
        <v>0.56353479251155358</v>
      </c>
      <c r="O194" s="12" t="e">
        <f>'3.VALOR'!O67/'3.VALOR'!O$12*100</f>
        <v>#DIV/0!</v>
      </c>
      <c r="P194" s="26" t="e">
        <f t="shared" si="32"/>
        <v>#DIV/0!</v>
      </c>
      <c r="Q194" s="6" t="s">
        <v>38</v>
      </c>
      <c r="R194" s="12">
        <f t="shared" si="33"/>
        <v>18.62588683862764</v>
      </c>
      <c r="S194" s="22">
        <f t="shared" si="34"/>
        <v>0.98856954812290809</v>
      </c>
      <c r="T194" s="28" t="e">
        <f t="shared" si="27"/>
        <v>#REF!</v>
      </c>
      <c r="U194" s="24" t="e">
        <f t="shared" si="28"/>
        <v>#REF!</v>
      </c>
    </row>
    <row r="195" spans="1:21" ht="14.1" hidden="1" customHeight="1" x14ac:dyDescent="0.2">
      <c r="A195" s="7">
        <f t="shared" si="26"/>
        <v>200407</v>
      </c>
      <c r="B195" s="12">
        <f>'3.VALOR'!B68/'3.VALOR'!B$12*100</f>
        <v>2.2277082110415858</v>
      </c>
      <c r="C195" s="12">
        <f>'3.VALOR'!C68/'3.VALOR'!C$12*100</f>
        <v>0.20162210391003196</v>
      </c>
      <c r="D195" s="12">
        <f>'3.VALOR'!D68/'3.VALOR'!D$12*100</f>
        <v>0.26414244079953442</v>
      </c>
      <c r="E195" s="12">
        <f>'3.VALOR'!E68/'3.VALOR'!E$12*100</f>
        <v>1.1693304236981072</v>
      </c>
      <c r="F195" s="12">
        <f>'3.VALOR'!F68/'3.VALOR'!F$12*100</f>
        <v>4.1305205719436726</v>
      </c>
      <c r="G195" s="12">
        <f>'3.VALOR'!G68/'3.VALOR'!G$12*100</f>
        <v>0.36432766427560981</v>
      </c>
      <c r="H195" s="12">
        <f>'3.VALOR'!H68/'3.VALOR'!H$12*100</f>
        <v>0</v>
      </c>
      <c r="I195" s="12">
        <f>'3.VALOR'!I68/'3.VALOR'!I$12*100</f>
        <v>0</v>
      </c>
      <c r="J195" s="12">
        <f>'3.VALOR'!J68/'3.VALOR'!J$12*100</f>
        <v>1.8189772242706908</v>
      </c>
      <c r="K195" s="12">
        <f>'3.VALOR'!K68/'3.VALOR'!K$12*100</f>
        <v>10.643125561102138</v>
      </c>
      <c r="L195" s="12">
        <f>'3.VALOR'!L68/'3.VALOR'!L$12*100</f>
        <v>0</v>
      </c>
      <c r="M195" s="12">
        <f>'3.VALOR'!M68/'3.VALOR'!M$12*100</f>
        <v>0</v>
      </c>
      <c r="N195" s="12">
        <f>'3.VALOR'!N68/'3.VALOR'!N$12*100</f>
        <v>0.73894106782398516</v>
      </c>
      <c r="O195" s="12" t="e">
        <f>'3.VALOR'!O68/'3.VALOR'!O$12*100</f>
        <v>#DIV/0!</v>
      </c>
      <c r="P195" s="26" t="e">
        <f t="shared" si="32"/>
        <v>#DIV/0!</v>
      </c>
      <c r="Q195" s="6" t="s">
        <v>38</v>
      </c>
      <c r="R195" s="12">
        <f t="shared" si="33"/>
        <v>19.330987057823769</v>
      </c>
      <c r="S195" s="22">
        <f t="shared" si="34"/>
        <v>1.0546167893316696</v>
      </c>
      <c r="T195" s="28" t="e">
        <f t="shared" si="27"/>
        <v>#REF!</v>
      </c>
      <c r="U195" s="24" t="e">
        <f t="shared" si="28"/>
        <v>#REF!</v>
      </c>
    </row>
    <row r="196" spans="1:21" ht="14.1" hidden="1" customHeight="1" x14ac:dyDescent="0.2">
      <c r="A196" s="7">
        <f t="shared" si="26"/>
        <v>200408</v>
      </c>
      <c r="B196" s="12">
        <f>'3.VALOR'!B69/'3.VALOR'!B$12*100</f>
        <v>2.2092997391006284</v>
      </c>
      <c r="C196" s="12">
        <f>'3.VALOR'!C69/'3.VALOR'!C$12*100</f>
        <v>0.19867402259289521</v>
      </c>
      <c r="D196" s="12">
        <f>'3.VALOR'!D69/'3.VALOR'!D$12*100</f>
        <v>0.26389446450559007</v>
      </c>
      <c r="E196" s="12">
        <f>'3.VALOR'!E69/'3.VALOR'!E$12*100</f>
        <v>1.1048497579821388</v>
      </c>
      <c r="F196" s="12">
        <f>'3.VALOR'!F69/'3.VALOR'!F$12*100</f>
        <v>4.1602419279917955</v>
      </c>
      <c r="G196" s="12">
        <f>'3.VALOR'!G69/'3.VALOR'!G$12*100</f>
        <v>0.3188972384698317</v>
      </c>
      <c r="H196" s="12">
        <f>'3.VALOR'!H69/'3.VALOR'!H$12*100</f>
        <v>0</v>
      </c>
      <c r="I196" s="12">
        <f>'3.VALOR'!I69/'3.VALOR'!I$12*100</f>
        <v>0</v>
      </c>
      <c r="J196" s="12">
        <f>'3.VALOR'!J69/'3.VALOR'!J$12*100</f>
        <v>1.8343838960844672</v>
      </c>
      <c r="K196" s="12">
        <f>'3.VALOR'!K69/'3.VALOR'!K$12*100</f>
        <v>10.496629705953767</v>
      </c>
      <c r="L196" s="12">
        <f>'3.VALOR'!L69/'3.VALOR'!L$12*100</f>
        <v>0</v>
      </c>
      <c r="M196" s="12">
        <f>'3.VALOR'!M69/'3.VALOR'!M$12*100</f>
        <v>0</v>
      </c>
      <c r="N196" s="12">
        <f>'3.VALOR'!N69/'3.VALOR'!N$12*100</f>
        <v>0.35943821857410496</v>
      </c>
      <c r="O196" s="12" t="e">
        <f>'3.VALOR'!O69/'3.VALOR'!O$12*100</f>
        <v>#DIV/0!</v>
      </c>
      <c r="P196" s="26" t="e">
        <f t="shared" si="32"/>
        <v>#DIV/0!</v>
      </c>
      <c r="Q196" s="6" t="s">
        <v>38</v>
      </c>
      <c r="R196" s="12">
        <f t="shared" si="33"/>
        <v>18.737009232154591</v>
      </c>
      <c r="S196" s="22">
        <f t="shared" si="34"/>
        <v>1.0469128741055693</v>
      </c>
      <c r="T196" s="28" t="e">
        <f t="shared" si="27"/>
        <v>#REF!</v>
      </c>
      <c r="U196" s="24" t="e">
        <f t="shared" si="28"/>
        <v>#REF!</v>
      </c>
    </row>
    <row r="197" spans="1:21" ht="14.1" hidden="1" customHeight="1" x14ac:dyDescent="0.2">
      <c r="A197" s="7">
        <f t="shared" si="26"/>
        <v>200409</v>
      </c>
      <c r="B197" s="12">
        <f>'3.VALOR'!B70/'3.VALOR'!B$12*100</f>
        <v>2.1527310268879742</v>
      </c>
      <c r="C197" s="12">
        <f>'3.VALOR'!C70/'3.VALOR'!C$12*100</f>
        <v>0.1999018670989155</v>
      </c>
      <c r="D197" s="12">
        <f>'3.VALOR'!D70/'3.VALOR'!D$12*100</f>
        <v>0.23233471232629202</v>
      </c>
      <c r="E197" s="12">
        <f>'3.VALOR'!E70/'3.VALOR'!E$12*100</f>
        <v>1.0530851453978858</v>
      </c>
      <c r="F197" s="12">
        <f>'3.VALOR'!F70/'3.VALOR'!F$12*100</f>
        <v>4.026822572777184</v>
      </c>
      <c r="G197" s="12">
        <f>'3.VALOR'!G70/'3.VALOR'!G$12*100</f>
        <v>0.30639936945268287</v>
      </c>
      <c r="H197" s="12">
        <f>'3.VALOR'!H70/'3.VALOR'!H$12*100</f>
        <v>0</v>
      </c>
      <c r="I197" s="12">
        <f>'3.VALOR'!I70/'3.VALOR'!I$12*100</f>
        <v>0</v>
      </c>
      <c r="J197" s="12">
        <f>'3.VALOR'!J70/'3.VALOR'!J$12*100</f>
        <v>1.8655566678009932</v>
      </c>
      <c r="K197" s="12">
        <f>'3.VALOR'!K70/'3.VALOR'!K$12*100</f>
        <v>10.272157204819104</v>
      </c>
      <c r="L197" s="12">
        <f>'3.VALOR'!L70/'3.VALOR'!L$12*100</f>
        <v>0</v>
      </c>
      <c r="M197" s="12">
        <f>'3.VALOR'!M70/'3.VALOR'!M$12*100</f>
        <v>0</v>
      </c>
      <c r="N197" s="12">
        <f>'3.VALOR'!N70/'3.VALOR'!N$12*100</f>
        <v>7.2853718525136099E-2</v>
      </c>
      <c r="O197" s="12" t="e">
        <f>'3.VALOR'!O70/'3.VALOR'!O$12*100</f>
        <v>#DIV/0!</v>
      </c>
      <c r="P197" s="26" t="e">
        <f t="shared" si="32"/>
        <v>#DIV/0!</v>
      </c>
      <c r="Q197" s="6" t="s">
        <v>38</v>
      </c>
      <c r="R197" s="12">
        <f t="shared" si="33"/>
        <v>18.029111258198192</v>
      </c>
      <c r="S197" s="22">
        <f t="shared" si="34"/>
        <v>1.0540940954969154</v>
      </c>
      <c r="T197" s="28" t="e">
        <f t="shared" si="27"/>
        <v>#REF!</v>
      </c>
      <c r="U197" s="24" t="e">
        <f t="shared" si="28"/>
        <v>#REF!</v>
      </c>
    </row>
    <row r="198" spans="1:21" ht="14.1" hidden="1" customHeight="1" x14ac:dyDescent="0.2">
      <c r="A198" s="7">
        <f t="shared" si="26"/>
        <v>200410</v>
      </c>
      <c r="B198" s="12">
        <f>'3.VALOR'!B71/'3.VALOR'!B$12*100</f>
        <v>2.2733567385941966</v>
      </c>
      <c r="C198" s="12">
        <f>'3.VALOR'!C71/'3.VALOR'!C$12*100</f>
        <v>0.20056832165199165</v>
      </c>
      <c r="D198" s="12">
        <f>'3.VALOR'!D71/'3.VALOR'!D$12*100</f>
        <v>0.24587231046569835</v>
      </c>
      <c r="E198" s="12">
        <f>'3.VALOR'!E71/'3.VALOR'!E$12*100</f>
        <v>0.99442794138822133</v>
      </c>
      <c r="F198" s="12">
        <f>'3.VALOR'!F71/'3.VALOR'!F$12*100</f>
        <v>4.4727049907549157</v>
      </c>
      <c r="G198" s="12">
        <f>'3.VALOR'!G71/'3.VALOR'!G$12*100</f>
        <v>0.28556958775743468</v>
      </c>
      <c r="H198" s="12">
        <f>'3.VALOR'!H71/'3.VALOR'!H$12*100</f>
        <v>0</v>
      </c>
      <c r="I198" s="12">
        <f>'3.VALOR'!I71/'3.VALOR'!I$12*100</f>
        <v>0</v>
      </c>
      <c r="J198" s="12">
        <f>'3.VALOR'!J71/'3.VALOR'!J$12*100</f>
        <v>1.8779843508773486</v>
      </c>
      <c r="K198" s="12">
        <f>'3.VALOR'!K71/'3.VALOR'!K$12*100</f>
        <v>10.596821389366411</v>
      </c>
      <c r="L198" s="12">
        <f>'3.VALOR'!L71/'3.VALOR'!L$12*100</f>
        <v>0</v>
      </c>
      <c r="M198" s="12">
        <f>'3.VALOR'!M71/'3.VALOR'!M$12*100</f>
        <v>0</v>
      </c>
      <c r="N198" s="12">
        <f>'3.VALOR'!N71/'3.VALOR'!N$12*100</f>
        <v>0</v>
      </c>
      <c r="O198" s="12" t="e">
        <f>'3.VALOR'!O71/'3.VALOR'!O$12*100</f>
        <v>#DIV/0!</v>
      </c>
      <c r="P198" s="26" t="e">
        <f t="shared" si="32"/>
        <v>#DIV/0!</v>
      </c>
      <c r="Q198" s="6" t="s">
        <v>38</v>
      </c>
      <c r="R198" s="12">
        <f t="shared" si="33"/>
        <v>18.673948892262022</v>
      </c>
      <c r="S198" s="22">
        <f t="shared" si="34"/>
        <v>1.0656344183830573</v>
      </c>
      <c r="T198" s="28" t="e">
        <f t="shared" si="27"/>
        <v>#REF!</v>
      </c>
      <c r="U198" s="24" t="e">
        <f t="shared" si="28"/>
        <v>#REF!</v>
      </c>
    </row>
    <row r="199" spans="1:21" ht="14.1" hidden="1" customHeight="1" x14ac:dyDescent="0.2">
      <c r="A199" s="7">
        <f t="shared" si="26"/>
        <v>200411</v>
      </c>
      <c r="B199" s="12">
        <f>'3.VALOR'!B72/'3.VALOR'!B$12*100</f>
        <v>2.2378444087589537</v>
      </c>
      <c r="C199" s="12">
        <f>'3.VALOR'!C72/'3.VALOR'!C$12*100</f>
        <v>0.1963045806406645</v>
      </c>
      <c r="D199" s="12">
        <f>'3.VALOR'!D72/'3.VALOR'!D$12*100</f>
        <v>0.24649797373041951</v>
      </c>
      <c r="E199" s="12">
        <f>'3.VALOR'!E72/'3.VALOR'!E$12*100</f>
        <v>1.0782391375805631</v>
      </c>
      <c r="F199" s="12">
        <f>'3.VALOR'!F72/'3.VALOR'!F$12*100</f>
        <v>4.396916140516181</v>
      </c>
      <c r="G199" s="12">
        <f>'3.VALOR'!G72/'3.VALOR'!G$12*100</f>
        <v>0.27203694893994124</v>
      </c>
      <c r="H199" s="12">
        <f>'3.VALOR'!H72/'3.VALOR'!H$12*100</f>
        <v>0</v>
      </c>
      <c r="I199" s="12">
        <f>'3.VALOR'!I72/'3.VALOR'!I$12*100</f>
        <v>0</v>
      </c>
      <c r="J199" s="12">
        <f>'3.VALOR'!J72/'3.VALOR'!J$12*100</f>
        <v>1.8658612678763939</v>
      </c>
      <c r="K199" s="12">
        <f>'3.VALOR'!K72/'3.VALOR'!K$12*100</f>
        <v>10.353058105340027</v>
      </c>
      <c r="L199" s="12">
        <f>'3.VALOR'!L72/'3.VALOR'!L$12*100</f>
        <v>0</v>
      </c>
      <c r="M199" s="12">
        <f>'3.VALOR'!M72/'3.VALOR'!M$12*100</f>
        <v>0</v>
      </c>
      <c r="N199" s="12">
        <f>'3.VALOR'!N72/'3.VALOR'!N$12*100</f>
        <v>0</v>
      </c>
      <c r="O199" s="12" t="e">
        <f>'3.VALOR'!O72/'3.VALOR'!O$12*100</f>
        <v>#DIV/0!</v>
      </c>
      <c r="P199" s="26" t="e">
        <f t="shared" si="32"/>
        <v>#DIV/0!</v>
      </c>
      <c r="Q199" s="6" t="s">
        <v>38</v>
      </c>
      <c r="R199" s="12">
        <f t="shared" si="33"/>
        <v>18.408914154624192</v>
      </c>
      <c r="S199" s="22">
        <f t="shared" si="34"/>
        <v>1.0542973634122934</v>
      </c>
      <c r="T199" s="28" t="e">
        <f t="shared" si="27"/>
        <v>#REF!</v>
      </c>
      <c r="U199" s="24" t="e">
        <f t="shared" si="28"/>
        <v>#REF!</v>
      </c>
    </row>
    <row r="200" spans="1:21" ht="14.1" hidden="1" customHeight="1" thickBot="1" x14ac:dyDescent="0.25">
      <c r="A200" s="36">
        <f t="shared" si="26"/>
        <v>200412</v>
      </c>
      <c r="B200" s="12">
        <f>'3.VALOR'!B73/'3.VALOR'!B$12*100</f>
        <v>2.3546425164509035</v>
      </c>
      <c r="C200" s="12">
        <f>'3.VALOR'!C73/'3.VALOR'!C$12*100</f>
        <v>0.21123943514301055</v>
      </c>
      <c r="D200" s="12">
        <f>'3.VALOR'!D73/'3.VALOR'!D$12*100</f>
        <v>0.3454500525639696</v>
      </c>
      <c r="E200" s="12">
        <f>'3.VALOR'!E73/'3.VALOR'!E$12*100</f>
        <v>1.2280338529225108</v>
      </c>
      <c r="F200" s="12">
        <f>'3.VALOR'!F73/'3.VALOR'!F$12*100</f>
        <v>4.6738545587050817</v>
      </c>
      <c r="G200" s="12">
        <f>'3.VALOR'!G73/'3.VALOR'!G$12*100</f>
        <v>0.37224298131980416</v>
      </c>
      <c r="H200" s="12">
        <f>'3.VALOR'!H73/'3.VALOR'!H$12*100</f>
        <v>0</v>
      </c>
      <c r="I200" s="12">
        <f>'3.VALOR'!I73/'3.VALOR'!I$12*100</f>
        <v>0</v>
      </c>
      <c r="J200" s="12">
        <f>'3.VALOR'!J73/'3.VALOR'!J$12*100</f>
        <v>1.8685356565384139</v>
      </c>
      <c r="K200" s="12">
        <f>'3.VALOR'!K73/'3.VALOR'!K$12*100</f>
        <v>10.690157811184459</v>
      </c>
      <c r="L200" s="12">
        <f>'3.VALOR'!L73/'3.VALOR'!L$12*100</f>
        <v>0</v>
      </c>
      <c r="M200" s="12">
        <f>'3.VALOR'!M73/'3.VALOR'!M$12*100</f>
        <v>0</v>
      </c>
      <c r="N200" s="12">
        <f>'3.VALOR'!N73/'3.VALOR'!N$12*100</f>
        <v>0</v>
      </c>
      <c r="O200" s="12" t="e">
        <f>'3.VALOR'!O73/'3.VALOR'!O$12*100</f>
        <v>#DIV/0!</v>
      </c>
      <c r="P200" s="26" t="e">
        <f t="shared" si="32"/>
        <v>#DIV/0!</v>
      </c>
      <c r="Q200" s="6" t="s">
        <v>38</v>
      </c>
      <c r="R200" s="12">
        <f t="shared" si="33"/>
        <v>19.389514348377251</v>
      </c>
      <c r="S200" s="22">
        <f t="shared" si="34"/>
        <v>1.0640270550440787</v>
      </c>
      <c r="T200" s="28" t="e">
        <f t="shared" si="27"/>
        <v>#REF!</v>
      </c>
      <c r="U200" s="24" t="e">
        <f t="shared" si="28"/>
        <v>#REF!</v>
      </c>
    </row>
    <row r="201" spans="1:21" ht="14.1" hidden="1" customHeight="1" x14ac:dyDescent="0.2">
      <c r="A201" s="7">
        <v>200501</v>
      </c>
      <c r="B201" s="12">
        <f>'3.VALOR'!B74/'3.VALOR'!B$12*100</f>
        <v>2.2035707831641407</v>
      </c>
      <c r="C201" s="12">
        <f>'3.VALOR'!C74/'3.VALOR'!C$12*100</f>
        <v>0.20205177108072103</v>
      </c>
      <c r="D201" s="12">
        <f>'3.VALOR'!D74/'3.VALOR'!D$12*100</f>
        <v>0.22508617450330426</v>
      </c>
      <c r="E201" s="12">
        <f>'3.VALOR'!E74/'3.VALOR'!E$12*100</f>
        <v>1.1310654045191635</v>
      </c>
      <c r="F201" s="12">
        <f>'3.VALOR'!F74/'3.VALOR'!F$12*100</f>
        <v>3.666540764080843</v>
      </c>
      <c r="G201" s="12">
        <f>'3.VALOR'!G74/'3.VALOR'!G$12*100</f>
        <v>0.34254683506386308</v>
      </c>
      <c r="H201" s="12">
        <f>'3.VALOR'!H74/'3.VALOR'!H$12*100</f>
        <v>0</v>
      </c>
      <c r="I201" s="12">
        <f>'3.VALOR'!I74/'3.VALOR'!I$12*100</f>
        <v>0</v>
      </c>
      <c r="J201" s="12">
        <f>'3.VALOR'!J74/'3.VALOR'!J$12*100</f>
        <v>2.0169528047776817</v>
      </c>
      <c r="K201" s="12">
        <f>'3.VALOR'!K74/'3.VALOR'!K$12*100</f>
        <v>11.381306972075809</v>
      </c>
      <c r="L201" s="12">
        <f>'3.VALOR'!L74/'3.VALOR'!L$12*100</f>
        <v>0</v>
      </c>
      <c r="M201" s="12">
        <f>'3.VALOR'!M74/'3.VALOR'!M$12*100</f>
        <v>0</v>
      </c>
      <c r="N201" s="12">
        <f>'3.VALOR'!N74/'3.VALOR'!N$12*100</f>
        <v>0</v>
      </c>
      <c r="O201" s="12" t="e">
        <f>'3.VALOR'!O74/'3.VALOR'!O$12*100</f>
        <v>#DIV/0!</v>
      </c>
      <c r="P201" s="26" t="e">
        <f t="shared" si="32"/>
        <v>#DIV/0!</v>
      </c>
      <c r="Q201" s="6" t="s">
        <v>38</v>
      </c>
      <c r="R201" s="12">
        <f t="shared" si="33"/>
        <v>18.965550726101384</v>
      </c>
      <c r="S201" s="22">
        <f t="shared" si="34"/>
        <v>1.0093035559169026</v>
      </c>
      <c r="T201" s="28" t="e">
        <f t="shared" si="27"/>
        <v>#REF!</v>
      </c>
      <c r="U201" s="24" t="e">
        <f t="shared" si="28"/>
        <v>#REF!</v>
      </c>
    </row>
    <row r="202" spans="1:21" ht="14.1" hidden="1" customHeight="1" x14ac:dyDescent="0.2">
      <c r="A202" s="7">
        <f t="shared" si="26"/>
        <v>200502</v>
      </c>
      <c r="B202" s="12">
        <f>'3.VALOR'!B75/'3.VALOR'!B$12*100</f>
        <v>2.2317730158069682</v>
      </c>
      <c r="C202" s="12">
        <f>'3.VALOR'!C75/'3.VALOR'!C$12*100</f>
        <v>0.20695530846300125</v>
      </c>
      <c r="D202" s="12">
        <f>'3.VALOR'!D75/'3.VALOR'!D$12*100</f>
        <v>0.23242055027419584</v>
      </c>
      <c r="E202" s="12">
        <f>'3.VALOR'!E75/'3.VALOR'!E$12*100</f>
        <v>1.2499032613648355</v>
      </c>
      <c r="F202" s="12">
        <f>'3.VALOR'!F75/'3.VALOR'!F$12*100</f>
        <v>4.0259755547978937</v>
      </c>
      <c r="G202" s="12">
        <f>'3.VALOR'!G75/'3.VALOR'!G$12*100</f>
        <v>0.28680593609031385</v>
      </c>
      <c r="H202" s="12">
        <f>'3.VALOR'!H75/'3.VALOR'!H$12*100</f>
        <v>0</v>
      </c>
      <c r="I202" s="12">
        <f>'3.VALOR'!I75/'3.VALOR'!I$12*100</f>
        <v>0</v>
      </c>
      <c r="J202" s="12">
        <f>'3.VALOR'!J75/'3.VALOR'!J$12*100</f>
        <v>2.0245700911632696</v>
      </c>
      <c r="K202" s="12">
        <f>'3.VALOR'!K75/'3.VALOR'!K$12*100</f>
        <v>10.79177532456448</v>
      </c>
      <c r="L202" s="12">
        <f>'3.VALOR'!L75/'3.VALOR'!L$12*100</f>
        <v>0</v>
      </c>
      <c r="M202" s="12">
        <f>'3.VALOR'!M75/'3.VALOR'!M$12*100</f>
        <v>0</v>
      </c>
      <c r="N202" s="12">
        <f>'3.VALOR'!N75/'3.VALOR'!N$12*100</f>
        <v>0</v>
      </c>
      <c r="O202" s="12" t="e">
        <f>'3.VALOR'!O75/'3.VALOR'!O$12*100</f>
        <v>#DIV/0!</v>
      </c>
      <c r="P202" s="26" t="e">
        <f t="shared" si="32"/>
        <v>#DIV/0!</v>
      </c>
      <c r="Q202" s="6" t="s">
        <v>38</v>
      </c>
      <c r="R202" s="12">
        <f t="shared" si="33"/>
        <v>18.818406026717987</v>
      </c>
      <c r="S202" s="22">
        <f t="shared" si="34"/>
        <v>1.0343274470202843</v>
      </c>
      <c r="T202" s="28" t="e">
        <f t="shared" si="27"/>
        <v>#REF!</v>
      </c>
      <c r="U202" s="24" t="e">
        <f t="shared" si="28"/>
        <v>#REF!</v>
      </c>
    </row>
    <row r="203" spans="1:21" ht="14.1" hidden="1" customHeight="1" x14ac:dyDescent="0.2">
      <c r="A203" s="7">
        <f t="shared" si="26"/>
        <v>200503</v>
      </c>
      <c r="B203" s="12">
        <f>'3.VALOR'!B76/'3.VALOR'!B$12*100</f>
        <v>2.398952245515694</v>
      </c>
      <c r="C203" s="12">
        <f>'3.VALOR'!C76/'3.VALOR'!C$12*100</f>
        <v>0.22372330501839668</v>
      </c>
      <c r="D203" s="12">
        <f>'3.VALOR'!D76/'3.VALOR'!D$12*100</f>
        <v>0.28536348903130782</v>
      </c>
      <c r="E203" s="12">
        <f>'3.VALOR'!E76/'3.VALOR'!E$12*100</f>
        <v>1.2884020001113694</v>
      </c>
      <c r="F203" s="12">
        <f>'3.VALOR'!F76/'3.VALOR'!F$12*100</f>
        <v>4.3572527940738404</v>
      </c>
      <c r="G203" s="12">
        <f>'3.VALOR'!G76/'3.VALOR'!G$12*100</f>
        <v>0.32655722270614884</v>
      </c>
      <c r="H203" s="12">
        <f>'3.VALOR'!H76/'3.VALOR'!H$12*100</f>
        <v>0</v>
      </c>
      <c r="I203" s="12">
        <f>'3.VALOR'!I76/'3.VALOR'!I$12*100</f>
        <v>0</v>
      </c>
      <c r="J203" s="12">
        <f>'3.VALOR'!J76/'3.VALOR'!J$12*100</f>
        <v>2.1097393182461097</v>
      </c>
      <c r="K203" s="12">
        <f>'3.VALOR'!K76/'3.VALOR'!K$12*100</f>
        <v>11.596449503405617</v>
      </c>
      <c r="L203" s="12">
        <f>'3.VALOR'!L76/'3.VALOR'!L$12*100</f>
        <v>0</v>
      </c>
      <c r="M203" s="12">
        <f>'3.VALOR'!M76/'3.VALOR'!M$12*100</f>
        <v>0</v>
      </c>
      <c r="N203" s="12">
        <f>'3.VALOR'!N76/'3.VALOR'!N$12*100</f>
        <v>0</v>
      </c>
      <c r="O203" s="12" t="e">
        <f>'3.VALOR'!O76/'3.VALOR'!O$12*100</f>
        <v>#DIV/0!</v>
      </c>
      <c r="P203" s="26" t="e">
        <f t="shared" si="32"/>
        <v>#DIV/0!</v>
      </c>
      <c r="Q203" s="6" t="s">
        <v>38</v>
      </c>
      <c r="R203" s="12">
        <f t="shared" si="33"/>
        <v>20.187487632592791</v>
      </c>
      <c r="S203" s="22">
        <f t="shared" si="34"/>
        <v>1.0790685804441142</v>
      </c>
      <c r="T203" s="28" t="e">
        <f t="shared" si="27"/>
        <v>#REF!</v>
      </c>
      <c r="U203" s="24" t="e">
        <f t="shared" si="28"/>
        <v>#REF!</v>
      </c>
    </row>
    <row r="204" spans="1:21" ht="14.1" hidden="1" customHeight="1" x14ac:dyDescent="0.2">
      <c r="A204" s="7">
        <f t="shared" si="26"/>
        <v>200504</v>
      </c>
      <c r="B204" s="12">
        <f>'3.VALOR'!B77/'3.VALOR'!B$12*100</f>
        <v>2.3443364528730974</v>
      </c>
      <c r="C204" s="12">
        <f>'3.VALOR'!C77/'3.VALOR'!C$12*100</f>
        <v>0.2137628673002108</v>
      </c>
      <c r="D204" s="12">
        <f>'3.VALOR'!D77/'3.VALOR'!D$12*100</f>
        <v>0.29361299270235158</v>
      </c>
      <c r="E204" s="12">
        <f>'3.VALOR'!E77/'3.VALOR'!E$12*100</f>
        <v>1.2878506538207226</v>
      </c>
      <c r="F204" s="12">
        <f>'3.VALOR'!F77/'3.VALOR'!F$12*100</f>
        <v>4.2111646489066938</v>
      </c>
      <c r="G204" s="12">
        <f>'3.VALOR'!G77/'3.VALOR'!G$12*100</f>
        <v>0.31620952470270297</v>
      </c>
      <c r="H204" s="12">
        <f>'3.VALOR'!H77/'3.VALOR'!H$12*100</f>
        <v>0</v>
      </c>
      <c r="I204" s="12">
        <f>'3.VALOR'!I77/'3.VALOR'!I$12*100</f>
        <v>0</v>
      </c>
      <c r="J204" s="12">
        <f>'3.VALOR'!J77/'3.VALOR'!J$12*100</f>
        <v>2.1069590810578886</v>
      </c>
      <c r="K204" s="12">
        <f>'3.VALOR'!K77/'3.VALOR'!K$12*100</f>
        <v>11.373708231844182</v>
      </c>
      <c r="L204" s="12">
        <f>'3.VALOR'!L77/'3.VALOR'!L$12*100</f>
        <v>0</v>
      </c>
      <c r="M204" s="12">
        <f>'3.VALOR'!M77/'3.VALOR'!M$12*100</f>
        <v>0</v>
      </c>
      <c r="N204" s="12">
        <f>'3.VALOR'!N77/'3.VALOR'!N$12*100</f>
        <v>0.20895083445411439</v>
      </c>
      <c r="O204" s="12" t="e">
        <f>'3.VALOR'!O77/'3.VALOR'!O$12*100</f>
        <v>#DIV/0!</v>
      </c>
      <c r="P204" s="26" t="e">
        <f t="shared" si="32"/>
        <v>#DIV/0!</v>
      </c>
      <c r="Q204" s="6" t="s">
        <v>38</v>
      </c>
      <c r="R204" s="12">
        <f t="shared" si="33"/>
        <v>20.012218834788868</v>
      </c>
      <c r="S204" s="22">
        <f t="shared" si="34"/>
        <v>1.1056032692874669</v>
      </c>
      <c r="T204" s="28" t="e">
        <f t="shared" si="27"/>
        <v>#REF!</v>
      </c>
      <c r="U204" s="24" t="e">
        <f t="shared" si="28"/>
        <v>#REF!</v>
      </c>
    </row>
    <row r="205" spans="1:21" ht="14.1" hidden="1" customHeight="1" x14ac:dyDescent="0.2">
      <c r="A205" s="7">
        <f t="shared" si="26"/>
        <v>200505</v>
      </c>
      <c r="B205" s="12">
        <f>'3.VALOR'!B78/'3.VALOR'!B$12*100</f>
        <v>2.3961690644686273</v>
      </c>
      <c r="C205" s="12">
        <f>'3.VALOR'!C78/'3.VALOR'!C$12*100</f>
        <v>0.21527736567047184</v>
      </c>
      <c r="D205" s="12">
        <f>'3.VALOR'!D78/'3.VALOR'!D$12*100</f>
        <v>0.27997286590294901</v>
      </c>
      <c r="E205" s="12">
        <f>'3.VALOR'!E78/'3.VALOR'!E$12*100</f>
        <v>1.2711145936147596</v>
      </c>
      <c r="F205" s="12">
        <f>'3.VALOR'!F78/'3.VALOR'!F$12*100</f>
        <v>4.2949701410110483</v>
      </c>
      <c r="G205" s="12">
        <f>'3.VALOR'!G78/'3.VALOR'!G$12*100</f>
        <v>0.30223206925674967</v>
      </c>
      <c r="H205" s="12">
        <f>'3.VALOR'!H78/'3.VALOR'!H$12*100</f>
        <v>0</v>
      </c>
      <c r="I205" s="12">
        <f>'3.VALOR'!I78/'3.VALOR'!I$12*100</f>
        <v>0</v>
      </c>
      <c r="J205" s="12">
        <f>'3.VALOR'!J78/'3.VALOR'!J$12*100</f>
        <v>2.1065410174544006</v>
      </c>
      <c r="K205" s="12">
        <f>'3.VALOR'!K78/'3.VALOR'!K$12*100</f>
        <v>11.678089996951826</v>
      </c>
      <c r="L205" s="12">
        <f>'3.VALOR'!L78/'3.VALOR'!L$12*100</f>
        <v>0</v>
      </c>
      <c r="M205" s="12">
        <f>'3.VALOR'!M78/'3.VALOR'!M$12*100</f>
        <v>0</v>
      </c>
      <c r="N205" s="12">
        <f>'3.VALOR'!N78/'3.VALOR'!N$12*100</f>
        <v>0.85544066617228576</v>
      </c>
      <c r="O205" s="12" t="e">
        <f>'3.VALOR'!O78/'3.VALOR'!O$12*100</f>
        <v>#DIV/0!</v>
      </c>
      <c r="P205" s="26" t="e">
        <f t="shared" si="32"/>
        <v>#DIV/0!</v>
      </c>
      <c r="Q205" s="6" t="s">
        <v>38</v>
      </c>
      <c r="R205" s="12">
        <f t="shared" si="33"/>
        <v>21.003638716034491</v>
      </c>
      <c r="S205" s="22">
        <f t="shared" si="34"/>
        <v>1.1101249741761656</v>
      </c>
      <c r="T205" s="28" t="e">
        <f t="shared" si="27"/>
        <v>#REF!</v>
      </c>
      <c r="U205" s="24" t="e">
        <f t="shared" si="28"/>
        <v>#REF!</v>
      </c>
    </row>
    <row r="206" spans="1:21" ht="14.1" hidden="1" customHeight="1" x14ac:dyDescent="0.2">
      <c r="A206" s="7">
        <f t="shared" ref="A206:A212" si="35">A205+1</f>
        <v>200506</v>
      </c>
      <c r="B206" s="12">
        <f>'3.VALOR'!B79/'3.VALOR'!B$12*100</f>
        <v>2.3732124481480503</v>
      </c>
      <c r="C206" s="12">
        <f>'3.VALOR'!C79/'3.VALOR'!C$12*100</f>
        <v>0.20785384601338386</v>
      </c>
      <c r="D206" s="12">
        <f>'3.VALOR'!D79/'3.VALOR'!D$12*100</f>
        <v>0.29485716606946838</v>
      </c>
      <c r="E206" s="12">
        <f>'3.VALOR'!E79/'3.VALOR'!E$12*100</f>
        <v>1.2455483274376595</v>
      </c>
      <c r="F206" s="12">
        <f>'3.VALOR'!F79/'3.VALOR'!F$12*100</f>
        <v>4.2579551748465585</v>
      </c>
      <c r="G206" s="12">
        <f>'3.VALOR'!G79/'3.VALOR'!G$12*100</f>
        <v>0.30732931841610939</v>
      </c>
      <c r="H206" s="12">
        <f>'3.VALOR'!H79/'3.VALOR'!H$12*100</f>
        <v>0</v>
      </c>
      <c r="I206" s="12">
        <f>'3.VALOR'!I79/'3.VALOR'!I$12*100</f>
        <v>0</v>
      </c>
      <c r="J206" s="12">
        <f>'3.VALOR'!J79/'3.VALOR'!J$12*100</f>
        <v>2.1118897947784401</v>
      </c>
      <c r="K206" s="12">
        <f>'3.VALOR'!K79/'3.VALOR'!K$12*100</f>
        <v>11.586380082732003</v>
      </c>
      <c r="L206" s="12">
        <f>'3.VALOR'!L79/'3.VALOR'!L$12*100</f>
        <v>0</v>
      </c>
      <c r="M206" s="12">
        <f>'3.VALOR'!M79/'3.VALOR'!M$12*100</f>
        <v>0</v>
      </c>
      <c r="N206" s="12">
        <f>'3.VALOR'!N79/'3.VALOR'!N$12*100</f>
        <v>0.62847943704015408</v>
      </c>
      <c r="O206" s="12" t="e">
        <f>'3.VALOR'!O79/'3.VALOR'!O$12*100</f>
        <v>#DIV/0!</v>
      </c>
      <c r="P206" s="26" t="e">
        <f t="shared" si="32"/>
        <v>#DIV/0!</v>
      </c>
      <c r="Q206" s="6" t="s">
        <v>38</v>
      </c>
      <c r="R206" s="12">
        <f t="shared" si="33"/>
        <v>20.640293147333779</v>
      </c>
      <c r="S206" s="22">
        <f t="shared" si="34"/>
        <v>1.1081508937619295</v>
      </c>
      <c r="T206" s="28" t="e">
        <f t="shared" si="27"/>
        <v>#REF!</v>
      </c>
      <c r="U206" s="24" t="e">
        <f t="shared" si="28"/>
        <v>#REF!</v>
      </c>
    </row>
    <row r="207" spans="1:21" ht="14.1" hidden="1" customHeight="1" x14ac:dyDescent="0.2">
      <c r="A207" s="7">
        <f t="shared" si="35"/>
        <v>200507</v>
      </c>
      <c r="B207" s="12">
        <f>'3.VALOR'!B80/'3.VALOR'!B$12*100</f>
        <v>2.4369840406847776</v>
      </c>
      <c r="C207" s="12">
        <f>'3.VALOR'!C80/'3.VALOR'!C$12*100</f>
        <v>0.20894055896698802</v>
      </c>
      <c r="D207" s="12">
        <f>'3.VALOR'!D80/'3.VALOR'!D$12*100</f>
        <v>0.2954828293341894</v>
      </c>
      <c r="E207" s="12">
        <f>'3.VALOR'!E80/'3.VALOR'!E$12*100</f>
        <v>1.3014823628562746</v>
      </c>
      <c r="F207" s="12">
        <f>'3.VALOR'!F80/'3.VALOR'!F$12*100</f>
        <v>4.4474641354416118</v>
      </c>
      <c r="G207" s="12">
        <f>'3.VALOR'!G80/'3.VALOR'!G$12*100</f>
        <v>0.31124262966104899</v>
      </c>
      <c r="H207" s="12">
        <f>'3.VALOR'!H80/'3.VALOR'!H$12*100</f>
        <v>0</v>
      </c>
      <c r="I207" s="12">
        <f>'3.VALOR'!I80/'3.VALOR'!I$12*100</f>
        <v>0</v>
      </c>
      <c r="J207" s="12">
        <f>'3.VALOR'!J80/'3.VALOR'!J$12*100</f>
        <v>2.0550026846965714</v>
      </c>
      <c r="K207" s="12">
        <f>'3.VALOR'!K80/'3.VALOR'!K$12*100</f>
        <v>11.80543665710953</v>
      </c>
      <c r="L207" s="12">
        <f>'3.VALOR'!L80/'3.VALOR'!L$12*100</f>
        <v>0</v>
      </c>
      <c r="M207" s="12">
        <f>'3.VALOR'!M80/'3.VALOR'!M$12*100</f>
        <v>0</v>
      </c>
      <c r="N207" s="12">
        <f>'3.VALOR'!N80/'3.VALOR'!N$12*100</f>
        <v>0.69682126771491748</v>
      </c>
      <c r="O207" s="12" t="e">
        <f>'3.VALOR'!O80/'3.VALOR'!O$12*100</f>
        <v>#DIV/0!</v>
      </c>
      <c r="P207" s="26" t="e">
        <f t="shared" si="32"/>
        <v>#DIV/0!</v>
      </c>
      <c r="Q207" s="6" t="s">
        <v>38</v>
      </c>
      <c r="R207" s="12">
        <f t="shared" si="33"/>
        <v>21.121873125781129</v>
      </c>
      <c r="S207" s="22">
        <f t="shared" si="34"/>
        <v>1.0926432811009792</v>
      </c>
      <c r="T207" s="28" t="e">
        <f t="shared" si="27"/>
        <v>#REF!</v>
      </c>
      <c r="U207" s="24" t="e">
        <f t="shared" si="28"/>
        <v>#REF!</v>
      </c>
    </row>
    <row r="208" spans="1:21" ht="14.1" hidden="1" customHeight="1" x14ac:dyDescent="0.2">
      <c r="A208" s="7">
        <f t="shared" si="35"/>
        <v>200508</v>
      </c>
      <c r="B208" s="12">
        <f>'3.VALOR'!B81/'3.VALOR'!B$12*100</f>
        <v>2.3714816883253631</v>
      </c>
      <c r="C208" s="12">
        <f>'3.VALOR'!C81/'3.VALOR'!C$12*100</f>
        <v>0.21155149268668616</v>
      </c>
      <c r="D208" s="12">
        <f>'3.VALOR'!D81/'3.VALOR'!D$12*100</f>
        <v>0.27558521150809734</v>
      </c>
      <c r="E208" s="12">
        <f>'3.VALOR'!E81/'3.VALOR'!E$12*100</f>
        <v>1.2644350653408469</v>
      </c>
      <c r="F208" s="12">
        <f>'3.VALOR'!F81/'3.VALOR'!F$12*100</f>
        <v>4.3788258558591657</v>
      </c>
      <c r="G208" s="12">
        <f>'3.VALOR'!G81/'3.VALOR'!G$12*100</f>
        <v>0.27737198013627873</v>
      </c>
      <c r="H208" s="12">
        <f>'3.VALOR'!H81/'3.VALOR'!H$12*100</f>
        <v>0</v>
      </c>
      <c r="I208" s="12">
        <f>'3.VALOR'!I81/'3.VALOR'!I$12*100</f>
        <v>0</v>
      </c>
      <c r="J208" s="12">
        <f>'3.VALOR'!J81/'3.VALOR'!J$12*100</f>
        <v>1.9948989978184692</v>
      </c>
      <c r="K208" s="12">
        <f>'3.VALOR'!K81/'3.VALOR'!K$12*100</f>
        <v>11.402798669706481</v>
      </c>
      <c r="L208" s="12">
        <f>'3.VALOR'!L81/'3.VALOR'!L$12*100</f>
        <v>0</v>
      </c>
      <c r="M208" s="12">
        <f>'3.VALOR'!M81/'3.VALOR'!M$12*100</f>
        <v>0</v>
      </c>
      <c r="N208" s="12">
        <f>'3.VALOR'!N81/'3.VALOR'!N$12*100</f>
        <v>0.2417841077464444</v>
      </c>
      <c r="O208" s="12" t="e">
        <f>'3.VALOR'!O81/'3.VALOR'!O$12*100</f>
        <v>#DIV/0!</v>
      </c>
      <c r="P208" s="26" t="e">
        <f t="shared" si="32"/>
        <v>#DIV/0!</v>
      </c>
      <c r="Q208" s="6" t="s">
        <v>38</v>
      </c>
      <c r="R208" s="12">
        <f t="shared" si="33"/>
        <v>20.047251380802468</v>
      </c>
      <c r="S208" s="22">
        <f t="shared" si="34"/>
        <v>1.0699280302642626</v>
      </c>
      <c r="T208" s="28" t="e">
        <f t="shared" si="27"/>
        <v>#REF!</v>
      </c>
      <c r="U208" s="24" t="e">
        <f t="shared" si="28"/>
        <v>#REF!</v>
      </c>
    </row>
    <row r="209" spans="1:21" ht="14.1" hidden="1" customHeight="1" x14ac:dyDescent="0.2">
      <c r="A209" s="7">
        <f t="shared" si="35"/>
        <v>200509</v>
      </c>
      <c r="B209" s="12">
        <f>'3.VALOR'!B82/'3.VALOR'!B$12*100</f>
        <v>2.3770601149284447</v>
      </c>
      <c r="C209" s="12">
        <f>'3.VALOR'!C82/'3.VALOR'!C$12*100</f>
        <v>0.21253157291179817</v>
      </c>
      <c r="D209" s="12">
        <f>'3.VALOR'!D82/'3.VALOR'!D$12*100</f>
        <v>0.27571434993194366</v>
      </c>
      <c r="E209" s="12">
        <f>'3.VALOR'!E82/'3.VALOR'!E$12*100</f>
        <v>1.2825778366361289</v>
      </c>
      <c r="F209" s="12">
        <f>'3.VALOR'!F82/'3.VALOR'!F$12*100</f>
        <v>4.4461456481831219</v>
      </c>
      <c r="G209" s="12">
        <f>'3.VALOR'!G82/'3.VALOR'!G$12*100</f>
        <v>0.30072291797650669</v>
      </c>
      <c r="H209" s="12">
        <f>'3.VALOR'!H82/'3.VALOR'!H$12*100</f>
        <v>0</v>
      </c>
      <c r="I209" s="12">
        <f>'3.VALOR'!I82/'3.VALOR'!I$12*100</f>
        <v>0</v>
      </c>
      <c r="J209" s="12">
        <f>'3.VALOR'!J82/'3.VALOR'!J$12*100</f>
        <v>2.0492975252843126</v>
      </c>
      <c r="K209" s="12">
        <f>'3.VALOR'!K82/'3.VALOR'!K$12*100</f>
        <v>11.285426185349197</v>
      </c>
      <c r="L209" s="12">
        <f>'3.VALOR'!L82/'3.VALOR'!L$12*100</f>
        <v>0</v>
      </c>
      <c r="M209" s="12">
        <f>'3.VALOR'!M82/'3.VALOR'!M$12*100</f>
        <v>0</v>
      </c>
      <c r="N209" s="12">
        <f>'3.VALOR'!N82/'3.VALOR'!N$12*100</f>
        <v>0</v>
      </c>
      <c r="O209" s="12" t="e">
        <f>'3.VALOR'!O82/'3.VALOR'!O$12*100</f>
        <v>#DIV/0!</v>
      </c>
      <c r="P209" s="26" t="e">
        <f t="shared" si="32"/>
        <v>#DIV/0!</v>
      </c>
      <c r="Q209" s="6" t="s">
        <v>38</v>
      </c>
      <c r="R209" s="12">
        <f t="shared" si="33"/>
        <v>19.852416036273006</v>
      </c>
      <c r="S209" s="22">
        <f t="shared" si="34"/>
        <v>1.1011311512787809</v>
      </c>
      <c r="T209" s="28" t="e">
        <f t="shared" ref="T209:T224" si="36">U209*$T$7</f>
        <v>#REF!</v>
      </c>
      <c r="U209" s="24" t="e">
        <f t="shared" ref="U209:U224" si="37">R209/$U$7</f>
        <v>#REF!</v>
      </c>
    </row>
    <row r="210" spans="1:21" ht="14.1" hidden="1" customHeight="1" x14ac:dyDescent="0.2">
      <c r="A210" s="7">
        <f t="shared" si="35"/>
        <v>200510</v>
      </c>
      <c r="B210" s="12">
        <f>'3.VALOR'!B83/'3.VALOR'!B$12*100</f>
        <v>2.4284723552388066</v>
      </c>
      <c r="C210" s="12">
        <f>'3.VALOR'!C83/'3.VALOR'!C$12*100</f>
        <v>0.20706225481716545</v>
      </c>
      <c r="D210" s="12">
        <f>'3.VALOR'!D83/'3.VALOR'!D$12*100</f>
        <v>0.27854242418888092</v>
      </c>
      <c r="E210" s="12">
        <f>'3.VALOR'!E83/'3.VALOR'!E$12*100</f>
        <v>1.31579112635721</v>
      </c>
      <c r="F210" s="12">
        <f>'3.VALOR'!F83/'3.VALOR'!F$12*100</f>
        <v>4.5934397375355251</v>
      </c>
      <c r="G210" s="12">
        <f>'3.VALOR'!G83/'3.VALOR'!G$12*100</f>
        <v>0.30062078485335597</v>
      </c>
      <c r="H210" s="12">
        <f>'3.VALOR'!H83/'3.VALOR'!H$12*100</f>
        <v>0</v>
      </c>
      <c r="I210" s="12">
        <f>'3.VALOR'!I83/'3.VALOR'!I$12*100</f>
        <v>0</v>
      </c>
      <c r="J210" s="12">
        <f>'3.VALOR'!J83/'3.VALOR'!J$12*100</f>
        <v>2.0340736135157766</v>
      </c>
      <c r="K210" s="12">
        <f>'3.VALOR'!K83/'3.VALOR'!K$12*100</f>
        <v>11.496853446364657</v>
      </c>
      <c r="L210" s="12">
        <f>'3.VALOR'!L83/'3.VALOR'!L$12*100</f>
        <v>0</v>
      </c>
      <c r="M210" s="12">
        <f>'3.VALOR'!M83/'3.VALOR'!M$12*100</f>
        <v>0</v>
      </c>
      <c r="N210" s="12">
        <f>'3.VALOR'!N83/'3.VALOR'!N$12*100</f>
        <v>0</v>
      </c>
      <c r="O210" s="12" t="e">
        <f>'3.VALOR'!O83/'3.VALOR'!O$12*100</f>
        <v>#DIV/0!</v>
      </c>
      <c r="P210" s="26" t="e">
        <f t="shared" si="32"/>
        <v>#DIV/0!</v>
      </c>
      <c r="Q210" s="6" t="s">
        <v>38</v>
      </c>
      <c r="R210" s="12">
        <f t="shared" si="33"/>
        <v>20.226383387632573</v>
      </c>
      <c r="S210" s="22">
        <f t="shared" si="34"/>
        <v>1.0831337016250397</v>
      </c>
      <c r="T210" s="28" t="e">
        <f t="shared" si="36"/>
        <v>#REF!</v>
      </c>
      <c r="U210" s="24" t="e">
        <f t="shared" si="37"/>
        <v>#REF!</v>
      </c>
    </row>
    <row r="211" spans="1:21" ht="14.1" hidden="1" customHeight="1" x14ac:dyDescent="0.2">
      <c r="A211" s="7">
        <f t="shared" si="35"/>
        <v>200511</v>
      </c>
      <c r="B211" s="12">
        <f>'3.VALOR'!B84/'3.VALOR'!B$12*100</f>
        <v>2.5583944055724084</v>
      </c>
      <c r="C211" s="12">
        <f>'3.VALOR'!C84/'3.VALOR'!C$12*100</f>
        <v>0.20829762633931456</v>
      </c>
      <c r="D211" s="12">
        <f>'3.VALOR'!D84/'3.VALOR'!D$12*100</f>
        <v>0.24535275244213628</v>
      </c>
      <c r="E211" s="12">
        <f>'3.VALOR'!E84/'3.VALOR'!E$12*100</f>
        <v>1.2251747547396057</v>
      </c>
      <c r="F211" s="12">
        <f>'3.VALOR'!F84/'3.VALOR'!F$12*100</f>
        <v>5.301378953953221</v>
      </c>
      <c r="G211" s="12">
        <f>'3.VALOR'!G84/'3.VALOR'!G$12*100</f>
        <v>0.2745499613122066</v>
      </c>
      <c r="H211" s="12">
        <f>'3.VALOR'!H84/'3.VALOR'!H$12*100</f>
        <v>0</v>
      </c>
      <c r="I211" s="12">
        <f>'3.VALOR'!I84/'3.VALOR'!I$12*100</f>
        <v>0</v>
      </c>
      <c r="J211" s="12">
        <f>'3.VALOR'!J84/'3.VALOR'!J$12*100</f>
        <v>2.0439944379715835</v>
      </c>
      <c r="K211" s="12">
        <f>'3.VALOR'!K84/'3.VALOR'!K$12*100</f>
        <v>11.410749474793262</v>
      </c>
      <c r="L211" s="12">
        <f>'3.VALOR'!L84/'3.VALOR'!L$12*100</f>
        <v>0</v>
      </c>
      <c r="M211" s="12">
        <f>'3.VALOR'!M84/'3.VALOR'!M$12*100</f>
        <v>0</v>
      </c>
      <c r="N211" s="12">
        <f>'3.VALOR'!N84/'3.VALOR'!N$12*100</f>
        <v>0</v>
      </c>
      <c r="O211" s="12" t="e">
        <f>'3.VALOR'!O84/'3.VALOR'!O$12*100</f>
        <v>#DIV/0!</v>
      </c>
      <c r="P211" s="26" t="e">
        <f t="shared" si="32"/>
        <v>#DIV/0!</v>
      </c>
      <c r="Q211" s="6" t="s">
        <v>38</v>
      </c>
      <c r="R211" s="12">
        <f t="shared" si="33"/>
        <v>20.709497961551328</v>
      </c>
      <c r="S211" s="22">
        <f t="shared" si="34"/>
        <v>1.1249711844817987</v>
      </c>
      <c r="T211" s="28" t="e">
        <f t="shared" si="36"/>
        <v>#REF!</v>
      </c>
      <c r="U211" s="24" t="e">
        <f t="shared" si="37"/>
        <v>#REF!</v>
      </c>
    </row>
    <row r="212" spans="1:21" ht="14.1" hidden="1" customHeight="1" x14ac:dyDescent="0.2">
      <c r="A212" s="34">
        <f t="shared" si="35"/>
        <v>200512</v>
      </c>
      <c r="B212" s="39">
        <f>'3.VALOR'!B85/'3.VALOR'!B$12*100</f>
        <v>2.554682515324413</v>
      </c>
      <c r="C212" s="39">
        <f>'3.VALOR'!C85/'3.VALOR'!C$12*100</f>
        <v>0.2269536494403657</v>
      </c>
      <c r="D212" s="39">
        <f>'3.VALOR'!D85/'3.VALOR'!D$12*100</f>
        <v>0.29899932393331513</v>
      </c>
      <c r="E212" s="39">
        <f>'3.VALOR'!E85/'3.VALOR'!E$12*100</f>
        <v>1.2997190921237627</v>
      </c>
      <c r="F212" s="39">
        <f>'3.VALOR'!F85/'3.VALOR'!F$12*100</f>
        <v>5.0346653329341837</v>
      </c>
      <c r="G212" s="39">
        <f>'3.VALOR'!G85/'3.VALOR'!G$12*100</f>
        <v>0.31284988249379198</v>
      </c>
      <c r="H212" s="39">
        <f>'3.VALOR'!H85/'3.VALOR'!H$12*100</f>
        <v>0</v>
      </c>
      <c r="I212" s="39">
        <f>'3.VALOR'!I85/'3.VALOR'!I$12*100</f>
        <v>0</v>
      </c>
      <c r="J212" s="39">
        <f>'3.VALOR'!J85/'3.VALOR'!J$12*100</f>
        <v>2.0571501152281475</v>
      </c>
      <c r="K212" s="39">
        <f>'3.VALOR'!K85/'3.VALOR'!K$12*100</f>
        <v>11.749017811539042</v>
      </c>
      <c r="L212" s="39">
        <f>'3.VALOR'!L85/'3.VALOR'!L$12*100</f>
        <v>0</v>
      </c>
      <c r="M212" s="39">
        <f>'3.VALOR'!M85/'3.VALOR'!M$12*100</f>
        <v>0</v>
      </c>
      <c r="N212" s="39">
        <f>'3.VALOR'!N85/'3.VALOR'!N$12*100</f>
        <v>0</v>
      </c>
      <c r="O212" s="39" t="e">
        <f>'3.VALOR'!O85/'3.VALOR'!O$12*100</f>
        <v>#DIV/0!</v>
      </c>
      <c r="P212" s="40" t="e">
        <f t="shared" si="32"/>
        <v>#DIV/0!</v>
      </c>
      <c r="Q212" s="35" t="s">
        <v>38</v>
      </c>
      <c r="R212" s="39">
        <f t="shared" si="33"/>
        <v>20.979355207692606</v>
      </c>
      <c r="S212" s="41">
        <f t="shared" si="34"/>
        <v>1.0819948777854982</v>
      </c>
      <c r="T212" s="42" t="e">
        <f t="shared" si="36"/>
        <v>#REF!</v>
      </c>
      <c r="U212" s="43" t="e">
        <f t="shared" si="37"/>
        <v>#REF!</v>
      </c>
    </row>
    <row r="213" spans="1:21" ht="14.1" hidden="1" customHeight="1" x14ac:dyDescent="0.2">
      <c r="A213" s="7">
        <v>200601</v>
      </c>
      <c r="B213" s="12">
        <f>'3.VALOR'!B86/'3.VALOR'!B$12*100</f>
        <v>2.4057201548062159</v>
      </c>
      <c r="C213" s="12">
        <f>'3.VALOR'!C86/'3.VALOR'!C$12*100</f>
        <v>0.20676242867469918</v>
      </c>
      <c r="D213" s="12">
        <f>'3.VALOR'!D86/'3.VALOR'!D$12*100</f>
        <v>0.21471885790647829</v>
      </c>
      <c r="E213" s="12">
        <f>'3.VALOR'!E86/'3.VALOR'!E$12*100</f>
        <v>1.2370813326587671</v>
      </c>
      <c r="F213" s="12">
        <f>'3.VALOR'!F86/'3.VALOR'!F$12*100</f>
        <v>4.477926959436064</v>
      </c>
      <c r="G213" s="12">
        <f>'3.VALOR'!G86/'3.VALOR'!G$12*100</f>
        <v>0.30921071805309958</v>
      </c>
      <c r="H213" s="12">
        <f>'3.VALOR'!H86/'3.VALOR'!H$12*100</f>
        <v>0</v>
      </c>
      <c r="I213" s="12">
        <f>'3.VALOR'!I86/'3.VALOR'!I$12*100</f>
        <v>0</v>
      </c>
      <c r="J213" s="12">
        <f>'3.VALOR'!J86/'3.VALOR'!J$12*100</f>
        <v>2.1807233198175315</v>
      </c>
      <c r="K213" s="12">
        <f>'3.VALOR'!K86/'3.VALOR'!K$12*100</f>
        <v>11.524900938649816</v>
      </c>
      <c r="L213" s="12">
        <f>'3.VALOR'!L86/'3.VALOR'!L$12*100</f>
        <v>0</v>
      </c>
      <c r="M213" s="12">
        <f>'3.VALOR'!M86/'3.VALOR'!M$12*100</f>
        <v>0</v>
      </c>
      <c r="N213" s="12">
        <f>'3.VALOR'!N86/'3.VALOR'!N$12*100</f>
        <v>0</v>
      </c>
      <c r="O213" s="12" t="e">
        <f>'3.VALOR'!O86/'3.VALOR'!O$12*100</f>
        <v>#DIV/0!</v>
      </c>
      <c r="P213" s="26" t="e">
        <f t="shared" si="32"/>
        <v>#DIV/0!</v>
      </c>
      <c r="Q213" s="6" t="s">
        <v>38</v>
      </c>
      <c r="R213" s="12">
        <f t="shared" si="33"/>
        <v>20.151324555196457</v>
      </c>
      <c r="S213" s="22">
        <f t="shared" si="34"/>
        <v>1.0625225096924367</v>
      </c>
      <c r="T213" s="28" t="e">
        <f t="shared" si="36"/>
        <v>#REF!</v>
      </c>
      <c r="U213" s="24" t="e">
        <f t="shared" si="37"/>
        <v>#REF!</v>
      </c>
    </row>
    <row r="214" spans="1:21" ht="14.1" hidden="1" customHeight="1" x14ac:dyDescent="0.2">
      <c r="A214" s="7">
        <f t="shared" ref="A214:A224" si="38">A213+1</f>
        <v>200602</v>
      </c>
      <c r="B214" s="12">
        <f>'3.VALOR'!B87/'3.VALOR'!B$12*100</f>
        <v>2.3795925519993006</v>
      </c>
      <c r="C214" s="12">
        <f>'3.VALOR'!C87/'3.VALOR'!C$12*100</f>
        <v>0.21812195051583677</v>
      </c>
      <c r="D214" s="12">
        <f>'3.VALOR'!D87/'3.VALOR'!D$12*100</f>
        <v>0.24291662379287748</v>
      </c>
      <c r="E214" s="12">
        <f>'3.VALOR'!E87/'3.VALOR'!E$12*100</f>
        <v>1.3212362430715929</v>
      </c>
      <c r="F214" s="12">
        <f>'3.VALOR'!F87/'3.VALOR'!F$12*100</f>
        <v>4.597335926750417</v>
      </c>
      <c r="G214" s="12">
        <f>'3.VALOR'!G87/'3.VALOR'!G$12*100</f>
        <v>0.31231099588348266</v>
      </c>
      <c r="H214" s="12">
        <f>'3.VALOR'!H87/'3.VALOR'!H$12*100</f>
        <v>0</v>
      </c>
      <c r="I214" s="12">
        <f>'3.VALOR'!I87/'3.VALOR'!I$12*100</f>
        <v>0</v>
      </c>
      <c r="J214" s="12">
        <f>'3.VALOR'!J87/'3.VALOR'!J$12*100</f>
        <v>2.1898217240697564</v>
      </c>
      <c r="K214" s="12">
        <f>'3.VALOR'!K87/'3.VALOR'!K$12*100</f>
        <v>10.871726524712983</v>
      </c>
      <c r="L214" s="12">
        <f>'3.VALOR'!L87/'3.VALOR'!L$12*100</f>
        <v>0</v>
      </c>
      <c r="M214" s="12">
        <f>'3.VALOR'!M87/'3.VALOR'!M$12*100</f>
        <v>0</v>
      </c>
      <c r="N214" s="12">
        <f>'3.VALOR'!N87/'3.VALOR'!N$12*100</f>
        <v>0</v>
      </c>
      <c r="O214" s="12" t="e">
        <f>'3.VALOR'!O87/'3.VALOR'!O$12*100</f>
        <v>#DIV/0!</v>
      </c>
      <c r="P214" s="26" t="e">
        <f t="shared" si="32"/>
        <v>#DIV/0!</v>
      </c>
      <c r="Q214" s="6" t="s">
        <v>38</v>
      </c>
      <c r="R214" s="12">
        <f t="shared" si="33"/>
        <v>19.753469988796947</v>
      </c>
      <c r="S214" s="22">
        <f t="shared" si="34"/>
        <v>1.0496887972738698</v>
      </c>
      <c r="T214" s="28" t="e">
        <f t="shared" si="36"/>
        <v>#REF!</v>
      </c>
      <c r="U214" s="24" t="e">
        <f t="shared" si="37"/>
        <v>#REF!</v>
      </c>
    </row>
    <row r="215" spans="1:21" ht="14.1" hidden="1" customHeight="1" x14ac:dyDescent="0.2">
      <c r="A215" s="7">
        <f t="shared" si="38"/>
        <v>200603</v>
      </c>
      <c r="B215" s="12">
        <f>'3.VALOR'!B88/'3.VALOR'!B$12*100</f>
        <v>2.6061945136922224</v>
      </c>
      <c r="C215" s="12">
        <f>'3.VALOR'!C88/'3.VALOR'!C$12*100</f>
        <v>0.2472609117046855</v>
      </c>
      <c r="D215" s="12">
        <f>'3.VALOR'!D88/'3.VALOR'!D$12*100</f>
        <v>0.29108525588758005</v>
      </c>
      <c r="E215" s="12">
        <f>'3.VALOR'!E88/'3.VALOR'!E$12*100</f>
        <v>1.4390220567461787</v>
      </c>
      <c r="F215" s="12">
        <f>'3.VALOR'!F88/'3.VALOR'!F$12*100</f>
        <v>5.1106761280606481</v>
      </c>
      <c r="G215" s="12">
        <f>'3.VALOR'!G88/'3.VALOR'!G$12*100</f>
        <v>0.31190918267529688</v>
      </c>
      <c r="H215" s="12">
        <f>'3.VALOR'!H88/'3.VALOR'!H$12*100</f>
        <v>0</v>
      </c>
      <c r="I215" s="12">
        <f>'3.VALOR'!I88/'3.VALOR'!I$12*100</f>
        <v>0</v>
      </c>
      <c r="J215" s="12">
        <f>'3.VALOR'!J88/'3.VALOR'!J$12*100</f>
        <v>2.193860721069572</v>
      </c>
      <c r="K215" s="12">
        <f>'3.VALOR'!K88/'3.VALOR'!K$12*100</f>
        <v>11.83088338625325</v>
      </c>
      <c r="L215" s="12">
        <f>'3.VALOR'!L88/'3.VALOR'!L$12*100</f>
        <v>0</v>
      </c>
      <c r="M215" s="12">
        <f>'3.VALOR'!M88/'3.VALOR'!M$12*100</f>
        <v>0</v>
      </c>
      <c r="N215" s="12">
        <f>'3.VALOR'!N88/'3.VALOR'!N$12*100</f>
        <v>0</v>
      </c>
      <c r="O215" s="12" t="e">
        <f>'3.VALOR'!O88/'3.VALOR'!O$12*100</f>
        <v>#DIV/0!</v>
      </c>
      <c r="P215" s="26" t="e">
        <f t="shared" si="32"/>
        <v>#DIV/0!</v>
      </c>
      <c r="Q215" s="6" t="s">
        <v>38</v>
      </c>
      <c r="R215" s="12">
        <f t="shared" si="33"/>
        <v>21.424697642397213</v>
      </c>
      <c r="S215" s="22">
        <f t="shared" si="34"/>
        <v>1.0612859823035601</v>
      </c>
      <c r="T215" s="28" t="e">
        <f t="shared" si="36"/>
        <v>#REF!</v>
      </c>
      <c r="U215" s="24" t="e">
        <f t="shared" si="37"/>
        <v>#REF!</v>
      </c>
    </row>
    <row r="216" spans="1:21" ht="14.1" hidden="1" customHeight="1" x14ac:dyDescent="0.2">
      <c r="A216" s="7">
        <f t="shared" si="38"/>
        <v>200604</v>
      </c>
      <c r="B216" s="12">
        <f>'3.VALOR'!B89/'3.VALOR'!B$12*100</f>
        <v>2.5111013079031652</v>
      </c>
      <c r="C216" s="12">
        <f>'3.VALOR'!C89/'3.VALOR'!C$12*100</f>
        <v>0.21318077805291238</v>
      </c>
      <c r="D216" s="12">
        <f>'3.VALOR'!D89/'3.VALOR'!D$12*100</f>
        <v>0.2874574580826722</v>
      </c>
      <c r="E216" s="12">
        <f>'3.VALOR'!E89/'3.VALOR'!E$12*100</f>
        <v>1.4405890610141316</v>
      </c>
      <c r="F216" s="12">
        <f>'3.VALOR'!F89/'3.VALOR'!F$12*100</f>
        <v>4.7739505914770799</v>
      </c>
      <c r="G216" s="12">
        <f>'3.VALOR'!G89/'3.VALOR'!G$12*100</f>
        <v>0.30344154045195759</v>
      </c>
      <c r="H216" s="12">
        <f>'3.VALOR'!H89/'3.VALOR'!H$12*100</f>
        <v>0</v>
      </c>
      <c r="I216" s="12">
        <f>'3.VALOR'!I89/'3.VALOR'!I$12*100</f>
        <v>0</v>
      </c>
      <c r="J216" s="12">
        <f>'3.VALOR'!J89/'3.VALOR'!J$12*100</f>
        <v>2.1885880937643822</v>
      </c>
      <c r="K216" s="12">
        <f>'3.VALOR'!K89/'3.VALOR'!K$12*100</f>
        <v>11.718798650851115</v>
      </c>
      <c r="L216" s="12">
        <f>'3.VALOR'!L89/'3.VALOR'!L$12*100</f>
        <v>0</v>
      </c>
      <c r="M216" s="12">
        <f>'3.VALOR'!M89/'3.VALOR'!M$12*100</f>
        <v>0</v>
      </c>
      <c r="N216" s="12">
        <f>'3.VALOR'!N89/'3.VALOR'!N$12*100</f>
        <v>6.8872641010101349E-2</v>
      </c>
      <c r="O216" s="12" t="e">
        <f>'3.VALOR'!O89/'3.VALOR'!O$12*100</f>
        <v>#DIV/0!</v>
      </c>
      <c r="P216" s="26" t="e">
        <f t="shared" si="32"/>
        <v>#DIV/0!</v>
      </c>
      <c r="Q216" s="6" t="s">
        <v>38</v>
      </c>
      <c r="R216" s="12">
        <f t="shared" si="33"/>
        <v>20.99487881470435</v>
      </c>
      <c r="S216" s="22">
        <f t="shared" si="34"/>
        <v>1.0491029999235888</v>
      </c>
      <c r="T216" s="28" t="e">
        <f t="shared" si="36"/>
        <v>#REF!</v>
      </c>
      <c r="U216" s="24" t="e">
        <f t="shared" si="37"/>
        <v>#REF!</v>
      </c>
    </row>
    <row r="217" spans="1:21" ht="14.1" hidden="1" customHeight="1" x14ac:dyDescent="0.2">
      <c r="A217" s="7">
        <f t="shared" si="38"/>
        <v>200605</v>
      </c>
      <c r="B217" s="12">
        <f>'3.VALOR'!B90/'3.VALOR'!B$12*100</f>
        <v>2.4859120414065745</v>
      </c>
      <c r="C217" s="12">
        <f>'3.VALOR'!C90/'3.VALOR'!C$12*100</f>
        <v>0.22670588515945736</v>
      </c>
      <c r="D217" s="12">
        <f>'3.VALOR'!D90/'3.VALOR'!D$12*100</f>
        <v>0.27857609173955883</v>
      </c>
      <c r="E217" s="12">
        <f>'3.VALOR'!E90/'3.VALOR'!E$12*100</f>
        <v>1.2944089896504489</v>
      </c>
      <c r="F217" s="12">
        <f>'3.VALOR'!F90/'3.VALOR'!F$12*100</f>
        <v>4.5932317628350638</v>
      </c>
      <c r="G217" s="12">
        <f>'3.VALOR'!G90/'3.VALOR'!G$12*100</f>
        <v>0.29913716685390085</v>
      </c>
      <c r="H217" s="12">
        <f>'3.VALOR'!H90/'3.VALOR'!H$12*100</f>
        <v>0</v>
      </c>
      <c r="I217" s="12">
        <f>'3.VALOR'!I90/'3.VALOR'!I$12*100</f>
        <v>0</v>
      </c>
      <c r="J217" s="12">
        <f>'3.VALOR'!J90/'3.VALOR'!J$12*100</f>
        <v>2.1948902693244268</v>
      </c>
      <c r="K217" s="12">
        <f>'3.VALOR'!K90/'3.VALOR'!K$12*100</f>
        <v>11.898012067652191</v>
      </c>
      <c r="L217" s="12">
        <f>'3.VALOR'!L90/'3.VALOR'!L$12*100</f>
        <v>0</v>
      </c>
      <c r="M217" s="12">
        <f>'3.VALOR'!M90/'3.VALOR'!M$12*100</f>
        <v>0</v>
      </c>
      <c r="N217" s="12">
        <f>'3.VALOR'!N90/'3.VALOR'!N$12*100</f>
        <v>0.23461816821938186</v>
      </c>
      <c r="O217" s="12" t="e">
        <f>'3.VALOR'!O90/'3.VALOR'!O$12*100</f>
        <v>#DIV/0!</v>
      </c>
      <c r="P217" s="26" t="e">
        <f t="shared" si="32"/>
        <v>#DIV/0!</v>
      </c>
      <c r="Q217" s="6" t="s">
        <v>38</v>
      </c>
      <c r="R217" s="12">
        <f t="shared" si="33"/>
        <v>21.019580401434428</v>
      </c>
      <c r="S217" s="22">
        <f t="shared" si="34"/>
        <v>1.0007589963632237</v>
      </c>
      <c r="T217" s="28" t="e">
        <f t="shared" si="36"/>
        <v>#REF!</v>
      </c>
      <c r="U217" s="24" t="e">
        <f t="shared" si="37"/>
        <v>#REF!</v>
      </c>
    </row>
    <row r="218" spans="1:21" ht="14.1" hidden="1" customHeight="1" x14ac:dyDescent="0.2">
      <c r="A218" s="7">
        <f t="shared" si="38"/>
        <v>200606</v>
      </c>
      <c r="B218" s="12">
        <f>'3.VALOR'!B91/'3.VALOR'!B$12*100</f>
        <v>2.4873967732630229</v>
      </c>
      <c r="C218" s="12">
        <f>'3.VALOR'!C91/'3.VALOR'!C$12*100</f>
        <v>0.23304206461159721</v>
      </c>
      <c r="D218" s="12">
        <f>'3.VALOR'!D91/'3.VALOR'!D$12*100</f>
        <v>0.27413111667060691</v>
      </c>
      <c r="E218" s="12">
        <f>'3.VALOR'!E91/'3.VALOR'!E$12*100</f>
        <v>1.286313474732576</v>
      </c>
      <c r="F218" s="12">
        <f>'3.VALOR'!F91/'3.VALOR'!F$12*100</f>
        <v>4.743384076962645</v>
      </c>
      <c r="G218" s="12">
        <f>'3.VALOR'!G91/'3.VALOR'!G$12*100</f>
        <v>0.30473298691706296</v>
      </c>
      <c r="H218" s="12">
        <f>'3.VALOR'!H91/'3.VALOR'!H$12*100</f>
        <v>0</v>
      </c>
      <c r="I218" s="12">
        <f>'3.VALOR'!I91/'3.VALOR'!I$12*100</f>
        <v>0</v>
      </c>
      <c r="J218" s="12">
        <f>'3.VALOR'!J91/'3.VALOR'!J$12*100</f>
        <v>2.1929126533348864</v>
      </c>
      <c r="K218" s="12">
        <f>'3.VALOR'!K91/'3.VALOR'!K$12*100</f>
        <v>11.479725963594802</v>
      </c>
      <c r="L218" s="12">
        <f>'3.VALOR'!L91/'3.VALOR'!L$12*100</f>
        <v>0</v>
      </c>
      <c r="M218" s="12">
        <f>'3.VALOR'!M91/'3.VALOR'!M$12*100</f>
        <v>0</v>
      </c>
      <c r="N218" s="12">
        <f>'3.VALOR'!N91/'3.VALOR'!N$12*100</f>
        <v>1.3265561242791795</v>
      </c>
      <c r="O218" s="12" t="e">
        <f>'3.VALOR'!O91/'3.VALOR'!O$12*100</f>
        <v>#DIV/0!</v>
      </c>
      <c r="P218" s="26" t="e">
        <f t="shared" si="32"/>
        <v>#DIV/0!</v>
      </c>
      <c r="Q218" s="6" t="s">
        <v>38</v>
      </c>
      <c r="R218" s="12">
        <f t="shared" si="33"/>
        <v>21.840798461103354</v>
      </c>
      <c r="S218" s="22">
        <f t="shared" si="34"/>
        <v>1.0581631910554843</v>
      </c>
      <c r="T218" s="28" t="e">
        <f t="shared" si="36"/>
        <v>#REF!</v>
      </c>
      <c r="U218" s="24" t="e">
        <f t="shared" si="37"/>
        <v>#REF!</v>
      </c>
    </row>
    <row r="219" spans="1:21" ht="14.1" hidden="1" customHeight="1" x14ac:dyDescent="0.2">
      <c r="A219" s="7">
        <f t="shared" si="38"/>
        <v>200607</v>
      </c>
      <c r="B219" s="12">
        <f>'3.VALOR'!B92/'3.VALOR'!B$12*100</f>
        <v>2.4717892964544053</v>
      </c>
      <c r="C219" s="12">
        <f>'3.VALOR'!C92/'3.VALOR'!C$12*100</f>
        <v>0.23770316934939362</v>
      </c>
      <c r="D219" s="12">
        <f>'3.VALOR'!D92/'3.VALOR'!D$12*100</f>
        <v>0.26290222551557096</v>
      </c>
      <c r="E219" s="12">
        <f>'3.VALOR'!E92/'3.VALOR'!E$12*100</f>
        <v>1.3563130344363521</v>
      </c>
      <c r="F219" s="12">
        <f>'3.VALOR'!F92/'3.VALOR'!F$12*100</f>
        <v>4.4941556182416003</v>
      </c>
      <c r="G219" s="12">
        <f>'3.VALOR'!G92/'3.VALOR'!G$12*100</f>
        <v>0.28879462926088789</v>
      </c>
      <c r="H219" s="12">
        <f>'3.VALOR'!H92/'3.VALOR'!H$12*100</f>
        <v>0</v>
      </c>
      <c r="I219" s="12">
        <f>'3.VALOR'!I92/'3.VALOR'!I$12*100</f>
        <v>0</v>
      </c>
      <c r="J219" s="12">
        <f>'3.VALOR'!J92/'3.VALOR'!J$12*100</f>
        <v>2.1988043802933284</v>
      </c>
      <c r="K219" s="12">
        <f>'3.VALOR'!K92/'3.VALOR'!K$12*100</f>
        <v>11.769152862045544</v>
      </c>
      <c r="L219" s="12">
        <f>'3.VALOR'!L92/'3.VALOR'!L$12*100</f>
        <v>0</v>
      </c>
      <c r="M219" s="12">
        <f>'3.VALOR'!M92/'3.VALOR'!M$12*100</f>
        <v>0</v>
      </c>
      <c r="N219" s="12">
        <f>'3.VALOR'!N92/'3.VALOR'!N$12*100</f>
        <v>1.3445956604446065</v>
      </c>
      <c r="O219" s="12" t="e">
        <f>'3.VALOR'!O92/'3.VALOR'!O$12*100</f>
        <v>#DIV/0!</v>
      </c>
      <c r="P219" s="26" t="e">
        <f t="shared" si="32"/>
        <v>#DIV/0!</v>
      </c>
      <c r="Q219" s="6" t="s">
        <v>38</v>
      </c>
      <c r="R219" s="12">
        <f t="shared" si="33"/>
        <v>21.952421579587284</v>
      </c>
      <c r="S219" s="22">
        <f t="shared" si="34"/>
        <v>1.0393217234503884</v>
      </c>
      <c r="T219" s="28" t="e">
        <f t="shared" si="36"/>
        <v>#REF!</v>
      </c>
      <c r="U219" s="24" t="e">
        <f t="shared" si="37"/>
        <v>#REF!</v>
      </c>
    </row>
    <row r="220" spans="1:21" ht="14.1" hidden="1" customHeight="1" x14ac:dyDescent="0.2">
      <c r="A220" s="7">
        <f t="shared" si="38"/>
        <v>200608</v>
      </c>
      <c r="B220" s="12">
        <f>'3.VALOR'!B93/'3.VALOR'!B$12*100</f>
        <v>2.4894193365038433</v>
      </c>
      <c r="C220" s="12">
        <f>'3.VALOR'!C93/'3.VALOR'!C$12*100</f>
        <v>0.25286226620724539</v>
      </c>
      <c r="D220" s="12">
        <f>'3.VALOR'!D93/'3.VALOR'!D$12*100</f>
        <v>0.26843243068477118</v>
      </c>
      <c r="E220" s="12">
        <f>'3.VALOR'!E93/'3.VALOR'!E$12*100</f>
        <v>1.3898128289537353</v>
      </c>
      <c r="F220" s="12">
        <f>'3.VALOR'!F93/'3.VALOR'!F$12*100</f>
        <v>4.6981211563625171</v>
      </c>
      <c r="G220" s="12">
        <f>'3.VALOR'!G93/'3.VALOR'!G$12*100</f>
        <v>0.30666814082939575</v>
      </c>
      <c r="H220" s="12">
        <f>'3.VALOR'!H93/'3.VALOR'!H$12*100</f>
        <v>0</v>
      </c>
      <c r="I220" s="12">
        <f>'3.VALOR'!I93/'3.VALOR'!I$12*100</f>
        <v>0</v>
      </c>
      <c r="J220" s="12">
        <f>'3.VALOR'!J93/'3.VALOR'!J$12*100</f>
        <v>2.1934190509602396</v>
      </c>
      <c r="K220" s="12">
        <f>'3.VALOR'!K93/'3.VALOR'!K$12*100</f>
        <v>11.541195867502726</v>
      </c>
      <c r="L220" s="12">
        <f>'3.VALOR'!L93/'3.VALOR'!L$12*100</f>
        <v>0</v>
      </c>
      <c r="M220" s="12">
        <f>'3.VALOR'!M93/'3.VALOR'!M$12*100</f>
        <v>0</v>
      </c>
      <c r="N220" s="12">
        <f>'3.VALOR'!N93/'3.VALOR'!N$12*100</f>
        <v>9.3422619019482359E-2</v>
      </c>
      <c r="O220" s="12" t="e">
        <f>'3.VALOR'!O93/'3.VALOR'!O$12*100</f>
        <v>#DIV/0!</v>
      </c>
      <c r="P220" s="26" t="e">
        <f t="shared" si="32"/>
        <v>#DIV/0!</v>
      </c>
      <c r="Q220" s="6" t="s">
        <v>38</v>
      </c>
      <c r="R220" s="12">
        <f t="shared" si="33"/>
        <v>20.743934360520111</v>
      </c>
      <c r="S220" s="22">
        <f t="shared" si="34"/>
        <v>1.0347520448805663</v>
      </c>
      <c r="T220" s="28" t="e">
        <f t="shared" si="36"/>
        <v>#REF!</v>
      </c>
      <c r="U220" s="24" t="e">
        <f t="shared" si="37"/>
        <v>#REF!</v>
      </c>
    </row>
    <row r="221" spans="1:21" ht="14.1" hidden="1" customHeight="1" x14ac:dyDescent="0.2">
      <c r="A221" s="7">
        <f t="shared" si="38"/>
        <v>200609</v>
      </c>
      <c r="B221" s="12">
        <f>'3.VALOR'!B94/'3.VALOR'!B$12*100</f>
        <v>2.5368715635659536</v>
      </c>
      <c r="C221" s="12">
        <f>'3.VALOR'!C94/'3.VALOR'!C$12*100</f>
        <v>0.25579623436914045</v>
      </c>
      <c r="D221" s="12">
        <f>'3.VALOR'!D94/'3.VALOR'!D$12*100</f>
        <v>0.27840026700960252</v>
      </c>
      <c r="E221" s="12">
        <f>'3.VALOR'!E94/'3.VALOR'!E$12*100</f>
        <v>1.3821262592045906</v>
      </c>
      <c r="F221" s="12">
        <f>'3.VALOR'!F94/'3.VALOR'!F$12*100</f>
        <v>4.9227061879151854</v>
      </c>
      <c r="G221" s="12">
        <f>'3.VALOR'!G94/'3.VALOR'!G$12*100</f>
        <v>0.29752972588119414</v>
      </c>
      <c r="H221" s="12">
        <f>'3.VALOR'!H94/'3.VALOR'!H$12*100</f>
        <v>0</v>
      </c>
      <c r="I221" s="12">
        <f>'3.VALOR'!I94/'3.VALOR'!I$12*100</f>
        <v>0</v>
      </c>
      <c r="J221" s="12">
        <f>'3.VALOR'!J94/'3.VALOR'!J$12*100</f>
        <v>2.2124717856765654</v>
      </c>
      <c r="K221" s="12">
        <f>'3.VALOR'!K94/'3.VALOR'!K$12*100</f>
        <v>11.537156316826454</v>
      </c>
      <c r="L221" s="12">
        <f>'3.VALOR'!L94/'3.VALOR'!L$12*100</f>
        <v>0</v>
      </c>
      <c r="M221" s="12">
        <f>'3.VALOR'!M94/'3.VALOR'!M$12*100</f>
        <v>0</v>
      </c>
      <c r="N221" s="12">
        <f>'3.VALOR'!N94/'3.VALOR'!N$12*100</f>
        <v>0</v>
      </c>
      <c r="O221" s="12" t="e">
        <f>'3.VALOR'!O94/'3.VALOR'!O$12*100</f>
        <v>#DIV/0!</v>
      </c>
      <c r="P221" s="26" t="e">
        <f t="shared" si="32"/>
        <v>#DIV/0!</v>
      </c>
      <c r="Q221" s="6" t="s">
        <v>38</v>
      </c>
      <c r="R221" s="12">
        <f t="shared" si="33"/>
        <v>20.886186776882735</v>
      </c>
      <c r="S221" s="22">
        <f t="shared" si="34"/>
        <v>1.05207279248636</v>
      </c>
      <c r="T221" s="28" t="e">
        <f t="shared" si="36"/>
        <v>#REF!</v>
      </c>
      <c r="U221" s="24" t="e">
        <f t="shared" si="37"/>
        <v>#REF!</v>
      </c>
    </row>
    <row r="222" spans="1:21" ht="14.1" hidden="1" customHeight="1" x14ac:dyDescent="0.2">
      <c r="A222" s="7">
        <f t="shared" si="38"/>
        <v>200610</v>
      </c>
      <c r="B222" s="12">
        <f>'3.VALOR'!B95/'3.VALOR'!B$12*100</f>
        <v>2.6218528617295416</v>
      </c>
      <c r="C222" s="12">
        <f>'3.VALOR'!C95/'3.VALOR'!C$12*100</f>
        <v>0.26931696326130389</v>
      </c>
      <c r="D222" s="12">
        <f>'3.VALOR'!D95/'3.VALOR'!D$12*100</f>
        <v>0.29022716253503483</v>
      </c>
      <c r="E222" s="12">
        <f>'3.VALOR'!E95/'3.VALOR'!E$12*100</f>
        <v>1.4302102096606581</v>
      </c>
      <c r="F222" s="12">
        <f>'3.VALOR'!F95/'3.VALOR'!F$12*100</f>
        <v>5.1646687562583669</v>
      </c>
      <c r="G222" s="12">
        <f>'3.VALOR'!G95/'3.VALOR'!G$12*100</f>
        <v>0.29148254460654927</v>
      </c>
      <c r="H222" s="12">
        <f>'3.VALOR'!H95/'3.VALOR'!H$12*100</f>
        <v>0</v>
      </c>
      <c r="I222" s="12">
        <f>'3.VALOR'!I95/'3.VALOR'!I$12*100</f>
        <v>0</v>
      </c>
      <c r="J222" s="12">
        <f>'3.VALOR'!J95/'3.VALOR'!J$12*100</f>
        <v>2.2095841769617652</v>
      </c>
      <c r="K222" s="12">
        <f>'3.VALOR'!K95/'3.VALOR'!K$12*100</f>
        <v>11.785872838914646</v>
      </c>
      <c r="L222" s="12">
        <f>'3.VALOR'!L95/'3.VALOR'!L$12*100</f>
        <v>0</v>
      </c>
      <c r="M222" s="12">
        <f>'3.VALOR'!M95/'3.VALOR'!M$12*100</f>
        <v>0</v>
      </c>
      <c r="N222" s="12">
        <f>'3.VALOR'!N95/'3.VALOR'!N$12*100</f>
        <v>0</v>
      </c>
      <c r="O222" s="12" t="e">
        <f>'3.VALOR'!O95/'3.VALOR'!O$12*100</f>
        <v>#DIV/0!</v>
      </c>
      <c r="P222" s="26" t="e">
        <f t="shared" si="32"/>
        <v>#DIV/0!</v>
      </c>
      <c r="Q222" s="6" t="s">
        <v>38</v>
      </c>
      <c r="R222" s="12">
        <f t="shared" si="33"/>
        <v>21.441362652198322</v>
      </c>
      <c r="S222" s="22">
        <f t="shared" si="34"/>
        <v>1.0600690316840651</v>
      </c>
      <c r="T222" s="28" t="e">
        <f t="shared" si="36"/>
        <v>#REF!</v>
      </c>
      <c r="U222" s="24" t="e">
        <f t="shared" si="37"/>
        <v>#REF!</v>
      </c>
    </row>
    <row r="223" spans="1:21" ht="14.1" hidden="1" customHeight="1" x14ac:dyDescent="0.2">
      <c r="A223" s="7">
        <f t="shared" si="38"/>
        <v>200611</v>
      </c>
      <c r="B223" s="12">
        <f>'3.VALOR'!B96/'3.VALOR'!B$12*100</f>
        <v>2.6703617808124984</v>
      </c>
      <c r="C223" s="12">
        <f>'3.VALOR'!C96/'3.VALOR'!C$12*100</f>
        <v>0.27339533895543083</v>
      </c>
      <c r="D223" s="12">
        <f>'3.VALOR'!D96/'3.VALOR'!D$12*100</f>
        <v>0.27015109715280061</v>
      </c>
      <c r="E223" s="12">
        <f>'3.VALOR'!E96/'3.VALOR'!E$12*100</f>
        <v>1.4447744262080333</v>
      </c>
      <c r="F223" s="12">
        <f>'3.VALOR'!F96/'3.VALOR'!F$12*100</f>
        <v>5.4281324833484783</v>
      </c>
      <c r="G223" s="12">
        <f>'3.VALOR'!G96/'3.VALOR'!G$12*100</f>
        <v>0.29971636917071715</v>
      </c>
      <c r="H223" s="12">
        <f>'3.VALOR'!H96/'3.VALOR'!H$12*100</f>
        <v>0</v>
      </c>
      <c r="I223" s="12">
        <f>'3.VALOR'!I96/'3.VALOR'!I$12*100</f>
        <v>0</v>
      </c>
      <c r="J223" s="12">
        <f>'3.VALOR'!J96/'3.VALOR'!J$12*100</f>
        <v>2.2240176515346359</v>
      </c>
      <c r="K223" s="12">
        <f>'3.VALOR'!K96/'3.VALOR'!K$12*100</f>
        <v>11.694000745420814</v>
      </c>
      <c r="L223" s="12">
        <f>'3.VALOR'!L96/'3.VALOR'!L$12*100</f>
        <v>0</v>
      </c>
      <c r="M223" s="12">
        <f>'3.VALOR'!M96/'3.VALOR'!M$12*100</f>
        <v>0</v>
      </c>
      <c r="N223" s="12">
        <f>'3.VALOR'!N96/'3.VALOR'!N$12*100</f>
        <v>0</v>
      </c>
      <c r="O223" s="12" t="e">
        <f>'3.VALOR'!O96/'3.VALOR'!O$12*100</f>
        <v>#DIV/0!</v>
      </c>
      <c r="P223" s="26" t="e">
        <f t="shared" si="32"/>
        <v>#DIV/0!</v>
      </c>
      <c r="Q223" s="6" t="s">
        <v>38</v>
      </c>
      <c r="R223" s="12">
        <f t="shared" si="33"/>
        <v>21.634188111790913</v>
      </c>
      <c r="S223" s="22">
        <f t="shared" si="34"/>
        <v>1.0446505343565711</v>
      </c>
      <c r="T223" s="28" t="e">
        <f t="shared" si="36"/>
        <v>#REF!</v>
      </c>
      <c r="U223" s="24" t="e">
        <f t="shared" si="37"/>
        <v>#REF!</v>
      </c>
    </row>
    <row r="224" spans="1:21" ht="14.1" hidden="1" customHeight="1" x14ac:dyDescent="0.2">
      <c r="A224" s="34">
        <f t="shared" si="38"/>
        <v>200612</v>
      </c>
      <c r="B224" s="39">
        <f>'3.VALOR'!B97/'3.VALOR'!B$12*100</f>
        <v>2.7345284338561551</v>
      </c>
      <c r="C224" s="39">
        <f>'3.VALOR'!C97/'3.VALOR'!C$12*100</f>
        <v>0.27582750604206874</v>
      </c>
      <c r="D224" s="39">
        <f>'3.VALOR'!D97/'3.VALOR'!D$12*100</f>
        <v>0.30502991665104562</v>
      </c>
      <c r="E224" s="39">
        <f>'3.VALOR'!E97/'3.VALOR'!E$12*100</f>
        <v>1.5306010722746808</v>
      </c>
      <c r="F224" s="39">
        <f>'3.VALOR'!F97/'3.VALOR'!F$12*100</f>
        <v>5.5599346138596744</v>
      </c>
      <c r="G224" s="39">
        <f>'3.VALOR'!G97/'3.VALOR'!G$12*100</f>
        <v>0.31526882488420782</v>
      </c>
      <c r="H224" s="39">
        <f>'3.VALOR'!H97/'3.VALOR'!H$12*100</f>
        <v>0</v>
      </c>
      <c r="I224" s="39">
        <f>'3.VALOR'!I97/'3.VALOR'!I$12*100</f>
        <v>0</v>
      </c>
      <c r="J224" s="39">
        <f>'3.VALOR'!J97/'3.VALOR'!J$12*100</f>
        <v>2.2287678897105123</v>
      </c>
      <c r="K224" s="39">
        <f>'3.VALOR'!K97/'3.VALOR'!K$12*100</f>
        <v>11.957813764713928</v>
      </c>
      <c r="L224" s="39">
        <f>'3.VALOR'!L97/'3.VALOR'!L$12*100</f>
        <v>0</v>
      </c>
      <c r="M224" s="39">
        <f>'3.VALOR'!M97/'3.VALOR'!M$12*100</f>
        <v>0</v>
      </c>
      <c r="N224" s="39">
        <f>'3.VALOR'!N97/'3.VALOR'!N$12*100</f>
        <v>0</v>
      </c>
      <c r="O224" s="39" t="e">
        <f>'3.VALOR'!O97/'3.VALOR'!O$12*100</f>
        <v>#DIV/0!</v>
      </c>
      <c r="P224" s="40" t="e">
        <f t="shared" si="32"/>
        <v>#DIV/0!</v>
      </c>
      <c r="Q224" s="35" t="s">
        <v>38</v>
      </c>
      <c r="R224" s="39">
        <f t="shared" si="33"/>
        <v>22.173243588136117</v>
      </c>
      <c r="S224" s="41">
        <f t="shared" si="34"/>
        <v>1.0569077728378298</v>
      </c>
      <c r="T224" s="42" t="e">
        <f t="shared" si="36"/>
        <v>#REF!</v>
      </c>
      <c r="U224" s="43" t="e">
        <f t="shared" si="37"/>
        <v>#REF!</v>
      </c>
    </row>
    <row r="225" spans="1:21" ht="14.1" hidden="1" customHeight="1" x14ac:dyDescent="0.2">
      <c r="A225" s="7">
        <v>200701</v>
      </c>
      <c r="B225" s="12">
        <f>'3.VALOR'!B98/'3.VALOR'!B$12*100</f>
        <v>2.4737908605989518</v>
      </c>
      <c r="C225" s="12">
        <f>'3.VALOR'!C98/'3.VALOR'!C$12*100</f>
        <v>0.22484859392966117</v>
      </c>
      <c r="D225" s="12">
        <f>'3.VALOR'!D98/'3.VALOR'!D$12*100</f>
        <v>0.20805878690412005</v>
      </c>
      <c r="E225" s="12">
        <f>'3.VALOR'!E98/'3.VALOR'!E$12*100</f>
        <v>1.2686186456007138</v>
      </c>
      <c r="F225" s="12">
        <f>'3.VALOR'!F98/'3.VALOR'!F$12*100</f>
        <v>4.6765676339544173</v>
      </c>
      <c r="G225" s="12">
        <f>'3.VALOR'!G98/'3.VALOR'!G$12*100</f>
        <v>0.43863488679541973</v>
      </c>
      <c r="H225" s="12">
        <f>'3.VALOR'!H98/'3.VALOR'!H$12*100</f>
        <v>0</v>
      </c>
      <c r="I225" s="12">
        <f>'3.VALOR'!I98/'3.VALOR'!I$12*100</f>
        <v>0</v>
      </c>
      <c r="J225" s="12">
        <f>'3.VALOR'!J98/'3.VALOR'!J$12*100</f>
        <v>2.269087801691327</v>
      </c>
      <c r="K225" s="12">
        <f>'3.VALOR'!K98/'3.VALOR'!K$12*100</f>
        <v>11.623051728187578</v>
      </c>
      <c r="L225" s="12">
        <f>'3.VALOR'!L98/'3.VALOR'!L$12*100</f>
        <v>0</v>
      </c>
      <c r="M225" s="12">
        <f>'3.VALOR'!M98/'3.VALOR'!M$12*100</f>
        <v>0</v>
      </c>
      <c r="N225" s="12">
        <f>'3.VALOR'!N98/'3.VALOR'!N$12*100</f>
        <v>0</v>
      </c>
      <c r="O225" s="12" t="e">
        <f>'3.VALOR'!O98/'3.VALOR'!O$12*100</f>
        <v>#DIV/0!</v>
      </c>
      <c r="P225" s="26" t="e">
        <f t="shared" ref="P225:P230" si="39">O225/O213</f>
        <v>#DIV/0!</v>
      </c>
      <c r="Q225" s="6" t="s">
        <v>38</v>
      </c>
      <c r="R225" s="12">
        <f t="shared" ref="R225:R230" si="40">SUM(C225:N225)</f>
        <v>20.708868077063237</v>
      </c>
      <c r="S225" s="22">
        <f t="shared" ref="S225:S230" si="41">R225/R213</f>
        <v>1.0276678349524675</v>
      </c>
      <c r="T225" s="28" t="e">
        <f t="shared" ref="T225:T230" si="42">U225*$T$7</f>
        <v>#REF!</v>
      </c>
      <c r="U225" s="24" t="e">
        <f t="shared" ref="U225:U230" si="43">R225/$U$7</f>
        <v>#REF!</v>
      </c>
    </row>
    <row r="226" spans="1:21" ht="14.1" hidden="1" customHeight="1" x14ac:dyDescent="0.2">
      <c r="A226" s="7">
        <f t="shared" ref="A226:A231" si="44">A225+1</f>
        <v>200702</v>
      </c>
      <c r="B226" s="12">
        <f>'3.VALOR'!B99/'3.VALOR'!B$12*100</f>
        <v>2.4561024587710896</v>
      </c>
      <c r="C226" s="12">
        <f>'3.VALOR'!C99/'3.VALOR'!C$12*100</f>
        <v>0.24610582835457748</v>
      </c>
      <c r="D226" s="12">
        <f>'3.VALOR'!D99/'3.VALOR'!D$12*100</f>
        <v>0.22923500865198806</v>
      </c>
      <c r="E226" s="12">
        <f>'3.VALOR'!E99/'3.VALOR'!E$12*100</f>
        <v>1.363887928338325</v>
      </c>
      <c r="F226" s="12">
        <f>'3.VALOR'!F99/'3.VALOR'!F$12*100</f>
        <v>4.7698293619257495</v>
      </c>
      <c r="G226" s="12">
        <f>'3.VALOR'!G99/'3.VALOR'!G$12*100</f>
        <v>0.47155870851430559</v>
      </c>
      <c r="H226" s="12">
        <f>'3.VALOR'!H99/'3.VALOR'!H$12*100</f>
        <v>0</v>
      </c>
      <c r="I226" s="12">
        <f>'3.VALOR'!I99/'3.VALOR'!I$12*100</f>
        <v>0</v>
      </c>
      <c r="J226" s="12">
        <f>'3.VALOR'!J99/'3.VALOR'!J$12*100</f>
        <v>2.156766523887252</v>
      </c>
      <c r="K226" s="12">
        <f>'3.VALOR'!K99/'3.VALOR'!K$12*100</f>
        <v>11.127856763204884</v>
      </c>
      <c r="L226" s="12">
        <f>'3.VALOR'!L99/'3.VALOR'!L$12*100</f>
        <v>0</v>
      </c>
      <c r="M226" s="12">
        <f>'3.VALOR'!M99/'3.VALOR'!M$12*100</f>
        <v>0</v>
      </c>
      <c r="N226" s="12">
        <f>'3.VALOR'!N99/'3.VALOR'!N$12*100</f>
        <v>0</v>
      </c>
      <c r="O226" s="12" t="e">
        <f>'3.VALOR'!O99/'3.VALOR'!O$12*100</f>
        <v>#DIV/0!</v>
      </c>
      <c r="P226" s="26" t="e">
        <f t="shared" si="39"/>
        <v>#DIV/0!</v>
      </c>
      <c r="Q226" s="6" t="s">
        <v>38</v>
      </c>
      <c r="R226" s="12">
        <f t="shared" si="40"/>
        <v>20.365240122877083</v>
      </c>
      <c r="S226" s="22">
        <f t="shared" si="41"/>
        <v>1.0309702616516034</v>
      </c>
      <c r="T226" s="28" t="e">
        <f t="shared" si="42"/>
        <v>#REF!</v>
      </c>
      <c r="U226" s="24" t="e">
        <f t="shared" si="43"/>
        <v>#REF!</v>
      </c>
    </row>
    <row r="227" spans="1:21" ht="14.1" hidden="1" customHeight="1" x14ac:dyDescent="0.2">
      <c r="A227" s="7">
        <f t="shared" si="44"/>
        <v>200703</v>
      </c>
      <c r="B227" s="12">
        <f>'3.VALOR'!B100/'3.VALOR'!B$12*100</f>
        <v>2.5985149439157507</v>
      </c>
      <c r="C227" s="12">
        <f>'3.VALOR'!C100/'3.VALOR'!C$12*100</f>
        <v>0.24921824952386101</v>
      </c>
      <c r="D227" s="12">
        <f>'3.VALOR'!D100/'3.VALOR'!D$12*100</f>
        <v>0.26395607698171009</v>
      </c>
      <c r="E227" s="12">
        <f>'3.VALOR'!E100/'3.VALOR'!E$12*100</f>
        <v>1.442852189555528</v>
      </c>
      <c r="F227" s="12">
        <f>'3.VALOR'!F100/'3.VALOR'!F$12*100</f>
        <v>4.9296913843878567</v>
      </c>
      <c r="G227" s="12">
        <f>'3.VALOR'!G100/'3.VALOR'!G$12*100</f>
        <v>0.39227182430976015</v>
      </c>
      <c r="H227" s="12">
        <f>'3.VALOR'!H100/'3.VALOR'!H$12*100</f>
        <v>0</v>
      </c>
      <c r="I227" s="12">
        <f>'3.VALOR'!I100/'3.VALOR'!I$12*100</f>
        <v>0</v>
      </c>
      <c r="J227" s="12">
        <f>'3.VALOR'!J100/'3.VALOR'!J$12*100</f>
        <v>2.4256827004549208</v>
      </c>
      <c r="K227" s="12">
        <f>'3.VALOR'!K100/'3.VALOR'!K$12*100</f>
        <v>11.98792156945558</v>
      </c>
      <c r="L227" s="12">
        <f>'3.VALOR'!L100/'3.VALOR'!L$12*100</f>
        <v>0</v>
      </c>
      <c r="M227" s="12">
        <f>'3.VALOR'!M100/'3.VALOR'!M$12*100</f>
        <v>0</v>
      </c>
      <c r="N227" s="12">
        <f>'3.VALOR'!N100/'3.VALOR'!N$12*100</f>
        <v>0</v>
      </c>
      <c r="O227" s="12" t="e">
        <f>'3.VALOR'!O100/'3.VALOR'!O$12*100</f>
        <v>#DIV/0!</v>
      </c>
      <c r="P227" s="26" t="e">
        <f t="shared" si="39"/>
        <v>#DIV/0!</v>
      </c>
      <c r="Q227" s="6" t="s">
        <v>38</v>
      </c>
      <c r="R227" s="12">
        <f t="shared" si="40"/>
        <v>21.691593994669216</v>
      </c>
      <c r="S227" s="22">
        <f t="shared" si="41"/>
        <v>1.0124574151162742</v>
      </c>
      <c r="T227" s="28" t="e">
        <f t="shared" si="42"/>
        <v>#REF!</v>
      </c>
      <c r="U227" s="24" t="e">
        <f t="shared" si="43"/>
        <v>#REF!</v>
      </c>
    </row>
    <row r="228" spans="1:21" ht="14.1" hidden="1" customHeight="1" x14ac:dyDescent="0.2">
      <c r="A228" s="7">
        <f t="shared" si="44"/>
        <v>200704</v>
      </c>
      <c r="B228" s="12">
        <f>'3.VALOR'!B101/'3.VALOR'!B$12*100</f>
        <v>2.5256671425006489</v>
      </c>
      <c r="C228" s="12">
        <f>'3.VALOR'!C101/'3.VALOR'!C$12*100</f>
        <v>0.25109090841158693</v>
      </c>
      <c r="D228" s="12">
        <f>'3.VALOR'!D101/'3.VALOR'!D$12*100</f>
        <v>0.24323646552431685</v>
      </c>
      <c r="E228" s="12">
        <f>'3.VALOR'!E101/'3.VALOR'!E$12*100</f>
        <v>1.3732855297505735</v>
      </c>
      <c r="F228" s="12">
        <f>'3.VALOR'!F101/'3.VALOR'!F$12*100</f>
        <v>4.6921991357355708</v>
      </c>
      <c r="G228" s="12">
        <f>'3.VALOR'!G101/'3.VALOR'!G$12*100</f>
        <v>0.39630339496314104</v>
      </c>
      <c r="H228" s="12">
        <f>'3.VALOR'!H101/'3.VALOR'!H$12*100</f>
        <v>0</v>
      </c>
      <c r="I228" s="12">
        <f>'3.VALOR'!I101/'3.VALOR'!I$12*100</f>
        <v>0</v>
      </c>
      <c r="J228" s="12">
        <f>'3.VALOR'!J101/'3.VALOR'!J$12*100</f>
        <v>2.3978879435745899</v>
      </c>
      <c r="K228" s="12">
        <f>'3.VALOR'!K101/'3.VALOR'!K$12*100</f>
        <v>11.828957497008838</v>
      </c>
      <c r="L228" s="12">
        <f>'3.VALOR'!L101/'3.VALOR'!L$12*100</f>
        <v>0</v>
      </c>
      <c r="M228" s="12">
        <f>'3.VALOR'!M101/'3.VALOR'!M$12*100</f>
        <v>0</v>
      </c>
      <c r="N228" s="12">
        <f>'3.VALOR'!N101/'3.VALOR'!N$12*100</f>
        <v>0</v>
      </c>
      <c r="O228" s="12" t="e">
        <f>'3.VALOR'!O101/'3.VALOR'!O$12*100</f>
        <v>#DIV/0!</v>
      </c>
      <c r="P228" s="26" t="e">
        <f t="shared" si="39"/>
        <v>#DIV/0!</v>
      </c>
      <c r="Q228" s="6" t="s">
        <v>38</v>
      </c>
      <c r="R228" s="12">
        <f t="shared" si="40"/>
        <v>21.182960874968614</v>
      </c>
      <c r="S228" s="22">
        <f t="shared" si="41"/>
        <v>1.0089584732507499</v>
      </c>
      <c r="T228" s="28" t="e">
        <f t="shared" si="42"/>
        <v>#REF!</v>
      </c>
      <c r="U228" s="24" t="e">
        <f t="shared" si="43"/>
        <v>#REF!</v>
      </c>
    </row>
    <row r="229" spans="1:21" ht="14.1" hidden="1" customHeight="1" x14ac:dyDescent="0.2">
      <c r="A229" s="7">
        <f t="shared" si="44"/>
        <v>200705</v>
      </c>
      <c r="B229" s="12">
        <f>'3.VALOR'!B102/'3.VALOR'!B$12*100</f>
        <v>2.5715663036655094</v>
      </c>
      <c r="C229" s="12">
        <f>'3.VALOR'!C102/'3.VALOR'!C$12*100</f>
        <v>0.25232251642567166</v>
      </c>
      <c r="D229" s="12">
        <f>'3.VALOR'!D102/'3.VALOR'!D$12*100</f>
        <v>0.24349364555378639</v>
      </c>
      <c r="E229" s="12">
        <f>'3.VALOR'!E102/'3.VALOR'!E$12*100</f>
        <v>1.3796319618731303</v>
      </c>
      <c r="F229" s="12">
        <f>'3.VALOR'!F102/'3.VALOR'!F$12*100</f>
        <v>4.8220191319874175</v>
      </c>
      <c r="G229" s="12">
        <f>'3.VALOR'!G102/'3.VALOR'!G$12*100</f>
        <v>0.4225086041926468</v>
      </c>
      <c r="H229" s="12">
        <f>'3.VALOR'!H102/'3.VALOR'!H$12*100</f>
        <v>0</v>
      </c>
      <c r="I229" s="12">
        <f>'3.VALOR'!I102/'3.VALOR'!I$12*100</f>
        <v>0</v>
      </c>
      <c r="J229" s="12">
        <f>'3.VALOR'!J102/'3.VALOR'!J$12*100</f>
        <v>2.4426489246547494</v>
      </c>
      <c r="K229" s="12">
        <f>'3.VALOR'!K102/'3.VALOR'!K$12*100</f>
        <v>11.920063388144772</v>
      </c>
      <c r="L229" s="12">
        <f>'3.VALOR'!L102/'3.VALOR'!L$12*100</f>
        <v>0</v>
      </c>
      <c r="M229" s="12">
        <f>'3.VALOR'!M102/'3.VALOR'!M$12*100</f>
        <v>0</v>
      </c>
      <c r="N229" s="12">
        <f>'3.VALOR'!N102/'3.VALOR'!N$12*100</f>
        <v>0.62936854435184508</v>
      </c>
      <c r="O229" s="12" t="e">
        <f>'3.VALOR'!O102/'3.VALOR'!O$12*100</f>
        <v>#DIV/0!</v>
      </c>
      <c r="P229" s="26" t="e">
        <f t="shared" si="39"/>
        <v>#DIV/0!</v>
      </c>
      <c r="Q229" s="6" t="s">
        <v>38</v>
      </c>
      <c r="R229" s="12">
        <f t="shared" si="40"/>
        <v>22.112056717184018</v>
      </c>
      <c r="S229" s="22">
        <f t="shared" si="41"/>
        <v>1.0519742209352112</v>
      </c>
      <c r="T229" s="28" t="e">
        <f t="shared" si="42"/>
        <v>#REF!</v>
      </c>
      <c r="U229" s="24" t="e">
        <f t="shared" si="43"/>
        <v>#REF!</v>
      </c>
    </row>
    <row r="230" spans="1:21" ht="14.1" hidden="1" customHeight="1" x14ac:dyDescent="0.2">
      <c r="A230" s="7">
        <f t="shared" si="44"/>
        <v>200706</v>
      </c>
      <c r="B230" s="12">
        <f>'3.VALOR'!B103/'3.VALOR'!B$12*100</f>
        <v>2.5750309699728646</v>
      </c>
      <c r="C230" s="12">
        <f>'3.VALOR'!C103/'3.VALOR'!C$12*100</f>
        <v>0.25608994481100206</v>
      </c>
      <c r="D230" s="12">
        <f>'3.VALOR'!D103/'3.VALOR'!D$12*100</f>
        <v>0.24211070083755845</v>
      </c>
      <c r="E230" s="12">
        <f>'3.VALOR'!E103/'3.VALOR'!E$12*100</f>
        <v>1.3990526544020137</v>
      </c>
      <c r="F230" s="12">
        <f>'3.VALOR'!F103/'3.VALOR'!F$12*100</f>
        <v>4.8455224785650604</v>
      </c>
      <c r="G230" s="12">
        <f>'3.VALOR'!G103/'3.VALOR'!G$12*100</f>
        <v>0.32306312761603728</v>
      </c>
      <c r="H230" s="12">
        <f>'3.VALOR'!H103/'3.VALOR'!H$12*100</f>
        <v>0</v>
      </c>
      <c r="I230" s="12">
        <f>'3.VALOR'!I103/'3.VALOR'!I$12*100</f>
        <v>0</v>
      </c>
      <c r="J230" s="12">
        <f>'3.VALOR'!J103/'3.VALOR'!J$12*100</f>
        <v>2.3992281839063536</v>
      </c>
      <c r="K230" s="12">
        <f>'3.VALOR'!K103/'3.VALOR'!K$12*100</f>
        <v>11.827989079360336</v>
      </c>
      <c r="L230" s="12">
        <f>'3.VALOR'!L103/'3.VALOR'!L$12*100</f>
        <v>0</v>
      </c>
      <c r="M230" s="12">
        <f>'3.VALOR'!M103/'3.VALOR'!M$12*100</f>
        <v>0</v>
      </c>
      <c r="N230" s="12">
        <f>'3.VALOR'!N103/'3.VALOR'!N$12*100</f>
        <v>1.5764403446618471</v>
      </c>
      <c r="O230" s="12" t="e">
        <f>'3.VALOR'!O103/'3.VALOR'!O$12*100</f>
        <v>#DIV/0!</v>
      </c>
      <c r="P230" s="26" t="e">
        <f t="shared" si="39"/>
        <v>#DIV/0!</v>
      </c>
      <c r="Q230" s="6" t="s">
        <v>38</v>
      </c>
      <c r="R230" s="12">
        <f t="shared" si="40"/>
        <v>22.869496514160208</v>
      </c>
      <c r="S230" s="22">
        <f t="shared" si="41"/>
        <v>1.0470998372558988</v>
      </c>
      <c r="T230" s="28" t="e">
        <f t="shared" si="42"/>
        <v>#REF!</v>
      </c>
      <c r="U230" s="24" t="e">
        <f t="shared" si="43"/>
        <v>#REF!</v>
      </c>
    </row>
    <row r="231" spans="1:21" ht="14.1" hidden="1" customHeight="1" x14ac:dyDescent="0.2">
      <c r="A231" s="7">
        <f t="shared" si="44"/>
        <v>200707</v>
      </c>
      <c r="B231" s="12">
        <f>'3.VALOR'!B104/'3.VALOR'!B$12*100</f>
        <v>2.5872901279369831</v>
      </c>
      <c r="C231" s="12">
        <f>'3.VALOR'!C104/'3.VALOR'!C$12*100</f>
        <v>0.25693171611474613</v>
      </c>
      <c r="D231" s="12">
        <f>'3.VALOR'!D104/'3.VALOR'!D$12*100</f>
        <v>0.24783323069781193</v>
      </c>
      <c r="E231" s="12">
        <f>'3.VALOR'!E104/'3.VALOR'!E$12*100</f>
        <v>1.3593416860966858</v>
      </c>
      <c r="F231" s="12">
        <f>'3.VALOR'!F104/'3.VALOR'!F$12*100</f>
        <v>4.8741303705808061</v>
      </c>
      <c r="G231" s="12">
        <f>'3.VALOR'!G104/'3.VALOR'!G$12*100</f>
        <v>0.30196457454407616</v>
      </c>
      <c r="H231" s="12">
        <f>'3.VALOR'!H104/'3.VALOR'!H$12*100</f>
        <v>0</v>
      </c>
      <c r="I231" s="12">
        <f>'3.VALOR'!I104/'3.VALOR'!I$12*100</f>
        <v>0</v>
      </c>
      <c r="J231" s="12">
        <f>'3.VALOR'!J104/'3.VALOR'!J$12*100</f>
        <v>2.4283479511146782</v>
      </c>
      <c r="K231" s="12">
        <f>'3.VALOR'!K104/'3.VALOR'!K$12*100</f>
        <v>11.936345520540961</v>
      </c>
      <c r="L231" s="12">
        <f>'3.VALOR'!L104/'3.VALOR'!L$12*100</f>
        <v>0</v>
      </c>
      <c r="M231" s="12">
        <f>'3.VALOR'!M104/'3.VALOR'!M$12*100</f>
        <v>0</v>
      </c>
      <c r="N231" s="12">
        <f>'3.VALOR'!N104/'3.VALOR'!N$12*100</f>
        <v>1.2462842782366617</v>
      </c>
      <c r="O231" s="12" t="e">
        <f>'3.VALOR'!O104/'3.VALOR'!O$12*100</f>
        <v>#DIV/0!</v>
      </c>
      <c r="P231" s="26" t="e">
        <f t="shared" ref="P231:P236" si="45">O231/O219</f>
        <v>#DIV/0!</v>
      </c>
      <c r="Q231" s="6" t="s">
        <v>38</v>
      </c>
      <c r="R231" s="12">
        <f t="shared" ref="R231:R236" si="46">SUM(C231:N231)</f>
        <v>22.651179327926425</v>
      </c>
      <c r="S231" s="22">
        <f t="shared" ref="S231:S236" si="47">R231/R219</f>
        <v>1.0318305543561941</v>
      </c>
      <c r="T231" s="28" t="e">
        <f t="shared" ref="T231:T236" si="48">U231*$T$7</f>
        <v>#REF!</v>
      </c>
      <c r="U231" s="24" t="e">
        <f t="shared" ref="U231:U236" si="49">R231/$U$7</f>
        <v>#REF!</v>
      </c>
    </row>
    <row r="232" spans="1:21" ht="14.1" hidden="1" customHeight="1" x14ac:dyDescent="0.2">
      <c r="A232" s="7">
        <f>A231+1</f>
        <v>200708</v>
      </c>
      <c r="B232" s="12">
        <f>'3.VALOR'!B105/'3.VALOR'!B$12*100</f>
        <v>2.57757538097581</v>
      </c>
      <c r="C232" s="12">
        <f>'3.VALOR'!C105/'3.VALOR'!C$12*100</f>
        <v>0.25541430102573526</v>
      </c>
      <c r="D232" s="12">
        <f>'3.VALOR'!D105/'3.VALOR'!D$12*100</f>
        <v>0.22003127312674706</v>
      </c>
      <c r="E232" s="12">
        <f>'3.VALOR'!E105/'3.VALOR'!E$12*100</f>
        <v>1.3515306927150761</v>
      </c>
      <c r="F232" s="12">
        <f>'3.VALOR'!F105/'3.VALOR'!F$12*100</f>
        <v>4.9152472036152011</v>
      </c>
      <c r="G232" s="12">
        <f>'3.VALOR'!G105/'3.VALOR'!G$12*100</f>
        <v>0.29374017041666195</v>
      </c>
      <c r="H232" s="12">
        <f>'3.VALOR'!H105/'3.VALOR'!H$12*100</f>
        <v>0</v>
      </c>
      <c r="I232" s="12">
        <f>'3.VALOR'!I105/'3.VALOR'!I$12*100</f>
        <v>0</v>
      </c>
      <c r="J232" s="12">
        <f>'3.VALOR'!J105/'3.VALOR'!J$12*100</f>
        <v>2.4136966874878958</v>
      </c>
      <c r="K232" s="12">
        <f>'3.VALOR'!K105/'3.VALOR'!K$12*100</f>
        <v>11.872171021179531</v>
      </c>
      <c r="L232" s="12">
        <f>'3.VALOR'!L105/'3.VALOR'!L$12*100</f>
        <v>0</v>
      </c>
      <c r="M232" s="12">
        <f>'3.VALOR'!M105/'3.VALOR'!M$12*100</f>
        <v>0</v>
      </c>
      <c r="N232" s="12">
        <f>'3.VALOR'!N105/'3.VALOR'!N$12*100</f>
        <v>0.35799176041030911</v>
      </c>
      <c r="O232" s="12" t="e">
        <f>'3.VALOR'!O105/'3.VALOR'!O$12*100</f>
        <v>#DIV/0!</v>
      </c>
      <c r="P232" s="26" t="e">
        <f t="shared" si="45"/>
        <v>#DIV/0!</v>
      </c>
      <c r="Q232" s="6" t="s">
        <v>38</v>
      </c>
      <c r="R232" s="12">
        <f t="shared" si="46"/>
        <v>21.679823109977157</v>
      </c>
      <c r="S232" s="22">
        <f t="shared" si="47"/>
        <v>1.0451162606471718</v>
      </c>
      <c r="T232" s="28" t="e">
        <f t="shared" si="48"/>
        <v>#REF!</v>
      </c>
      <c r="U232" s="24" t="e">
        <f t="shared" si="49"/>
        <v>#REF!</v>
      </c>
    </row>
    <row r="233" spans="1:21" ht="14.1" hidden="1" customHeight="1" x14ac:dyDescent="0.2">
      <c r="A233" s="7">
        <f>A232+1</f>
        <v>200709</v>
      </c>
      <c r="B233" s="12">
        <f>'3.VALOR'!B106/'3.VALOR'!B$12*100</f>
        <v>2.6226424737840346</v>
      </c>
      <c r="C233" s="12">
        <f>'3.VALOR'!C106/'3.VALOR'!C$12*100</f>
        <v>0.25987336810560624</v>
      </c>
      <c r="D233" s="12">
        <f>'3.VALOR'!D106/'3.VALOR'!D$12*100</f>
        <v>0.2140088874705911</v>
      </c>
      <c r="E233" s="12">
        <f>'3.VALOR'!E106/'3.VALOR'!E$12*100</f>
        <v>1.4697024640489624</v>
      </c>
      <c r="F233" s="12">
        <f>'3.VALOR'!F106/'3.VALOR'!F$12*100</f>
        <v>5.1553104229551794</v>
      </c>
      <c r="G233" s="12">
        <f>'3.VALOR'!G106/'3.VALOR'!G$12*100</f>
        <v>0.30492105968791772</v>
      </c>
      <c r="H233" s="12">
        <f>'3.VALOR'!H106/'3.VALOR'!H$12*100</f>
        <v>0</v>
      </c>
      <c r="I233" s="12">
        <f>'3.VALOR'!I106/'3.VALOR'!I$12*100</f>
        <v>0</v>
      </c>
      <c r="J233" s="12">
        <f>'3.VALOR'!J106/'3.VALOR'!J$12*100</f>
        <v>2.4191490288375714</v>
      </c>
      <c r="K233" s="12">
        <f>'3.VALOR'!K106/'3.VALOR'!K$12*100</f>
        <v>11.73307276070005</v>
      </c>
      <c r="L233" s="12">
        <f>'3.VALOR'!L106/'3.VALOR'!L$12*100</f>
        <v>0</v>
      </c>
      <c r="M233" s="12">
        <f>'3.VALOR'!M106/'3.VALOR'!M$12*100</f>
        <v>0</v>
      </c>
      <c r="N233" s="12">
        <f>'3.VALOR'!N106/'3.VALOR'!N$12*100</f>
        <v>2.600970643156043E-2</v>
      </c>
      <c r="O233" s="12" t="e">
        <f>'3.VALOR'!O106/'3.VALOR'!O$12*100</f>
        <v>#DIV/0!</v>
      </c>
      <c r="P233" s="26" t="e">
        <f t="shared" si="45"/>
        <v>#DIV/0!</v>
      </c>
      <c r="Q233" s="6" t="s">
        <v>38</v>
      </c>
      <c r="R233" s="12">
        <f t="shared" si="46"/>
        <v>21.582047698237439</v>
      </c>
      <c r="S233" s="22">
        <f t="shared" si="47"/>
        <v>1.0333168006581699</v>
      </c>
      <c r="T233" s="28" t="e">
        <f t="shared" si="48"/>
        <v>#REF!</v>
      </c>
      <c r="U233" s="24" t="e">
        <f t="shared" si="49"/>
        <v>#REF!</v>
      </c>
    </row>
    <row r="234" spans="1:21" ht="14.1" hidden="1" customHeight="1" x14ac:dyDescent="0.2">
      <c r="A234" s="7">
        <f>A233+1</f>
        <v>200710</v>
      </c>
      <c r="B234" s="12">
        <f>'3.VALOR'!B107/'3.VALOR'!B$12*100</f>
        <v>2.6486544321141738</v>
      </c>
      <c r="C234" s="12">
        <f>'3.VALOR'!C107/'3.VALOR'!C$12*100</f>
        <v>0.26606120261487309</v>
      </c>
      <c r="D234" s="12">
        <f>'3.VALOR'!D107/'3.VALOR'!D$12*100</f>
        <v>0.24635792911841436</v>
      </c>
      <c r="E234" s="12">
        <f>'3.VALOR'!E107/'3.VALOR'!E$12*100</f>
        <v>1.5135782936905653</v>
      </c>
      <c r="F234" s="12">
        <f>'3.VALOR'!F107/'3.VALOR'!F$12*100</f>
        <v>5.1807022643652312</v>
      </c>
      <c r="G234" s="12">
        <f>'3.VALOR'!G107/'3.VALOR'!G$12*100</f>
        <v>0.30868385896189815</v>
      </c>
      <c r="H234" s="12">
        <f>'3.VALOR'!H107/'3.VALOR'!H$12*100</f>
        <v>0</v>
      </c>
      <c r="I234" s="12">
        <f>'3.VALOR'!I107/'3.VALOR'!I$12*100</f>
        <v>0</v>
      </c>
      <c r="J234" s="12">
        <f>'3.VALOR'!J107/'3.VALOR'!J$12*100</f>
        <v>2.4369376732409829</v>
      </c>
      <c r="K234" s="12">
        <f>'3.VALOR'!K107/'3.VALOR'!K$12*100</f>
        <v>11.853531526758488</v>
      </c>
      <c r="L234" s="12">
        <f>'3.VALOR'!L107/'3.VALOR'!L$12*100</f>
        <v>0</v>
      </c>
      <c r="M234" s="12">
        <f>'3.VALOR'!M107/'3.VALOR'!M$12*100</f>
        <v>0</v>
      </c>
      <c r="N234" s="12">
        <f>'3.VALOR'!N107/'3.VALOR'!N$12*100</f>
        <v>0</v>
      </c>
      <c r="O234" s="12" t="e">
        <f>'3.VALOR'!O107/'3.VALOR'!O$12*100</f>
        <v>#DIV/0!</v>
      </c>
      <c r="P234" s="26" t="e">
        <f t="shared" si="45"/>
        <v>#DIV/0!</v>
      </c>
      <c r="Q234" s="6" t="s">
        <v>38</v>
      </c>
      <c r="R234" s="12">
        <f t="shared" si="46"/>
        <v>21.805852748750453</v>
      </c>
      <c r="S234" s="22">
        <f t="shared" si="47"/>
        <v>1.0169993904988479</v>
      </c>
      <c r="T234" s="28" t="e">
        <f t="shared" si="48"/>
        <v>#REF!</v>
      </c>
      <c r="U234" s="24" t="e">
        <f t="shared" si="49"/>
        <v>#REF!</v>
      </c>
    </row>
    <row r="235" spans="1:21" ht="14.1" hidden="1" customHeight="1" x14ac:dyDescent="0.2">
      <c r="A235" s="7">
        <f>A234+1</f>
        <v>200711</v>
      </c>
      <c r="B235" s="12">
        <f>'3.VALOR'!B108/'3.VALOR'!B$12*100</f>
        <v>2.6170914576812789</v>
      </c>
      <c r="C235" s="12">
        <f>'3.VALOR'!C108/'3.VALOR'!C$12*100</f>
        <v>0.26307078183201144</v>
      </c>
      <c r="D235" s="12">
        <f>'3.VALOR'!D108/'3.VALOR'!D$12*100</f>
        <v>0.22871500236358683</v>
      </c>
      <c r="E235" s="12">
        <f>'3.VALOR'!E108/'3.VALOR'!E$12*100</f>
        <v>1.4389466928647237</v>
      </c>
      <c r="F235" s="12">
        <f>'3.VALOR'!F108/'3.VALOR'!F$12*100</f>
        <v>5.1037040295150087</v>
      </c>
      <c r="G235" s="12">
        <f>'3.VALOR'!G108/'3.VALOR'!G$12*100</f>
        <v>0.27641637694494503</v>
      </c>
      <c r="H235" s="12">
        <f>'3.VALOR'!H108/'3.VALOR'!H$12*100</f>
        <v>0</v>
      </c>
      <c r="I235" s="12">
        <f>'3.VALOR'!I108/'3.VALOR'!I$12*100</f>
        <v>0</v>
      </c>
      <c r="J235" s="12">
        <f>'3.VALOR'!J108/'3.VALOR'!J$12*100</f>
        <v>2.4391307937838693</v>
      </c>
      <c r="K235" s="12">
        <f>'3.VALOR'!K108/'3.VALOR'!K$12*100</f>
        <v>11.786128142560322</v>
      </c>
      <c r="L235" s="12">
        <f>'3.VALOR'!L108/'3.VALOR'!L$12*100</f>
        <v>0</v>
      </c>
      <c r="M235" s="12">
        <f>'3.VALOR'!M108/'3.VALOR'!M$12*100</f>
        <v>0</v>
      </c>
      <c r="N235" s="12">
        <f>'3.VALOR'!N108/'3.VALOR'!N$12*100</f>
        <v>0</v>
      </c>
      <c r="O235" s="12" t="e">
        <f>'3.VALOR'!O108/'3.VALOR'!O$12*100</f>
        <v>#DIV/0!</v>
      </c>
      <c r="P235" s="26" t="e">
        <f t="shared" si="45"/>
        <v>#DIV/0!</v>
      </c>
      <c r="Q235" s="6" t="s">
        <v>38</v>
      </c>
      <c r="R235" s="12">
        <f t="shared" si="46"/>
        <v>21.536111819864466</v>
      </c>
      <c r="S235" s="22">
        <f t="shared" si="47"/>
        <v>0.9954666063075881</v>
      </c>
      <c r="T235" s="28" t="e">
        <f t="shared" si="48"/>
        <v>#REF!</v>
      </c>
      <c r="U235" s="24" t="e">
        <f t="shared" si="49"/>
        <v>#REF!</v>
      </c>
    </row>
    <row r="236" spans="1:21" ht="14.1" hidden="1" customHeight="1" x14ac:dyDescent="0.2">
      <c r="A236" s="34">
        <f>A235+1</f>
        <v>200712</v>
      </c>
      <c r="B236" s="39">
        <f>'3.VALOR'!B109/'3.VALOR'!B$12*100</f>
        <v>2.8679083625589605</v>
      </c>
      <c r="C236" s="39">
        <f>'3.VALOR'!C109/'3.VALOR'!C$12*100</f>
        <v>0.26888226553483535</v>
      </c>
      <c r="D236" s="39">
        <f>'3.VALOR'!D109/'3.VALOR'!D$12*100</f>
        <v>0.291373576017039</v>
      </c>
      <c r="E236" s="39">
        <f>'3.VALOR'!E109/'3.VALOR'!E$12*100</f>
        <v>1.5635869583486011</v>
      </c>
      <c r="F236" s="39">
        <f>'3.VALOR'!F109/'3.VALOR'!F$12*100</f>
        <v>6.050353611147834</v>
      </c>
      <c r="G236" s="39">
        <f>'3.VALOR'!G109/'3.VALOR'!G$12*100</f>
        <v>0.32548213719929725</v>
      </c>
      <c r="H236" s="39">
        <f>'3.VALOR'!H109/'3.VALOR'!H$12*100</f>
        <v>0</v>
      </c>
      <c r="I236" s="39">
        <f>'3.VALOR'!I109/'3.VALOR'!I$12*100</f>
        <v>0</v>
      </c>
      <c r="J236" s="39">
        <f>'3.VALOR'!J109/'3.VALOR'!J$12*100</f>
        <v>2.4481469560157354</v>
      </c>
      <c r="K236" s="39">
        <f>'3.VALOR'!K109/'3.VALOR'!K$12*100</f>
        <v>12.153912251629997</v>
      </c>
      <c r="L236" s="39">
        <f>'3.VALOR'!L109/'3.VALOR'!L$12*100</f>
        <v>0</v>
      </c>
      <c r="M236" s="39">
        <f>'3.VALOR'!M109/'3.VALOR'!M$12*100</f>
        <v>0</v>
      </c>
      <c r="N236" s="39">
        <f>'3.VALOR'!N109/'3.VALOR'!N$12*100</f>
        <v>0</v>
      </c>
      <c r="O236" s="39" t="e">
        <f>'3.VALOR'!O109/'3.VALOR'!O$12*100</f>
        <v>#DIV/0!</v>
      </c>
      <c r="P236" s="40" t="e">
        <f t="shared" si="45"/>
        <v>#DIV/0!</v>
      </c>
      <c r="Q236" s="35" t="s">
        <v>38</v>
      </c>
      <c r="R236" s="39">
        <f t="shared" si="46"/>
        <v>23.101737755893339</v>
      </c>
      <c r="S236" s="41">
        <f t="shared" si="47"/>
        <v>1.0418745306281674</v>
      </c>
      <c r="T236" s="42" t="e">
        <f t="shared" si="48"/>
        <v>#REF!</v>
      </c>
      <c r="U236" s="43" t="e">
        <f t="shared" si="49"/>
        <v>#REF!</v>
      </c>
    </row>
    <row r="237" spans="1:21" ht="14.1" hidden="1" customHeight="1" x14ac:dyDescent="0.2">
      <c r="A237" s="7">
        <v>200801</v>
      </c>
      <c r="B237" s="12">
        <f>'3.VALOR'!B110/'3.VALOR'!B$12*100</f>
        <v>2.8571853199038202</v>
      </c>
      <c r="C237" s="12">
        <f>'3.VALOR'!C110/'3.VALOR'!C$12*100</f>
        <v>0.22486980129760428</v>
      </c>
      <c r="D237" s="12">
        <f>'3.VALOR'!D110/'3.VALOR'!D$12*100</f>
        <v>9.9075303976540893E-2</v>
      </c>
      <c r="E237" s="12">
        <f>'3.VALOR'!E110/'3.VALOR'!E$12*100</f>
        <v>0.99179945439419293</v>
      </c>
      <c r="F237" s="12">
        <f>'3.VALOR'!F110/'3.VALOR'!F$12*100</f>
        <v>5.1388125180757491</v>
      </c>
      <c r="G237" s="12">
        <f>'3.VALOR'!G110/'3.VALOR'!G$12*100</f>
        <v>0.27097530200192538</v>
      </c>
      <c r="H237" s="12">
        <f>'3.VALOR'!H110/'3.VALOR'!H$12*100</f>
        <v>0</v>
      </c>
      <c r="I237" s="12">
        <f>'3.VALOR'!I110/'3.VALOR'!I$12*100</f>
        <v>0</v>
      </c>
      <c r="J237" s="12">
        <f>'3.VALOR'!J110/'3.VALOR'!J$12*100</f>
        <v>2.4281712830709461</v>
      </c>
      <c r="K237" s="12">
        <f>'3.VALOR'!K110/'3.VALOR'!K$12*100</f>
        <v>14.747769265972</v>
      </c>
      <c r="L237" s="12">
        <f>'3.VALOR'!L110/'3.VALOR'!L$12*100</f>
        <v>0</v>
      </c>
      <c r="M237" s="12">
        <f>'3.VALOR'!M110/'3.VALOR'!M$12*100</f>
        <v>0</v>
      </c>
      <c r="N237" s="12">
        <f>'3.VALOR'!N110/'3.VALOR'!N$12*100</f>
        <v>0</v>
      </c>
      <c r="O237" s="12" t="e">
        <f>'3.VALOR'!O110/'3.VALOR'!O$12*100</f>
        <v>#DIV/0!</v>
      </c>
      <c r="P237" s="26" t="e">
        <f t="shared" ref="P237:P242" si="50">O237/O225</f>
        <v>#DIV/0!</v>
      </c>
      <c r="Q237" s="6" t="s">
        <v>38</v>
      </c>
      <c r="R237" s="12">
        <f t="shared" ref="R237:R242" si="51">SUM(C237:N237)</f>
        <v>23.901472928788959</v>
      </c>
      <c r="S237" s="22">
        <f t="shared" ref="S237:S242" si="52">R237/R225</f>
        <v>1.1541660722278584</v>
      </c>
      <c r="T237" s="28" t="e">
        <f t="shared" ref="T237:T242" si="53">U237*$T$7</f>
        <v>#REF!</v>
      </c>
      <c r="U237" s="24" t="e">
        <f t="shared" ref="U237:U242" si="54">R237/$U$7</f>
        <v>#REF!</v>
      </c>
    </row>
    <row r="238" spans="1:21" ht="14.1" hidden="1" customHeight="1" x14ac:dyDescent="0.2">
      <c r="A238" s="7">
        <f t="shared" ref="A238:A243" si="55">A237+1</f>
        <v>200802</v>
      </c>
      <c r="B238" s="12">
        <f>'3.VALOR'!B111/'3.VALOR'!B$12*100</f>
        <v>2.8356040110661178</v>
      </c>
      <c r="C238" s="12">
        <f>'3.VALOR'!C111/'3.VALOR'!C$12*100</f>
        <v>0.24617710292480438</v>
      </c>
      <c r="D238" s="12">
        <f>'3.VALOR'!D111/'3.VALOR'!D$12*100</f>
        <v>9.9989382746218727E-2</v>
      </c>
      <c r="E238" s="12">
        <f>'3.VALOR'!E111/'3.VALOR'!E$12*100</f>
        <v>1.0738669454770924</v>
      </c>
      <c r="F238" s="12">
        <f>'3.VALOR'!F111/'3.VALOR'!F$12*100</f>
        <v>5.2526962926864522</v>
      </c>
      <c r="G238" s="12">
        <f>'3.VALOR'!G111/'3.VALOR'!G$12*100</f>
        <v>0.28814065474707018</v>
      </c>
      <c r="H238" s="12">
        <f>'3.VALOR'!H111/'3.VALOR'!H$12*100</f>
        <v>0</v>
      </c>
      <c r="I238" s="12">
        <f>'3.VALOR'!I111/'3.VALOR'!I$12*100</f>
        <v>0</v>
      </c>
      <c r="J238" s="12">
        <f>'3.VALOR'!J111/'3.VALOR'!J$12*100</f>
        <v>2.4790425416636466</v>
      </c>
      <c r="K238" s="12">
        <f>'3.VALOR'!K111/'3.VALOR'!K$12*100</f>
        <v>14.099990990840642</v>
      </c>
      <c r="L238" s="12">
        <f>'3.VALOR'!L111/'3.VALOR'!L$12*100</f>
        <v>0</v>
      </c>
      <c r="M238" s="12">
        <f>'3.VALOR'!M111/'3.VALOR'!M$12*100</f>
        <v>0</v>
      </c>
      <c r="N238" s="12">
        <f>'3.VALOR'!N111/'3.VALOR'!N$12*100</f>
        <v>0</v>
      </c>
      <c r="O238" s="12" t="e">
        <f>'3.VALOR'!O111/'3.VALOR'!O$12*100</f>
        <v>#DIV/0!</v>
      </c>
      <c r="P238" s="26" t="e">
        <f t="shared" si="50"/>
        <v>#DIV/0!</v>
      </c>
      <c r="Q238" s="6" t="s">
        <v>38</v>
      </c>
      <c r="R238" s="12">
        <f t="shared" si="51"/>
        <v>23.539903911085926</v>
      </c>
      <c r="S238" s="22">
        <f t="shared" si="52"/>
        <v>1.1558863911770241</v>
      </c>
      <c r="T238" s="28" t="e">
        <f t="shared" si="53"/>
        <v>#REF!</v>
      </c>
      <c r="U238" s="24" t="e">
        <f t="shared" si="54"/>
        <v>#REF!</v>
      </c>
    </row>
    <row r="239" spans="1:21" ht="14.1" hidden="1" customHeight="1" x14ac:dyDescent="0.2">
      <c r="A239" s="7">
        <f t="shared" si="55"/>
        <v>200803</v>
      </c>
      <c r="B239" s="12">
        <f>'3.VALOR'!B112/'3.VALOR'!B$12*100</f>
        <v>3.0236386331901155</v>
      </c>
      <c r="C239" s="12">
        <f>'3.VALOR'!C112/'3.VALOR'!C$12*100</f>
        <v>0.24927886709375219</v>
      </c>
      <c r="D239" s="12">
        <f>'3.VALOR'!D112/'3.VALOR'!D$12*100</f>
        <v>9.904684392803588E-2</v>
      </c>
      <c r="E239" s="12">
        <f>'3.VALOR'!E112/'3.VALOR'!E$12*100</f>
        <v>1.0931777005625061</v>
      </c>
      <c r="F239" s="12">
        <f>'3.VALOR'!F112/'3.VALOR'!F$12*100</f>
        <v>5.4807905440346785</v>
      </c>
      <c r="G239" s="12">
        <f>'3.VALOR'!G112/'3.VALOR'!G$12*100</f>
        <v>0.25945576079601129</v>
      </c>
      <c r="H239" s="12">
        <f>'3.VALOR'!H112/'3.VALOR'!H$12*100</f>
        <v>0</v>
      </c>
      <c r="I239" s="12">
        <f>'3.VALOR'!I112/'3.VALOR'!I$12*100</f>
        <v>0</v>
      </c>
      <c r="J239" s="12">
        <f>'3.VALOR'!J112/'3.VALOR'!J$12*100</f>
        <v>2.5048543520531177</v>
      </c>
      <c r="K239" s="12">
        <f>'3.VALOR'!K112/'3.VALOR'!K$12*100</f>
        <v>15.47844069806496</v>
      </c>
      <c r="L239" s="12">
        <f>'3.VALOR'!L112/'3.VALOR'!L$12*100</f>
        <v>0</v>
      </c>
      <c r="M239" s="12">
        <f>'3.VALOR'!M112/'3.VALOR'!M$12*100</f>
        <v>0</v>
      </c>
      <c r="N239" s="12">
        <f>'3.VALOR'!N112/'3.VALOR'!N$12*100</f>
        <v>0</v>
      </c>
      <c r="O239" s="12" t="e">
        <f>'3.VALOR'!O112/'3.VALOR'!O$12*100</f>
        <v>#DIV/0!</v>
      </c>
      <c r="P239" s="26" t="e">
        <f t="shared" si="50"/>
        <v>#DIV/0!</v>
      </c>
      <c r="Q239" s="6" t="s">
        <v>38</v>
      </c>
      <c r="R239" s="12">
        <f t="shared" si="51"/>
        <v>25.165044766533061</v>
      </c>
      <c r="S239" s="22">
        <f t="shared" si="52"/>
        <v>1.1601288855359111</v>
      </c>
      <c r="T239" s="28" t="e">
        <f t="shared" si="53"/>
        <v>#REF!</v>
      </c>
      <c r="U239" s="24" t="e">
        <f t="shared" si="54"/>
        <v>#REF!</v>
      </c>
    </row>
    <row r="240" spans="1:21" ht="14.1" hidden="1" customHeight="1" x14ac:dyDescent="0.2">
      <c r="A240" s="7">
        <f t="shared" si="55"/>
        <v>200804</v>
      </c>
      <c r="B240" s="12">
        <f>'3.VALOR'!B113/'3.VALOR'!B$12*100</f>
        <v>3.0660648492324269</v>
      </c>
      <c r="C240" s="12">
        <f>'3.VALOR'!C113/'3.VALOR'!C$12*100</f>
        <v>0.25109759491091477</v>
      </c>
      <c r="D240" s="12">
        <f>'3.VALOR'!D113/'3.VALOR'!D$12*100</f>
        <v>9.4735337330524638E-2</v>
      </c>
      <c r="E240" s="12">
        <f>'3.VALOR'!E113/'3.VALOR'!E$12*100</f>
        <v>1.086767384582946</v>
      </c>
      <c r="F240" s="12">
        <f>'3.VALOR'!F113/'3.VALOR'!F$12*100</f>
        <v>5.7363114675373179</v>
      </c>
      <c r="G240" s="12">
        <f>'3.VALOR'!G113/'3.VALOR'!G$12*100</f>
        <v>0.25205379708133857</v>
      </c>
      <c r="H240" s="12">
        <f>'3.VALOR'!H113/'3.VALOR'!H$12*100</f>
        <v>0</v>
      </c>
      <c r="I240" s="12">
        <f>'3.VALOR'!I113/'3.VALOR'!I$12*100</f>
        <v>0</v>
      </c>
      <c r="J240" s="12">
        <f>'3.VALOR'!J113/'3.VALOR'!J$12*100</f>
        <v>2.5893930569798784</v>
      </c>
      <c r="K240" s="12">
        <f>'3.VALOR'!K113/'3.VALOR'!K$12*100</f>
        <v>15.32305883031532</v>
      </c>
      <c r="L240" s="12">
        <f>'3.VALOR'!L113/'3.VALOR'!L$12*100</f>
        <v>0</v>
      </c>
      <c r="M240" s="12">
        <f>'3.VALOR'!M113/'3.VALOR'!M$12*100</f>
        <v>0</v>
      </c>
      <c r="N240" s="12">
        <f>'3.VALOR'!N113/'3.VALOR'!N$12*100</f>
        <v>0</v>
      </c>
      <c r="O240" s="12" t="e">
        <f>'3.VALOR'!O113/'3.VALOR'!O$12*100</f>
        <v>#DIV/0!</v>
      </c>
      <c r="P240" s="26" t="e">
        <f t="shared" si="50"/>
        <v>#DIV/0!</v>
      </c>
      <c r="Q240" s="6" t="s">
        <v>38</v>
      </c>
      <c r="R240" s="12">
        <f t="shared" si="51"/>
        <v>25.33341746873824</v>
      </c>
      <c r="S240" s="22">
        <f t="shared" si="52"/>
        <v>1.1959337326952304</v>
      </c>
      <c r="T240" s="28" t="e">
        <f t="shared" si="53"/>
        <v>#REF!</v>
      </c>
      <c r="U240" s="24" t="e">
        <f t="shared" si="54"/>
        <v>#REF!</v>
      </c>
    </row>
    <row r="241" spans="1:21" ht="14.1" hidden="1" customHeight="1" x14ac:dyDescent="0.2">
      <c r="A241" s="7">
        <f t="shared" si="55"/>
        <v>200805</v>
      </c>
      <c r="B241" s="12">
        <f>'3.VALOR'!B114/'3.VALOR'!B$12*100</f>
        <v>3.1171106287186063</v>
      </c>
      <c r="C241" s="12">
        <f>'3.VALOR'!C114/'3.VALOR'!C$12*100</f>
        <v>0.25235774286115464</v>
      </c>
      <c r="D241" s="12">
        <f>'3.VALOR'!D114/'3.VALOR'!D$12*100</f>
        <v>8.4899453006720915E-2</v>
      </c>
      <c r="E241" s="12">
        <f>'3.VALOR'!E114/'3.VALOR'!E$12*100</f>
        <v>1.1210097993797856</v>
      </c>
      <c r="F241" s="12">
        <f>'3.VALOR'!F114/'3.VALOR'!F$12*100</f>
        <v>5.6563664749002172</v>
      </c>
      <c r="G241" s="12">
        <f>'3.VALOR'!G114/'3.VALOR'!G$12*100</f>
        <v>0.26373621374154055</v>
      </c>
      <c r="H241" s="12">
        <f>'3.VALOR'!H114/'3.VALOR'!H$12*100</f>
        <v>0</v>
      </c>
      <c r="I241" s="12">
        <f>'3.VALOR'!I114/'3.VALOR'!I$12*100</f>
        <v>0</v>
      </c>
      <c r="J241" s="12">
        <f>'3.VALOR'!J114/'3.VALOR'!J$12*100</f>
        <v>2.6396246554142375</v>
      </c>
      <c r="K241" s="12">
        <f>'3.VALOR'!K114/'3.VALOR'!K$12*100</f>
        <v>15.907845447900765</v>
      </c>
      <c r="L241" s="12">
        <f>'3.VALOR'!L114/'3.VALOR'!L$12*100</f>
        <v>0</v>
      </c>
      <c r="M241" s="12">
        <f>'3.VALOR'!M114/'3.VALOR'!M$12*100</f>
        <v>0</v>
      </c>
      <c r="N241" s="12">
        <f>'3.VALOR'!N114/'3.VALOR'!N$12*100</f>
        <v>0.39830298354481325</v>
      </c>
      <c r="O241" s="12" t="e">
        <f>'3.VALOR'!O114/'3.VALOR'!O$12*100</f>
        <v>#DIV/0!</v>
      </c>
      <c r="P241" s="26" t="e">
        <f t="shared" si="50"/>
        <v>#DIV/0!</v>
      </c>
      <c r="Q241" s="6" t="s">
        <v>38</v>
      </c>
      <c r="R241" s="12">
        <f t="shared" si="51"/>
        <v>26.324142770749237</v>
      </c>
      <c r="S241" s="22">
        <f t="shared" si="52"/>
        <v>1.1904882077428767</v>
      </c>
      <c r="T241" s="28" t="e">
        <f t="shared" si="53"/>
        <v>#REF!</v>
      </c>
      <c r="U241" s="24" t="e">
        <f t="shared" si="54"/>
        <v>#REF!</v>
      </c>
    </row>
    <row r="242" spans="1:21" ht="14.1" hidden="1" customHeight="1" x14ac:dyDescent="0.2">
      <c r="A242" s="7">
        <f t="shared" si="55"/>
        <v>200806</v>
      </c>
      <c r="B242" s="12">
        <f>'3.VALOR'!B115/'3.VALOR'!B$12*100</f>
        <v>2.9816607205064551</v>
      </c>
      <c r="C242" s="12">
        <f>'3.VALOR'!C115/'3.VALOR'!C$12*100</f>
        <v>0.25611967025219756</v>
      </c>
      <c r="D242" s="12">
        <f>'3.VALOR'!D115/'3.VALOR'!D$12*100</f>
        <v>9.043985381662209E-2</v>
      </c>
      <c r="E242" s="12">
        <f>'3.VALOR'!E115/'3.VALOR'!E$12*100</f>
        <v>1.0566637855785324</v>
      </c>
      <c r="F242" s="12">
        <f>'3.VALOR'!F115/'3.VALOR'!F$12*100</f>
        <v>5.3085233542798607</v>
      </c>
      <c r="G242" s="12">
        <f>'3.VALOR'!G115/'3.VALOR'!G$12*100</f>
        <v>0.26086949823752104</v>
      </c>
      <c r="H242" s="12">
        <f>'3.VALOR'!H115/'3.VALOR'!H$12*100</f>
        <v>0</v>
      </c>
      <c r="I242" s="12">
        <f>'3.VALOR'!I115/'3.VALOR'!I$12*100</f>
        <v>0</v>
      </c>
      <c r="J242" s="12">
        <f>'3.VALOR'!J115/'3.VALOR'!J$12*100</f>
        <v>2.5833619754869406</v>
      </c>
      <c r="K242" s="12">
        <f>'3.VALOR'!K115/'3.VALOR'!K$12*100</f>
        <v>15.27697745505527</v>
      </c>
      <c r="L242" s="12">
        <f>'3.VALOR'!L115/'3.VALOR'!L$12*100</f>
        <v>0</v>
      </c>
      <c r="M242" s="12">
        <f>'3.VALOR'!M115/'3.VALOR'!M$12*100</f>
        <v>0</v>
      </c>
      <c r="N242" s="12">
        <f>'3.VALOR'!N115/'3.VALOR'!N$12*100</f>
        <v>1.0836706381679422</v>
      </c>
      <c r="O242" s="12" t="e">
        <f>'3.VALOR'!O115/'3.VALOR'!O$12*100</f>
        <v>#DIV/0!</v>
      </c>
      <c r="P242" s="26" t="e">
        <f t="shared" si="50"/>
        <v>#DIV/0!</v>
      </c>
      <c r="Q242" s="6" t="s">
        <v>38</v>
      </c>
      <c r="R242" s="12">
        <f t="shared" si="51"/>
        <v>25.916626230874886</v>
      </c>
      <c r="S242" s="22">
        <f t="shared" si="52"/>
        <v>1.133239912598337</v>
      </c>
      <c r="T242" s="28" t="e">
        <f t="shared" si="53"/>
        <v>#REF!</v>
      </c>
      <c r="U242" s="24" t="e">
        <f t="shared" si="54"/>
        <v>#REF!</v>
      </c>
    </row>
    <row r="243" spans="1:21" ht="14.1" hidden="1" customHeight="1" x14ac:dyDescent="0.2">
      <c r="A243" s="7">
        <f t="shared" si="55"/>
        <v>200807</v>
      </c>
      <c r="B243" s="12">
        <f>'3.VALOR'!B116/'3.VALOR'!B$12*100</f>
        <v>2.9912451663704065</v>
      </c>
      <c r="C243" s="12">
        <f>'3.VALOR'!C116/'3.VALOR'!C$12*100</f>
        <v>0.25699765904854832</v>
      </c>
      <c r="D243" s="12">
        <f>'3.VALOR'!D116/'3.VALOR'!D$12*100</f>
        <v>8.4875036879317148E-2</v>
      </c>
      <c r="E243" s="12">
        <f>'3.VALOR'!E116/'3.VALOR'!E$12*100</f>
        <v>1.0946451222927671</v>
      </c>
      <c r="F243" s="12">
        <f>'3.VALOR'!F116/'3.VALOR'!F$12*100</f>
        <v>5.3047738609128166</v>
      </c>
      <c r="G243" s="12">
        <f>'3.VALOR'!G116/'3.VALOR'!G$12*100</f>
        <v>0.30217052061148242</v>
      </c>
      <c r="H243" s="12">
        <f>'3.VALOR'!H116/'3.VALOR'!H$12*100</f>
        <v>0</v>
      </c>
      <c r="I243" s="12">
        <f>'3.VALOR'!I116/'3.VALOR'!I$12*100</f>
        <v>0</v>
      </c>
      <c r="J243" s="12">
        <f>'3.VALOR'!J116/'3.VALOR'!J$12*100</f>
        <v>2.5222439703577537</v>
      </c>
      <c r="K243" s="12">
        <f>'3.VALOR'!K116/'3.VALOR'!K$12*100</f>
        <v>15.41336766212372</v>
      </c>
      <c r="L243" s="12">
        <f>'3.VALOR'!L116/'3.VALOR'!L$12*100</f>
        <v>0</v>
      </c>
      <c r="M243" s="12">
        <f>'3.VALOR'!M116/'3.VALOR'!M$12*100</f>
        <v>0</v>
      </c>
      <c r="N243" s="12">
        <f>'3.VALOR'!N116/'3.VALOR'!N$12*100</f>
        <v>0.68972810016158836</v>
      </c>
      <c r="O243" s="12" t="e">
        <f>'3.VALOR'!O116/'3.VALOR'!O$12*100</f>
        <v>#DIV/0!</v>
      </c>
      <c r="P243" s="26" t="e">
        <f t="shared" ref="P243:P248" si="56">O243/O231</f>
        <v>#DIV/0!</v>
      </c>
      <c r="Q243" s="6" t="s">
        <v>38</v>
      </c>
      <c r="R243" s="12">
        <f t="shared" ref="R243:R248" si="57">SUM(C243:N243)</f>
        <v>25.668801932387993</v>
      </c>
      <c r="S243" s="22">
        <f t="shared" ref="S243:S248" si="58">R243/R231</f>
        <v>1.1332214345564413</v>
      </c>
      <c r="T243" s="28" t="e">
        <f t="shared" ref="T243:T248" si="59">U243*$T$7</f>
        <v>#REF!</v>
      </c>
      <c r="U243" s="24" t="e">
        <f t="shared" ref="U243:U248" si="60">R243/$U$7</f>
        <v>#REF!</v>
      </c>
    </row>
    <row r="244" spans="1:21" ht="14.1" hidden="1" customHeight="1" x14ac:dyDescent="0.2">
      <c r="A244" s="7">
        <f>A243+1</f>
        <v>200808</v>
      </c>
      <c r="B244" s="12">
        <f>'3.VALOR'!B117/'3.VALOR'!B$12*100</f>
        <v>2.9460940468805727</v>
      </c>
      <c r="C244" s="12">
        <f>'3.VALOR'!C117/'3.VALOR'!C$12*100</f>
        <v>0.25543301820584235</v>
      </c>
      <c r="D244" s="12">
        <f>'3.VALOR'!D117/'3.VALOR'!D$12*100</f>
        <v>0.10562515905379075</v>
      </c>
      <c r="E244" s="12">
        <f>'3.VALOR'!E117/'3.VALOR'!E$12*100</f>
        <v>1.0719987717304387</v>
      </c>
      <c r="F244" s="12">
        <f>'3.VALOR'!F117/'3.VALOR'!F$12*100</f>
        <v>5.2551201916971273</v>
      </c>
      <c r="G244" s="12">
        <f>'3.VALOR'!G117/'3.VALOR'!G$12*100</f>
        <v>0.27941472323070982</v>
      </c>
      <c r="H244" s="12">
        <f>'3.VALOR'!H117/'3.VALOR'!H$12*100</f>
        <v>0</v>
      </c>
      <c r="I244" s="12">
        <f>'3.VALOR'!I117/'3.VALOR'!I$12*100</f>
        <v>0</v>
      </c>
      <c r="J244" s="12">
        <f>'3.VALOR'!J117/'3.VALOR'!J$12*100</f>
        <v>2.4874312277401871</v>
      </c>
      <c r="K244" s="12">
        <f>'3.VALOR'!K117/'3.VALOR'!K$12*100</f>
        <v>15.148482300231366</v>
      </c>
      <c r="L244" s="12">
        <f>'3.VALOR'!L117/'3.VALOR'!L$12*100</f>
        <v>0</v>
      </c>
      <c r="M244" s="12">
        <f>'3.VALOR'!M117/'3.VALOR'!M$12*100</f>
        <v>0</v>
      </c>
      <c r="N244" s="12">
        <f>'3.VALOR'!N117/'3.VALOR'!N$12*100</f>
        <v>0.18171211737424989</v>
      </c>
      <c r="O244" s="12" t="e">
        <f>'3.VALOR'!O117/'3.VALOR'!O$12*100</f>
        <v>#DIV/0!</v>
      </c>
      <c r="P244" s="26" t="e">
        <f t="shared" si="56"/>
        <v>#DIV/0!</v>
      </c>
      <c r="Q244" s="6" t="s">
        <v>38</v>
      </c>
      <c r="R244" s="12">
        <f t="shared" si="57"/>
        <v>24.785217509263713</v>
      </c>
      <c r="S244" s="22">
        <f t="shared" si="58"/>
        <v>1.1432389177500917</v>
      </c>
      <c r="T244" s="28" t="e">
        <f t="shared" si="59"/>
        <v>#REF!</v>
      </c>
      <c r="U244" s="24" t="e">
        <f t="shared" si="60"/>
        <v>#REF!</v>
      </c>
    </row>
    <row r="245" spans="1:21" ht="14.1" hidden="1" customHeight="1" x14ac:dyDescent="0.2">
      <c r="A245" s="7">
        <f>A244+1</f>
        <v>200809</v>
      </c>
      <c r="B245" s="12">
        <f>'3.VALOR'!B118/'3.VALOR'!B$12*100</f>
        <v>2.8889421645829327</v>
      </c>
      <c r="C245" s="12">
        <f>'3.VALOR'!C118/'3.VALOR'!C$12*100</f>
        <v>0.26063305729846509</v>
      </c>
      <c r="D245" s="12">
        <f>'3.VALOR'!D118/'3.VALOR'!D$12*100</f>
        <v>7.7877298465004782E-2</v>
      </c>
      <c r="E245" s="12">
        <f>'3.VALOR'!E118/'3.VALOR'!E$12*100</f>
        <v>1.1276005824879267</v>
      </c>
      <c r="F245" s="12">
        <f>'3.VALOR'!F118/'3.VALOR'!F$12*100</f>
        <v>5.2963427813770361</v>
      </c>
      <c r="G245" s="12">
        <f>'3.VALOR'!G118/'3.VALOR'!G$12*100</f>
        <v>0.26948792120319626</v>
      </c>
      <c r="H245" s="12">
        <f>'3.VALOR'!H118/'3.VALOR'!H$12*100</f>
        <v>0</v>
      </c>
      <c r="I245" s="12">
        <f>'3.VALOR'!I118/'3.VALOR'!I$12*100</f>
        <v>0</v>
      </c>
      <c r="J245" s="12">
        <f>'3.VALOR'!J118/'3.VALOR'!J$12*100</f>
        <v>2.5098741612957243</v>
      </c>
      <c r="K245" s="12">
        <f>'3.VALOR'!K118/'3.VALOR'!K$12*100</f>
        <v>14.436981072442226</v>
      </c>
      <c r="L245" s="12">
        <f>'3.VALOR'!L118/'3.VALOR'!L$12*100</f>
        <v>0</v>
      </c>
      <c r="M245" s="12">
        <f>'3.VALOR'!M118/'3.VALOR'!M$12*100</f>
        <v>0</v>
      </c>
      <c r="N245" s="12">
        <f>'3.VALOR'!N118/'3.VALOR'!N$12*100</f>
        <v>0</v>
      </c>
      <c r="O245" s="12" t="e">
        <f>'3.VALOR'!O118/'3.VALOR'!O$12*100</f>
        <v>#DIV/0!</v>
      </c>
      <c r="P245" s="26" t="e">
        <f t="shared" si="56"/>
        <v>#DIV/0!</v>
      </c>
      <c r="Q245" s="6" t="s">
        <v>38</v>
      </c>
      <c r="R245" s="12">
        <f t="shared" si="57"/>
        <v>23.978796874569579</v>
      </c>
      <c r="S245" s="22">
        <f t="shared" si="58"/>
        <v>1.1110529088733261</v>
      </c>
      <c r="T245" s="28" t="e">
        <f t="shared" si="59"/>
        <v>#REF!</v>
      </c>
      <c r="U245" s="24" t="e">
        <f t="shared" si="60"/>
        <v>#REF!</v>
      </c>
    </row>
    <row r="246" spans="1:21" ht="14.1" hidden="1" customHeight="1" x14ac:dyDescent="0.2">
      <c r="A246" s="7">
        <f>A245+1</f>
        <v>200810</v>
      </c>
      <c r="B246" s="12">
        <f>'3.VALOR'!B119/'3.VALOR'!B$12*100</f>
        <v>2.9257719743017092</v>
      </c>
      <c r="C246" s="12">
        <f>'3.VALOR'!C119/'3.VALOR'!C$12*100</f>
        <v>0.26564253116024567</v>
      </c>
      <c r="D246" s="12">
        <f>'3.VALOR'!D119/'3.VALOR'!D$12*100</f>
        <v>8.7411414714177793E-2</v>
      </c>
      <c r="E246" s="12">
        <f>'3.VALOR'!E119/'3.VALOR'!E$12*100</f>
        <v>1.1328409943476832</v>
      </c>
      <c r="F246" s="12">
        <f>'3.VALOR'!F119/'3.VALOR'!F$12*100</f>
        <v>5.3339873820025341</v>
      </c>
      <c r="G246" s="12">
        <f>'3.VALOR'!G119/'3.VALOR'!G$12*100</f>
        <v>0.28246097801437359</v>
      </c>
      <c r="H246" s="12">
        <f>'3.VALOR'!H119/'3.VALOR'!H$12*100</f>
        <v>0</v>
      </c>
      <c r="I246" s="12">
        <f>'3.VALOR'!I119/'3.VALOR'!I$12*100</f>
        <v>0</v>
      </c>
      <c r="J246" s="12">
        <f>'3.VALOR'!J119/'3.VALOR'!J$12*100</f>
        <v>2.5384837233777517</v>
      </c>
      <c r="K246" s="12">
        <f>'3.VALOR'!K119/'3.VALOR'!K$12*100</f>
        <v>14.680292005632872</v>
      </c>
      <c r="L246" s="12">
        <f>'3.VALOR'!L119/'3.VALOR'!L$12*100</f>
        <v>0</v>
      </c>
      <c r="M246" s="12">
        <f>'3.VALOR'!M119/'3.VALOR'!M$12*100</f>
        <v>0</v>
      </c>
      <c r="N246" s="12">
        <f>'3.VALOR'!N119/'3.VALOR'!N$12*100</f>
        <v>0</v>
      </c>
      <c r="O246" s="12" t="e">
        <f>'3.VALOR'!O119/'3.VALOR'!O$12*100</f>
        <v>#DIV/0!</v>
      </c>
      <c r="P246" s="26" t="e">
        <f t="shared" si="56"/>
        <v>#DIV/0!</v>
      </c>
      <c r="Q246" s="6" t="s">
        <v>38</v>
      </c>
      <c r="R246" s="12">
        <f t="shared" si="57"/>
        <v>24.321119029249637</v>
      </c>
      <c r="S246" s="22">
        <f t="shared" si="58"/>
        <v>1.1153482190988067</v>
      </c>
      <c r="T246" s="28" t="e">
        <f t="shared" si="59"/>
        <v>#REF!</v>
      </c>
      <c r="U246" s="24" t="e">
        <f t="shared" si="60"/>
        <v>#REF!</v>
      </c>
    </row>
    <row r="247" spans="1:21" ht="14.1" hidden="1" customHeight="1" x14ac:dyDescent="0.2">
      <c r="A247" s="7">
        <f>A246+1</f>
        <v>200811</v>
      </c>
      <c r="B247" s="12">
        <f>'3.VALOR'!B120/'3.VALOR'!B$12*100</f>
        <v>2.9302628369867936</v>
      </c>
      <c r="C247" s="12">
        <f>'3.VALOR'!C120/'3.VALOR'!C$12*100</f>
        <v>0.26313637977757443</v>
      </c>
      <c r="D247" s="12">
        <f>'3.VALOR'!D120/'3.VALOR'!D$12*100</f>
        <v>0.10923332858127782</v>
      </c>
      <c r="E247" s="12">
        <f>'3.VALOR'!E120/'3.VALOR'!E$12*100</f>
        <v>1.1472920948959822</v>
      </c>
      <c r="F247" s="12">
        <f>'3.VALOR'!F120/'3.VALOR'!F$12*100</f>
        <v>5.5896496284917356</v>
      </c>
      <c r="G247" s="12">
        <f>'3.VALOR'!G120/'3.VALOR'!G$12*100</f>
        <v>0.27095756309106228</v>
      </c>
      <c r="H247" s="12">
        <f>'3.VALOR'!H120/'3.VALOR'!H$12*100</f>
        <v>0</v>
      </c>
      <c r="I247" s="12">
        <f>'3.VALOR'!I120/'3.VALOR'!I$12*100</f>
        <v>0</v>
      </c>
      <c r="J247" s="12">
        <f>'3.VALOR'!J120/'3.VALOR'!J$12*100</f>
        <v>2.586712576316351</v>
      </c>
      <c r="K247" s="12">
        <f>'3.VALOR'!K120/'3.VALOR'!K$12*100</f>
        <v>14.150540848272557</v>
      </c>
      <c r="L247" s="12">
        <f>'3.VALOR'!L120/'3.VALOR'!L$12*100</f>
        <v>0</v>
      </c>
      <c r="M247" s="12">
        <f>'3.VALOR'!M120/'3.VALOR'!M$12*100</f>
        <v>0</v>
      </c>
      <c r="N247" s="12">
        <f>'3.VALOR'!N120/'3.VALOR'!N$12*100</f>
        <v>0</v>
      </c>
      <c r="O247" s="12" t="e">
        <f>'3.VALOR'!O120/'3.VALOR'!O$12*100</f>
        <v>#DIV/0!</v>
      </c>
      <c r="P247" s="26" t="e">
        <f t="shared" si="56"/>
        <v>#DIV/0!</v>
      </c>
      <c r="Q247" s="6" t="s">
        <v>38</v>
      </c>
      <c r="R247" s="12">
        <f t="shared" si="57"/>
        <v>24.117522419426543</v>
      </c>
      <c r="S247" s="22">
        <f t="shared" si="58"/>
        <v>1.119864282891633</v>
      </c>
      <c r="T247" s="28" t="e">
        <f t="shared" si="59"/>
        <v>#REF!</v>
      </c>
      <c r="U247" s="24" t="e">
        <f t="shared" si="60"/>
        <v>#REF!</v>
      </c>
    </row>
    <row r="248" spans="1:21" ht="14.1" hidden="1" customHeight="1" x14ac:dyDescent="0.2">
      <c r="A248" s="34">
        <f>A247+1</f>
        <v>200812</v>
      </c>
      <c r="B248" s="39">
        <f>'3.VALOR'!B121/'3.VALOR'!B$12*100</f>
        <v>3.088867023154557</v>
      </c>
      <c r="C248" s="39">
        <f>'3.VALOR'!C121/'3.VALOR'!C$12*100</f>
        <v>0.26893511773308676</v>
      </c>
      <c r="D248" s="39">
        <f>'3.VALOR'!D121/'3.VALOR'!D$12*100</f>
        <v>1.1245598271713928</v>
      </c>
      <c r="E248" s="39">
        <f>'3.VALOR'!E121/'3.VALOR'!E$12*100</f>
        <v>1.2284007846343084</v>
      </c>
      <c r="F248" s="39">
        <f>'3.VALOR'!F121/'3.VALOR'!F$12*100</f>
        <v>5.8100616118776927</v>
      </c>
      <c r="G248" s="39">
        <f>'3.VALOR'!G121/'3.VALOR'!G$12*100</f>
        <v>0.29391063866234213</v>
      </c>
      <c r="H248" s="39">
        <f>'3.VALOR'!H121/'3.VALOR'!H$12*100</f>
        <v>0</v>
      </c>
      <c r="I248" s="39">
        <f>'3.VALOR'!I121/'3.VALOR'!I$12*100</f>
        <v>0</v>
      </c>
      <c r="J248" s="39">
        <f>'3.VALOR'!J121/'3.VALOR'!J$12*100</f>
        <v>2.6010409638632077</v>
      </c>
      <c r="K248" s="39">
        <f>'3.VALOR'!K121/'3.VALOR'!K$12*100</f>
        <v>14.652661768580016</v>
      </c>
      <c r="L248" s="39">
        <f>'3.VALOR'!L121/'3.VALOR'!L$12*100</f>
        <v>0</v>
      </c>
      <c r="M248" s="39">
        <f>'3.VALOR'!M121/'3.VALOR'!M$12*100</f>
        <v>0</v>
      </c>
      <c r="N248" s="39">
        <f>'3.VALOR'!N121/'3.VALOR'!N$12*100</f>
        <v>0</v>
      </c>
      <c r="O248" s="39" t="e">
        <f>'3.VALOR'!O121/'3.VALOR'!O$12*100</f>
        <v>#DIV/0!</v>
      </c>
      <c r="P248" s="40" t="e">
        <f t="shared" si="56"/>
        <v>#DIV/0!</v>
      </c>
      <c r="Q248" s="35" t="s">
        <v>38</v>
      </c>
      <c r="R248" s="39">
        <f t="shared" si="57"/>
        <v>25.979570712522047</v>
      </c>
      <c r="S248" s="41">
        <f t="shared" si="58"/>
        <v>1.124572142019687</v>
      </c>
      <c r="T248" s="42" t="e">
        <f t="shared" si="59"/>
        <v>#REF!</v>
      </c>
      <c r="U248" s="43" t="e">
        <f t="shared" si="60"/>
        <v>#REF!</v>
      </c>
    </row>
    <row r="249" spans="1:21" ht="14.1" hidden="1" customHeight="1" x14ac:dyDescent="0.2">
      <c r="A249" s="7">
        <v>200901</v>
      </c>
      <c r="B249" s="12">
        <f>'3.VALOR'!B122/'3.VALOR'!B$12*100</f>
        <v>2.9815895407390758</v>
      </c>
      <c r="C249" s="12">
        <f>'3.VALOR'!C122/'3.VALOR'!C$12*100</f>
        <v>0.33305841483097942</v>
      </c>
      <c r="D249" s="12">
        <f>'3.VALOR'!D122/'3.VALOR'!D$12*100</f>
        <v>0.27074356974433222</v>
      </c>
      <c r="E249" s="12">
        <f>'3.VALOR'!E122/'3.VALOR'!E$12*100</f>
        <v>1.3381704233274581</v>
      </c>
      <c r="F249" s="12">
        <f>'3.VALOR'!F122/'3.VALOR'!F$12*100</f>
        <v>5.1449696993146583</v>
      </c>
      <c r="G249" s="12">
        <f>'3.VALOR'!G122/'3.VALOR'!G$12*100</f>
        <v>0.31196024923687232</v>
      </c>
      <c r="H249" s="12">
        <f>'3.VALOR'!H122/'3.VALOR'!H$12*100</f>
        <v>0</v>
      </c>
      <c r="I249" s="12">
        <f>'3.VALOR'!I122/'3.VALOR'!I$12*100</f>
        <v>0</v>
      </c>
      <c r="J249" s="12">
        <f>'3.VALOR'!J122/'3.VALOR'!J$12*100</f>
        <v>2.5120063618235302</v>
      </c>
      <c r="K249" s="12">
        <f>'3.VALOR'!K122/'3.VALOR'!K$12*100</f>
        <v>15.097859068707956</v>
      </c>
      <c r="L249" s="12">
        <f>'3.VALOR'!L122/'3.VALOR'!L$12*100</f>
        <v>0</v>
      </c>
      <c r="M249" s="12">
        <f>'3.VALOR'!M122/'3.VALOR'!M$12*100</f>
        <v>0</v>
      </c>
      <c r="N249" s="12">
        <f>'3.VALOR'!N122/'3.VALOR'!N$12*100</f>
        <v>0</v>
      </c>
      <c r="O249" s="12" t="e">
        <f>'3.VALOR'!O122/'3.VALOR'!O$12*100</f>
        <v>#DIV/0!</v>
      </c>
      <c r="P249" s="26" t="e">
        <f t="shared" ref="P249:P254" si="61">O249/O237</f>
        <v>#DIV/0!</v>
      </c>
      <c r="Q249" s="6" t="s">
        <v>38</v>
      </c>
      <c r="R249" s="12">
        <f t="shared" ref="R249:R254" si="62">SUM(C249:N249)</f>
        <v>25.008767786985786</v>
      </c>
      <c r="S249" s="22">
        <f t="shared" ref="S249:S254" si="63">R249/R237</f>
        <v>1.0463274736873269</v>
      </c>
      <c r="T249" s="28" t="e">
        <f t="shared" ref="T249:T254" si="64">U249*$T$7</f>
        <v>#REF!</v>
      </c>
      <c r="U249" s="24" t="e">
        <f t="shared" ref="U249:U254" si="65">R249/$U$7</f>
        <v>#REF!</v>
      </c>
    </row>
    <row r="250" spans="1:21" ht="14.1" hidden="1" customHeight="1" x14ac:dyDescent="0.2">
      <c r="A250" s="7">
        <f t="shared" ref="A250:A255" si="66">A249+1</f>
        <v>200902</v>
      </c>
      <c r="B250" s="12">
        <f>'3.VALOR'!B123/'3.VALOR'!B$12*100</f>
        <v>2.981349931477689</v>
      </c>
      <c r="C250" s="12">
        <f>'3.VALOR'!C123/'3.VALOR'!C$12*100</f>
        <v>0.34196274883390049</v>
      </c>
      <c r="D250" s="12">
        <f>'3.VALOR'!D123/'3.VALOR'!D$12*100</f>
        <v>0.27685027210920399</v>
      </c>
      <c r="E250" s="12">
        <f>'3.VALOR'!E123/'3.VALOR'!E$12*100</f>
        <v>1.4563459857391865</v>
      </c>
      <c r="F250" s="12">
        <f>'3.VALOR'!F123/'3.VALOR'!F$12*100</f>
        <v>5.504969839006745</v>
      </c>
      <c r="G250" s="12">
        <f>'3.VALOR'!G123/'3.VALOR'!G$12*100</f>
        <v>0.32160591640434422</v>
      </c>
      <c r="H250" s="12">
        <f>'3.VALOR'!H123/'3.VALOR'!H$12*100</f>
        <v>0</v>
      </c>
      <c r="I250" s="12">
        <f>'3.VALOR'!I123/'3.VALOR'!I$12*100</f>
        <v>0</v>
      </c>
      <c r="J250" s="12">
        <f>'3.VALOR'!J123/'3.VALOR'!J$12*100</f>
        <v>2.5608946739253713</v>
      </c>
      <c r="K250" s="12">
        <f>'3.VALOR'!K123/'3.VALOR'!K$12*100</f>
        <v>14.170073031427732</v>
      </c>
      <c r="L250" s="12">
        <f>'3.VALOR'!L123/'3.VALOR'!L$12*100</f>
        <v>0</v>
      </c>
      <c r="M250" s="12">
        <f>'3.VALOR'!M123/'3.VALOR'!M$12*100</f>
        <v>0</v>
      </c>
      <c r="N250" s="12">
        <f>'3.VALOR'!N123/'3.VALOR'!N$12*100</f>
        <v>0</v>
      </c>
      <c r="O250" s="12" t="e">
        <f>'3.VALOR'!O123/'3.VALOR'!O$12*100</f>
        <v>#DIV/0!</v>
      </c>
      <c r="P250" s="26" t="e">
        <f t="shared" si="61"/>
        <v>#DIV/0!</v>
      </c>
      <c r="Q250" s="6" t="s">
        <v>38</v>
      </c>
      <c r="R250" s="12">
        <f t="shared" si="62"/>
        <v>24.632702467446485</v>
      </c>
      <c r="S250" s="22">
        <f t="shared" si="63"/>
        <v>1.0464232377705636</v>
      </c>
      <c r="T250" s="28" t="e">
        <f t="shared" si="64"/>
        <v>#REF!</v>
      </c>
      <c r="U250" s="24" t="e">
        <f t="shared" si="65"/>
        <v>#REF!</v>
      </c>
    </row>
    <row r="251" spans="1:21" ht="14.1" hidden="1" customHeight="1" x14ac:dyDescent="0.2">
      <c r="A251" s="7">
        <f t="shared" si="66"/>
        <v>200903</v>
      </c>
      <c r="B251" s="12">
        <f>'3.VALOR'!B124/'3.VALOR'!B$12*100</f>
        <v>3.1777909627094392</v>
      </c>
      <c r="C251" s="12">
        <f>'3.VALOR'!C124/'3.VALOR'!C$12*100</f>
        <v>0.38289441164210258</v>
      </c>
      <c r="D251" s="12">
        <f>'3.VALOR'!D124/'3.VALOR'!D$12*100</f>
        <v>0.31869207519041021</v>
      </c>
      <c r="E251" s="12">
        <f>'3.VALOR'!E124/'3.VALOR'!E$12*100</f>
        <v>1.5530489061350981</v>
      </c>
      <c r="F251" s="12">
        <f>'3.VALOR'!F124/'3.VALOR'!F$12*100</f>
        <v>5.7155881489602125</v>
      </c>
      <c r="G251" s="12">
        <f>'3.VALOR'!G124/'3.VALOR'!G$12*100</f>
        <v>0.31109373031834997</v>
      </c>
      <c r="H251" s="12">
        <f>'3.VALOR'!H124/'3.VALOR'!H$12*100</f>
        <v>0</v>
      </c>
      <c r="I251" s="12">
        <f>'3.VALOR'!I124/'3.VALOR'!I$12*100</f>
        <v>0</v>
      </c>
      <c r="J251" s="12">
        <f>'3.VALOR'!J124/'3.VALOR'!J$12*100</f>
        <v>2.5819729991431131</v>
      </c>
      <c r="K251" s="12">
        <f>'3.VALOR'!K124/'3.VALOR'!K$12*100</f>
        <v>15.423577666954834</v>
      </c>
      <c r="L251" s="12">
        <f>'3.VALOR'!L124/'3.VALOR'!L$12*100</f>
        <v>0</v>
      </c>
      <c r="M251" s="12">
        <f>'3.VALOR'!M124/'3.VALOR'!M$12*100</f>
        <v>0</v>
      </c>
      <c r="N251" s="12">
        <f>'3.VALOR'!N124/'3.VALOR'!N$12*100</f>
        <v>0</v>
      </c>
      <c r="O251" s="12" t="e">
        <f>'3.VALOR'!O124/'3.VALOR'!O$12*100</f>
        <v>#DIV/0!</v>
      </c>
      <c r="P251" s="26" t="e">
        <f t="shared" si="61"/>
        <v>#DIV/0!</v>
      </c>
      <c r="Q251" s="6" t="s">
        <v>38</v>
      </c>
      <c r="R251" s="12">
        <f t="shared" si="62"/>
        <v>26.286867938344123</v>
      </c>
      <c r="S251" s="22">
        <f t="shared" si="63"/>
        <v>1.0445786281017457</v>
      </c>
      <c r="T251" s="28" t="e">
        <f t="shared" si="64"/>
        <v>#REF!</v>
      </c>
      <c r="U251" s="24" t="e">
        <f t="shared" si="65"/>
        <v>#REF!</v>
      </c>
    </row>
    <row r="252" spans="1:21" ht="14.1" hidden="1" customHeight="1" x14ac:dyDescent="0.2">
      <c r="A252" s="7">
        <f t="shared" si="66"/>
        <v>200904</v>
      </c>
      <c r="B252" s="12">
        <f>'3.VALOR'!B125/'3.VALOR'!B$12*100</f>
        <v>3.1321017684781389</v>
      </c>
      <c r="C252" s="12">
        <f>'3.VALOR'!C125/'3.VALOR'!C$12*100</f>
        <v>0.37347048520680109</v>
      </c>
      <c r="D252" s="12">
        <f>'3.VALOR'!D125/'3.VALOR'!D$12*100</f>
        <v>0.297098871766725</v>
      </c>
      <c r="E252" s="12">
        <f>'3.VALOR'!E125/'3.VALOR'!E$12*100</f>
        <v>1.4929333576238097</v>
      </c>
      <c r="F252" s="12">
        <f>'3.VALOR'!F125/'3.VALOR'!F$12*100</f>
        <v>5.6254057744854551</v>
      </c>
      <c r="G252" s="12">
        <f>'3.VALOR'!G125/'3.VALOR'!G$12*100</f>
        <v>0.3131724081458474</v>
      </c>
      <c r="H252" s="12">
        <f>'3.VALOR'!H125/'3.VALOR'!H$12*100</f>
        <v>0</v>
      </c>
      <c r="I252" s="12">
        <f>'3.VALOR'!I125/'3.VALOR'!I$12*100</f>
        <v>0</v>
      </c>
      <c r="J252" s="12">
        <f>'3.VALOR'!J125/'3.VALOR'!J$12*100</f>
        <v>2.6180970450852801</v>
      </c>
      <c r="K252" s="12">
        <f>'3.VALOR'!K125/'3.VALOR'!K$12*100</f>
        <v>15.232532322035494</v>
      </c>
      <c r="L252" s="12">
        <f>'3.VALOR'!L125/'3.VALOR'!L$12*100</f>
        <v>0</v>
      </c>
      <c r="M252" s="12">
        <f>'3.VALOR'!M125/'3.VALOR'!M$12*100</f>
        <v>0</v>
      </c>
      <c r="N252" s="12">
        <f>'3.VALOR'!N125/'3.VALOR'!N$12*100</f>
        <v>0</v>
      </c>
      <c r="O252" s="12" t="e">
        <f>'3.VALOR'!O125/'3.VALOR'!O$12*100</f>
        <v>#DIV/0!</v>
      </c>
      <c r="P252" s="26" t="e">
        <f t="shared" si="61"/>
        <v>#DIV/0!</v>
      </c>
      <c r="Q252" s="6" t="s">
        <v>38</v>
      </c>
      <c r="R252" s="12">
        <f t="shared" si="62"/>
        <v>25.952710264349413</v>
      </c>
      <c r="S252" s="22">
        <f t="shared" si="63"/>
        <v>1.0244456870603971</v>
      </c>
      <c r="T252" s="28" t="e">
        <f t="shared" si="64"/>
        <v>#REF!</v>
      </c>
      <c r="U252" s="24" t="e">
        <f t="shared" si="65"/>
        <v>#REF!</v>
      </c>
    </row>
    <row r="253" spans="1:21" ht="14.1" hidden="1" customHeight="1" x14ac:dyDescent="0.2">
      <c r="A253" s="7">
        <f t="shared" si="66"/>
        <v>200905</v>
      </c>
      <c r="B253" s="12">
        <f>'3.VALOR'!B126/'3.VALOR'!B$12*100</f>
        <v>3.257156109826008</v>
      </c>
      <c r="C253" s="12">
        <f>'3.VALOR'!C126/'3.VALOR'!C$12*100</f>
        <v>0.38462739796403883</v>
      </c>
      <c r="D253" s="12">
        <f>'3.VALOR'!D126/'3.VALOR'!D$12*100</f>
        <v>0.30618300641788671</v>
      </c>
      <c r="E253" s="12">
        <f>'3.VALOR'!E126/'3.VALOR'!E$12*100</f>
        <v>1.3770080707028447</v>
      </c>
      <c r="F253" s="12">
        <f>'3.VALOR'!F126/'3.VALOR'!F$12*100</f>
        <v>5.7097858009419395</v>
      </c>
      <c r="G253" s="12">
        <f>'3.VALOR'!G126/'3.VALOR'!G$12*100</f>
        <v>0.27908037163807892</v>
      </c>
      <c r="H253" s="12">
        <f>'3.VALOR'!H126/'3.VALOR'!H$12*100</f>
        <v>0</v>
      </c>
      <c r="I253" s="12">
        <f>'3.VALOR'!I126/'3.VALOR'!I$12*100</f>
        <v>0</v>
      </c>
      <c r="J253" s="12">
        <f>'3.VALOR'!J126/'3.VALOR'!J$12*100</f>
        <v>2.664961289686083</v>
      </c>
      <c r="K253" s="12">
        <f>'3.VALOR'!K126/'3.VALOR'!K$12*100</f>
        <v>16.302818182402401</v>
      </c>
      <c r="L253" s="12">
        <f>'3.VALOR'!L126/'3.VALOR'!L$12*100</f>
        <v>0</v>
      </c>
      <c r="M253" s="12">
        <f>'3.VALOR'!M126/'3.VALOR'!M$12*100</f>
        <v>0</v>
      </c>
      <c r="N253" s="12">
        <f>'3.VALOR'!N126/'3.VALOR'!N$12*100</f>
        <v>0.4255467390763808</v>
      </c>
      <c r="O253" s="12" t="e">
        <f>'3.VALOR'!O126/'3.VALOR'!O$12*100</f>
        <v>#DIV/0!</v>
      </c>
      <c r="P253" s="26" t="e">
        <f t="shared" si="61"/>
        <v>#DIV/0!</v>
      </c>
      <c r="Q253" s="6" t="s">
        <v>38</v>
      </c>
      <c r="R253" s="12">
        <f t="shared" si="62"/>
        <v>27.450010858829653</v>
      </c>
      <c r="S253" s="22">
        <f t="shared" si="63"/>
        <v>1.0427694112543506</v>
      </c>
      <c r="T253" s="28" t="e">
        <f t="shared" si="64"/>
        <v>#REF!</v>
      </c>
      <c r="U253" s="24" t="e">
        <f t="shared" si="65"/>
        <v>#REF!</v>
      </c>
    </row>
    <row r="254" spans="1:21" ht="14.1" hidden="1" customHeight="1" x14ac:dyDescent="0.2">
      <c r="A254" s="7">
        <f t="shared" si="66"/>
        <v>200906</v>
      </c>
      <c r="B254" s="12">
        <f>'3.VALOR'!B127/'3.VALOR'!B$12*100</f>
        <v>3.2026381206269647</v>
      </c>
      <c r="C254" s="12">
        <f>'3.VALOR'!C127/'3.VALOR'!C$12*100</f>
        <v>0.37706026095745815</v>
      </c>
      <c r="D254" s="12">
        <f>'3.VALOR'!D127/'3.VALOR'!D$12*100</f>
        <v>0.30754992805050596</v>
      </c>
      <c r="E254" s="12">
        <f>'3.VALOR'!E127/'3.VALOR'!E$12*100</f>
        <v>1.3478845835535118</v>
      </c>
      <c r="F254" s="12">
        <f>'3.VALOR'!F127/'3.VALOR'!F$12*100</f>
        <v>5.6683897043969544</v>
      </c>
      <c r="G254" s="12">
        <f>'3.VALOR'!G127/'3.VALOR'!G$12*100</f>
        <v>0.31991534444482012</v>
      </c>
      <c r="H254" s="12">
        <f>'3.VALOR'!H127/'3.VALOR'!H$12*100</f>
        <v>0</v>
      </c>
      <c r="I254" s="12">
        <f>'3.VALOR'!I127/'3.VALOR'!I$12*100</f>
        <v>0</v>
      </c>
      <c r="J254" s="12">
        <f>'3.VALOR'!J127/'3.VALOR'!J$12*100</f>
        <v>2.6414690088707902</v>
      </c>
      <c r="K254" s="12">
        <f>'3.VALOR'!K127/'3.VALOR'!K$12*100</f>
        <v>15.817399651121574</v>
      </c>
      <c r="L254" s="12">
        <f>'3.VALOR'!L127/'3.VALOR'!L$12*100</f>
        <v>0</v>
      </c>
      <c r="M254" s="12">
        <f>'3.VALOR'!M127/'3.VALOR'!M$12*100</f>
        <v>0</v>
      </c>
      <c r="N254" s="12">
        <f>'3.VALOR'!N127/'3.VALOR'!N$12*100</f>
        <v>1.3392779812727775</v>
      </c>
      <c r="O254" s="12" t="e">
        <f>'3.VALOR'!O127/'3.VALOR'!O$12*100</f>
        <v>#DIV/0!</v>
      </c>
      <c r="P254" s="26" t="e">
        <f t="shared" si="61"/>
        <v>#DIV/0!</v>
      </c>
      <c r="Q254" s="6" t="s">
        <v>38</v>
      </c>
      <c r="R254" s="12">
        <f t="shared" si="62"/>
        <v>27.818946462668389</v>
      </c>
      <c r="S254" s="22">
        <f t="shared" si="63"/>
        <v>1.0734015382576008</v>
      </c>
      <c r="T254" s="28" t="e">
        <f t="shared" si="64"/>
        <v>#REF!</v>
      </c>
      <c r="U254" s="24" t="e">
        <f t="shared" si="65"/>
        <v>#REF!</v>
      </c>
    </row>
    <row r="255" spans="1:21" ht="14.1" hidden="1" customHeight="1" x14ac:dyDescent="0.2">
      <c r="A255" s="7">
        <f t="shared" si="66"/>
        <v>200907</v>
      </c>
      <c r="B255" s="12">
        <f>'3.VALOR'!B128/'3.VALOR'!B$12*100</f>
        <v>3.2849982448591066</v>
      </c>
      <c r="C255" s="12">
        <f>'3.VALOR'!C128/'3.VALOR'!C$12*100</f>
        <v>0.39133994892191587</v>
      </c>
      <c r="D255" s="12">
        <f>'3.VALOR'!D128/'3.VALOR'!D$12*100</f>
        <v>0.27713353733728657</v>
      </c>
      <c r="E255" s="12">
        <f>'3.VALOR'!E128/'3.VALOR'!E$12*100</f>
        <v>1.4818919387567402</v>
      </c>
      <c r="F255" s="12">
        <f>'3.VALOR'!F128/'3.VALOR'!F$12*100</f>
        <v>5.7819262745582263</v>
      </c>
      <c r="G255" s="12">
        <f>'3.VALOR'!G128/'3.VALOR'!G$12*100</f>
        <v>0.34452888958143219</v>
      </c>
      <c r="H255" s="12">
        <f>'3.VALOR'!H128/'3.VALOR'!H$12*100</f>
        <v>0</v>
      </c>
      <c r="I255" s="12">
        <f>'3.VALOR'!I128/'3.VALOR'!I$12*100</f>
        <v>0</v>
      </c>
      <c r="J255" s="12">
        <f>'3.VALOR'!J128/'3.VALOR'!J$12*100</f>
        <v>2.5828532933610209</v>
      </c>
      <c r="K255" s="12">
        <f>'3.VALOR'!K128/'3.VALOR'!K$12*100</f>
        <v>16.340625405945197</v>
      </c>
      <c r="L255" s="12">
        <f>'3.VALOR'!L128/'3.VALOR'!L$12*100</f>
        <v>0</v>
      </c>
      <c r="M255" s="12">
        <f>'3.VALOR'!M128/'3.VALOR'!M$12*100</f>
        <v>0</v>
      </c>
      <c r="N255" s="12">
        <f>'3.VALOR'!N128/'3.VALOR'!N$12*100</f>
        <v>0.70462849619403256</v>
      </c>
      <c r="O255" s="12" t="e">
        <f>'3.VALOR'!O128/'3.VALOR'!O$12*100</f>
        <v>#DIV/0!</v>
      </c>
      <c r="P255" s="26" t="e">
        <f t="shared" ref="P255:P260" si="67">O255/O243</f>
        <v>#DIV/0!</v>
      </c>
      <c r="Q255" s="6" t="s">
        <v>38</v>
      </c>
      <c r="R255" s="12">
        <f t="shared" ref="R255:R260" si="68">SUM(C255:N255)</f>
        <v>27.904927784655854</v>
      </c>
      <c r="S255" s="22">
        <f t="shared" ref="S255:S260" si="69">R255/R243</f>
        <v>1.087114539204356</v>
      </c>
      <c r="T255" s="28" t="e">
        <f t="shared" ref="T255:T260" si="70">U255*$T$7</f>
        <v>#REF!</v>
      </c>
      <c r="U255" s="24" t="e">
        <f t="shared" ref="U255:U260" si="71">R255/$U$7</f>
        <v>#REF!</v>
      </c>
    </row>
    <row r="256" spans="1:21" ht="14.1" hidden="1" customHeight="1" x14ac:dyDescent="0.2">
      <c r="A256" s="7">
        <f>A255+1</f>
        <v>200908</v>
      </c>
      <c r="B256" s="12">
        <f>'3.VALOR'!B129/'3.VALOR'!B$12*100</f>
        <v>3.1175744136589847</v>
      </c>
      <c r="C256" s="12">
        <f>'3.VALOR'!C129/'3.VALOR'!C$12*100</f>
        <v>0.37732152306003952</v>
      </c>
      <c r="D256" s="12">
        <f>'3.VALOR'!D129/'3.VALOR'!D$12*100</f>
        <v>0.2670513934784966</v>
      </c>
      <c r="E256" s="12">
        <f>'3.VALOR'!E129/'3.VALOR'!E$12*100</f>
        <v>1.3943614053398816</v>
      </c>
      <c r="F256" s="12">
        <f>'3.VALOR'!F129/'3.VALOR'!F$12*100</f>
        <v>5.2568794340166356</v>
      </c>
      <c r="G256" s="12">
        <f>'3.VALOR'!G129/'3.VALOR'!G$12*100</f>
        <v>0.31878650466262604</v>
      </c>
      <c r="H256" s="12">
        <f>'3.VALOR'!H129/'3.VALOR'!H$12*100</f>
        <v>0</v>
      </c>
      <c r="I256" s="12">
        <f>'3.VALOR'!I129/'3.VALOR'!I$12*100</f>
        <v>0</v>
      </c>
      <c r="J256" s="12">
        <f>'3.VALOR'!J129/'3.VALOR'!J$12*100</f>
        <v>2.549715851158159</v>
      </c>
      <c r="K256" s="12">
        <f>'3.VALOR'!K129/'3.VALOR'!K$12*100</f>
        <v>15.980618850163786</v>
      </c>
      <c r="L256" s="12">
        <f>'3.VALOR'!L129/'3.VALOR'!L$12*100</f>
        <v>0</v>
      </c>
      <c r="M256" s="12">
        <f>'3.VALOR'!M129/'3.VALOR'!M$12*100</f>
        <v>0</v>
      </c>
      <c r="N256" s="12">
        <f>'3.VALOR'!N129/'3.VALOR'!N$12*100</f>
        <v>0</v>
      </c>
      <c r="O256" s="12" t="e">
        <f>'3.VALOR'!O129/'3.VALOR'!O$12*100</f>
        <v>#DIV/0!</v>
      </c>
      <c r="P256" s="26" t="e">
        <f t="shared" si="67"/>
        <v>#DIV/0!</v>
      </c>
      <c r="Q256" s="6" t="s">
        <v>38</v>
      </c>
      <c r="R256" s="12">
        <f t="shared" si="68"/>
        <v>26.144734961879625</v>
      </c>
      <c r="S256" s="22">
        <f t="shared" si="69"/>
        <v>1.0548519476219154</v>
      </c>
      <c r="T256" s="28" t="e">
        <f t="shared" si="70"/>
        <v>#REF!</v>
      </c>
      <c r="U256" s="24" t="e">
        <f t="shared" si="71"/>
        <v>#REF!</v>
      </c>
    </row>
    <row r="257" spans="1:21" ht="14.1" hidden="1" customHeight="1" x14ac:dyDescent="0.2">
      <c r="A257" s="7">
        <f>A256+1</f>
        <v>200909</v>
      </c>
      <c r="B257" s="12">
        <f>'3.VALOR'!B130/'3.VALOR'!B$12*100</f>
        <v>3.0721751364788998</v>
      </c>
      <c r="C257" s="12">
        <f>'3.VALOR'!C130/'3.VALOR'!C$12*100</f>
        <v>0.38234851040659767</v>
      </c>
      <c r="D257" s="12">
        <f>'3.VALOR'!D130/'3.VALOR'!D$12*100</f>
        <v>0.24088684245144554</v>
      </c>
      <c r="E257" s="12">
        <f>'3.VALOR'!E130/'3.VALOR'!E$12*100</f>
        <v>1.2594083783549295</v>
      </c>
      <c r="F257" s="12">
        <f>'3.VALOR'!F130/'3.VALOR'!F$12*100</f>
        <v>5.2894203390267061</v>
      </c>
      <c r="G257" s="12">
        <f>'3.VALOR'!G130/'3.VALOR'!G$12*100</f>
        <v>0.33542667813767391</v>
      </c>
      <c r="H257" s="12">
        <f>'3.VALOR'!H130/'3.VALOR'!H$12*100</f>
        <v>0</v>
      </c>
      <c r="I257" s="12">
        <f>'3.VALOR'!I130/'3.VALOR'!I$12*100</f>
        <v>0</v>
      </c>
      <c r="J257" s="12">
        <f>'3.VALOR'!J130/'3.VALOR'!J$12*100</f>
        <v>2.6048530338068501</v>
      </c>
      <c r="K257" s="12">
        <f>'3.VALOR'!K130/'3.VALOR'!K$12*100</f>
        <v>15.527674713456117</v>
      </c>
      <c r="L257" s="12">
        <f>'3.VALOR'!L130/'3.VALOR'!L$12*100</f>
        <v>0</v>
      </c>
      <c r="M257" s="12">
        <f>'3.VALOR'!M130/'3.VALOR'!M$12*100</f>
        <v>0</v>
      </c>
      <c r="N257" s="12">
        <f>'3.VALOR'!N130/'3.VALOR'!N$12*100</f>
        <v>0</v>
      </c>
      <c r="O257" s="12" t="e">
        <f>'3.VALOR'!O130/'3.VALOR'!O$12*100</f>
        <v>#DIV/0!</v>
      </c>
      <c r="P257" s="26" t="e">
        <f t="shared" si="67"/>
        <v>#DIV/0!</v>
      </c>
      <c r="Q257" s="6" t="s">
        <v>38</v>
      </c>
      <c r="R257" s="12">
        <f t="shared" si="68"/>
        <v>25.640018495640319</v>
      </c>
      <c r="S257" s="22">
        <f t="shared" si="69"/>
        <v>1.0692787728158508</v>
      </c>
      <c r="T257" s="28" t="e">
        <f t="shared" si="70"/>
        <v>#REF!</v>
      </c>
      <c r="U257" s="24" t="e">
        <f t="shared" si="71"/>
        <v>#REF!</v>
      </c>
    </row>
    <row r="258" spans="1:21" ht="14.1" hidden="1" customHeight="1" x14ac:dyDescent="0.2">
      <c r="A258" s="7">
        <f>A257+1</f>
        <v>200910</v>
      </c>
      <c r="B258" s="12">
        <f>'3.VALOR'!B131/'3.VALOR'!B$12*100</f>
        <v>3.1464131948235061</v>
      </c>
      <c r="C258" s="12">
        <f>'3.VALOR'!C131/'3.VALOR'!C$12*100</f>
        <v>0.37568186483833632</v>
      </c>
      <c r="D258" s="12">
        <f>'3.VALOR'!D131/'3.VALOR'!D$12*100</f>
        <v>0.25304378488656809</v>
      </c>
      <c r="E258" s="12">
        <f>'3.VALOR'!E131/'3.VALOR'!E$12*100</f>
        <v>1.3797806682363867</v>
      </c>
      <c r="F258" s="12">
        <f>'3.VALOR'!F131/'3.VALOR'!F$12*100</f>
        <v>5.5363762980589328</v>
      </c>
      <c r="G258" s="12">
        <f>'3.VALOR'!G131/'3.VALOR'!G$12*100</f>
        <v>0.31392496800064346</v>
      </c>
      <c r="H258" s="12">
        <f>'3.VALOR'!H131/'3.VALOR'!H$12*100</f>
        <v>0</v>
      </c>
      <c r="I258" s="12">
        <f>'3.VALOR'!I131/'3.VALOR'!I$12*100</f>
        <v>0</v>
      </c>
      <c r="J258" s="12">
        <f>'3.VALOR'!J131/'3.VALOR'!J$12*100</f>
        <v>2.6430864352711683</v>
      </c>
      <c r="K258" s="12">
        <f>'3.VALOR'!K131/'3.VALOR'!K$12*100</f>
        <v>15.658918950907921</v>
      </c>
      <c r="L258" s="12">
        <f>'3.VALOR'!L131/'3.VALOR'!L$12*100</f>
        <v>0</v>
      </c>
      <c r="M258" s="12">
        <f>'3.VALOR'!M131/'3.VALOR'!M$12*100</f>
        <v>0</v>
      </c>
      <c r="N258" s="12">
        <f>'3.VALOR'!N131/'3.VALOR'!N$12*100</f>
        <v>0</v>
      </c>
      <c r="O258" s="12" t="e">
        <f>'3.VALOR'!O131/'3.VALOR'!O$12*100</f>
        <v>#DIV/0!</v>
      </c>
      <c r="P258" s="26" t="e">
        <f t="shared" si="67"/>
        <v>#DIV/0!</v>
      </c>
      <c r="Q258" s="6" t="s">
        <v>38</v>
      </c>
      <c r="R258" s="12">
        <f t="shared" si="68"/>
        <v>26.160812970199956</v>
      </c>
      <c r="S258" s="22">
        <f t="shared" si="69"/>
        <v>1.0756418295859587</v>
      </c>
      <c r="T258" s="28" t="e">
        <f t="shared" si="70"/>
        <v>#REF!</v>
      </c>
      <c r="U258" s="24" t="e">
        <f t="shared" si="71"/>
        <v>#REF!</v>
      </c>
    </row>
    <row r="259" spans="1:21" ht="14.1" hidden="1" customHeight="1" x14ac:dyDescent="0.2">
      <c r="A259" s="7">
        <f>A258+1</f>
        <v>200911</v>
      </c>
      <c r="B259" s="12">
        <f>'3.VALOR'!B132/'3.VALOR'!B$12*100</f>
        <v>3.1051600660566288</v>
      </c>
      <c r="C259" s="12">
        <f>'3.VALOR'!C132/'3.VALOR'!C$12*100</f>
        <v>0.3907129610234088</v>
      </c>
      <c r="D259" s="12">
        <f>'3.VALOR'!D132/'3.VALOR'!D$12*100</f>
        <v>0.2660722686194073</v>
      </c>
      <c r="E259" s="12">
        <f>'3.VALOR'!E132/'3.VALOR'!E$12*100</f>
        <v>1.4634857218770634</v>
      </c>
      <c r="F259" s="12">
        <f>'3.VALOR'!F132/'3.VALOR'!F$12*100</f>
        <v>5.6926465267563842</v>
      </c>
      <c r="G259" s="12">
        <f>'3.VALOR'!G132/'3.VALOR'!G$12*100</f>
        <v>0.35091973537691112</v>
      </c>
      <c r="H259" s="12">
        <f>'3.VALOR'!H132/'3.VALOR'!H$12*100</f>
        <v>0</v>
      </c>
      <c r="I259" s="12">
        <f>'3.VALOR'!I132/'3.VALOR'!I$12*100</f>
        <v>0</v>
      </c>
      <c r="J259" s="12">
        <f>'3.VALOR'!J132/'3.VALOR'!J$12*100</f>
        <v>2.6556374813780614</v>
      </c>
      <c r="K259" s="12">
        <f>'3.VALOR'!K132/'3.VALOR'!K$12*100</f>
        <v>14.76128721942788</v>
      </c>
      <c r="L259" s="12">
        <f>'3.VALOR'!L132/'3.VALOR'!L$12*100</f>
        <v>0</v>
      </c>
      <c r="M259" s="12">
        <f>'3.VALOR'!M132/'3.VALOR'!M$12*100</f>
        <v>0</v>
      </c>
      <c r="N259" s="12">
        <f>'3.VALOR'!N132/'3.VALOR'!N$12*100</f>
        <v>0</v>
      </c>
      <c r="O259" s="12" t="e">
        <f>'3.VALOR'!O132/'3.VALOR'!O$12*100</f>
        <v>#DIV/0!</v>
      </c>
      <c r="P259" s="26" t="e">
        <f t="shared" si="67"/>
        <v>#DIV/0!</v>
      </c>
      <c r="Q259" s="6" t="s">
        <v>38</v>
      </c>
      <c r="R259" s="12">
        <f t="shared" si="68"/>
        <v>25.580761914459117</v>
      </c>
      <c r="S259" s="22">
        <f t="shared" si="69"/>
        <v>1.0606712194389396</v>
      </c>
      <c r="T259" s="28" t="e">
        <f t="shared" si="70"/>
        <v>#REF!</v>
      </c>
      <c r="U259" s="24" t="e">
        <f t="shared" si="71"/>
        <v>#REF!</v>
      </c>
    </row>
    <row r="260" spans="1:21" ht="14.1" hidden="1" customHeight="1" x14ac:dyDescent="0.2">
      <c r="A260" s="34">
        <f>A259+1</f>
        <v>200912</v>
      </c>
      <c r="B260" s="39">
        <f>'3.VALOR'!B133/'3.VALOR'!B$12*100</f>
        <v>3.3606030693732669</v>
      </c>
      <c r="C260" s="39">
        <f>'3.VALOR'!C133/'3.VALOR'!C$12*100</f>
        <v>0.43832425663895125</v>
      </c>
      <c r="D260" s="39">
        <f>'3.VALOR'!D133/'3.VALOR'!D$12*100</f>
        <v>0.34487799032893957</v>
      </c>
      <c r="E260" s="39">
        <f>'3.VALOR'!E133/'3.VALOR'!E$12*100</f>
        <v>1.680156804782013</v>
      </c>
      <c r="F260" s="39">
        <f>'3.VALOR'!F133/'3.VALOR'!F$12*100</f>
        <v>6.4786601844843732</v>
      </c>
      <c r="G260" s="39">
        <f>'3.VALOR'!G133/'3.VALOR'!G$12*100</f>
        <v>0.40704511180484809</v>
      </c>
      <c r="H260" s="39">
        <f>'3.VALOR'!H133/'3.VALOR'!H$12*100</f>
        <v>0</v>
      </c>
      <c r="I260" s="39">
        <f>'3.VALOR'!I133/'3.VALOR'!I$12*100</f>
        <v>0</v>
      </c>
      <c r="J260" s="39">
        <f>'3.VALOR'!J133/'3.VALOR'!J$12*100</f>
        <v>2.7038693803174145</v>
      </c>
      <c r="K260" s="39">
        <f>'3.VALOR'!K133/'3.VALOR'!K$12*100</f>
        <v>15.227386352418854</v>
      </c>
      <c r="L260" s="39">
        <f>'3.VALOR'!L133/'3.VALOR'!L$12*100</f>
        <v>0</v>
      </c>
      <c r="M260" s="39">
        <f>'3.VALOR'!M133/'3.VALOR'!M$12*100</f>
        <v>0</v>
      </c>
      <c r="N260" s="39">
        <f>'3.VALOR'!N133/'3.VALOR'!N$12*100</f>
        <v>0</v>
      </c>
      <c r="O260" s="39" t="e">
        <f>'3.VALOR'!O133/'3.VALOR'!O$12*100</f>
        <v>#DIV/0!</v>
      </c>
      <c r="P260" s="40" t="e">
        <f t="shared" si="67"/>
        <v>#DIV/0!</v>
      </c>
      <c r="Q260" s="35" t="s">
        <v>38</v>
      </c>
      <c r="R260" s="39">
        <f t="shared" si="68"/>
        <v>27.280320080775393</v>
      </c>
      <c r="S260" s="41">
        <f t="shared" si="69"/>
        <v>1.050068162505333</v>
      </c>
      <c r="T260" s="42" t="e">
        <f t="shared" si="70"/>
        <v>#REF!</v>
      </c>
      <c r="U260" s="43" t="e">
        <f t="shared" si="71"/>
        <v>#REF!</v>
      </c>
    </row>
    <row r="261" spans="1:21" ht="14.1" hidden="1" customHeight="1" x14ac:dyDescent="0.2">
      <c r="A261" s="7">
        <v>201001</v>
      </c>
      <c r="B261" s="12">
        <f>'3.VALOR'!B134/'3.VALOR'!B$12*100</f>
        <v>3.2385085984580049</v>
      </c>
      <c r="C261" s="12">
        <f>'3.VALOR'!C134/'3.VALOR'!C$12*100</f>
        <v>0.38307569292580146</v>
      </c>
      <c r="D261" s="12">
        <f>'3.VALOR'!D134/'3.VALOR'!D$12*100</f>
        <v>0.2848337735172437</v>
      </c>
      <c r="E261" s="12">
        <f>'3.VALOR'!E134/'3.VALOR'!E$12*100</f>
        <v>1.4747445365560228</v>
      </c>
      <c r="F261" s="12">
        <f>'3.VALOR'!F134/'3.VALOR'!F$12*100</f>
        <v>5.9307173513267202</v>
      </c>
      <c r="G261" s="12">
        <f>'3.VALOR'!G134/'3.VALOR'!G$12*100</f>
        <v>0.32085926951983584</v>
      </c>
      <c r="H261" s="12">
        <f>'3.VALOR'!H134/'3.VALOR'!H$12*100</f>
        <v>0</v>
      </c>
      <c r="I261" s="12">
        <f>'3.VALOR'!I134/'3.VALOR'!I$12*100</f>
        <v>0</v>
      </c>
      <c r="J261" s="12">
        <f>'3.VALOR'!J134/'3.VALOR'!J$12*100</f>
        <v>2.7260077137975505</v>
      </c>
      <c r="K261" s="12">
        <f>'3.VALOR'!K134/'3.VALOR'!K$12*100</f>
        <v>15.583399890141269</v>
      </c>
      <c r="L261" s="12">
        <f>'3.VALOR'!L134/'3.VALOR'!L$12*100</f>
        <v>0</v>
      </c>
      <c r="M261" s="12">
        <f>'3.VALOR'!M134/'3.VALOR'!M$12*100</f>
        <v>0</v>
      </c>
      <c r="N261" s="12">
        <f>'3.VALOR'!N134/'3.VALOR'!N$12*100</f>
        <v>0</v>
      </c>
      <c r="O261" s="12" t="e">
        <f>'3.VALOR'!O134/'3.VALOR'!O$12*100</f>
        <v>#DIV/0!</v>
      </c>
      <c r="P261" s="26" t="e">
        <f t="shared" ref="P261:P266" si="72">O261/O249</f>
        <v>#DIV/0!</v>
      </c>
      <c r="Q261" s="6" t="s">
        <v>38</v>
      </c>
      <c r="R261" s="12">
        <f t="shared" ref="R261:R266" si="73">SUM(C261:N261)</f>
        <v>26.703638227784445</v>
      </c>
      <c r="S261" s="22">
        <f t="shared" ref="S261:S266" si="74">R261/R249</f>
        <v>1.0677710495468973</v>
      </c>
      <c r="T261" s="28" t="e">
        <f t="shared" ref="T261:T266" si="75">U261*$T$7</f>
        <v>#REF!</v>
      </c>
      <c r="U261" s="24" t="e">
        <f t="shared" ref="U261:U266" si="76">R261/$U$7</f>
        <v>#REF!</v>
      </c>
    </row>
    <row r="262" spans="1:21" ht="14.1" hidden="1" customHeight="1" x14ac:dyDescent="0.2">
      <c r="A262" s="7">
        <f t="shared" ref="A262:A267" si="77">A261+1</f>
        <v>201002</v>
      </c>
      <c r="B262" s="12">
        <f>'3.VALOR'!B135/'3.VALOR'!B$12*100</f>
        <v>3.1958850139414658</v>
      </c>
      <c r="C262" s="12">
        <f>'3.VALOR'!C135/'3.VALOR'!C$12*100</f>
        <v>0.38753527936978538</v>
      </c>
      <c r="D262" s="12">
        <f>'3.VALOR'!D135/'3.VALOR'!D$12*100</f>
        <v>0.32027721596170039</v>
      </c>
      <c r="E262" s="12">
        <f>'3.VALOR'!E135/'3.VALOR'!E$12*100</f>
        <v>1.5147758013575368</v>
      </c>
      <c r="F262" s="12">
        <f>'3.VALOR'!F135/'3.VALOR'!F$12*100</f>
        <v>6.0768326842751641</v>
      </c>
      <c r="G262" s="12">
        <f>'3.VALOR'!G135/'3.VALOR'!G$12*100</f>
        <v>0.39272873565285971</v>
      </c>
      <c r="H262" s="12">
        <f>'3.VALOR'!H135/'3.VALOR'!H$12*100</f>
        <v>0</v>
      </c>
      <c r="I262" s="12">
        <f>'3.VALOR'!I135/'3.VALOR'!I$12*100</f>
        <v>0</v>
      </c>
      <c r="J262" s="12">
        <f>'3.VALOR'!J135/'3.VALOR'!J$12*100</f>
        <v>2.6872336471993949</v>
      </c>
      <c r="K262" s="12">
        <f>'3.VALOR'!K135/'3.VALOR'!K$12*100</f>
        <v>14.786640413841425</v>
      </c>
      <c r="L262" s="12">
        <f>'3.VALOR'!L135/'3.VALOR'!L$12*100</f>
        <v>0</v>
      </c>
      <c r="M262" s="12">
        <f>'3.VALOR'!M135/'3.VALOR'!M$12*100</f>
        <v>0</v>
      </c>
      <c r="N262" s="12">
        <f>'3.VALOR'!N135/'3.VALOR'!N$12*100</f>
        <v>0</v>
      </c>
      <c r="O262" s="12" t="e">
        <f>'3.VALOR'!O135/'3.VALOR'!O$12*100</f>
        <v>#DIV/0!</v>
      </c>
      <c r="P262" s="26" t="e">
        <f t="shared" si="72"/>
        <v>#DIV/0!</v>
      </c>
      <c r="Q262" s="6" t="s">
        <v>38</v>
      </c>
      <c r="R262" s="12">
        <f t="shared" si="73"/>
        <v>26.166023777657866</v>
      </c>
      <c r="S262" s="22">
        <f t="shared" si="74"/>
        <v>1.0622473848428833</v>
      </c>
      <c r="T262" s="28" t="e">
        <f t="shared" si="75"/>
        <v>#REF!</v>
      </c>
      <c r="U262" s="24" t="e">
        <f t="shared" si="76"/>
        <v>#REF!</v>
      </c>
    </row>
    <row r="263" spans="1:21" ht="14.1" hidden="1" customHeight="1" x14ac:dyDescent="0.2">
      <c r="A263" s="7">
        <f t="shared" si="77"/>
        <v>201003</v>
      </c>
      <c r="B263" s="12">
        <f>'3.VALOR'!B136/'3.VALOR'!B$12*100</f>
        <v>3.3524939619273915</v>
      </c>
      <c r="C263" s="12">
        <f>'3.VALOR'!C136/'3.VALOR'!C$12*100</f>
        <v>0.40872991348331195</v>
      </c>
      <c r="D263" s="12">
        <f>'3.VALOR'!D136/'3.VALOR'!D$12*100</f>
        <v>0.3439621948003036</v>
      </c>
      <c r="E263" s="12">
        <f>'3.VALOR'!E136/'3.VALOR'!E$12*100</f>
        <v>1.536599365981284</v>
      </c>
      <c r="F263" s="12">
        <f>'3.VALOR'!F136/'3.VALOR'!F$12*100</f>
        <v>6.2722183406862868</v>
      </c>
      <c r="G263" s="12">
        <f>'3.VALOR'!G136/'3.VALOR'!G$12*100</f>
        <v>0.46443693895985605</v>
      </c>
      <c r="H263" s="12">
        <f>'3.VALOR'!H136/'3.VALOR'!H$12*100</f>
        <v>0</v>
      </c>
      <c r="I263" s="12">
        <f>'3.VALOR'!I136/'3.VALOR'!I$12*100</f>
        <v>0</v>
      </c>
      <c r="J263" s="12">
        <f>'3.VALOR'!J136/'3.VALOR'!J$12*100</f>
        <v>2.7549352783582965</v>
      </c>
      <c r="K263" s="12">
        <f>'3.VALOR'!K136/'3.VALOR'!K$12*100</f>
        <v>15.785283811275514</v>
      </c>
      <c r="L263" s="12">
        <f>'3.VALOR'!L136/'3.VALOR'!L$12*100</f>
        <v>0</v>
      </c>
      <c r="M263" s="12">
        <f>'3.VALOR'!M136/'3.VALOR'!M$12*100</f>
        <v>0</v>
      </c>
      <c r="N263" s="12">
        <f>'3.VALOR'!N136/'3.VALOR'!N$12*100</f>
        <v>0</v>
      </c>
      <c r="O263" s="12" t="e">
        <f>'3.VALOR'!O136/'3.VALOR'!O$12*100</f>
        <v>#DIV/0!</v>
      </c>
      <c r="P263" s="26" t="e">
        <f t="shared" si="72"/>
        <v>#DIV/0!</v>
      </c>
      <c r="Q263" s="6" t="s">
        <v>38</v>
      </c>
      <c r="R263" s="12">
        <f t="shared" si="73"/>
        <v>27.566165843544852</v>
      </c>
      <c r="S263" s="22">
        <f t="shared" si="74"/>
        <v>1.0486668061102342</v>
      </c>
      <c r="T263" s="28" t="e">
        <f t="shared" si="75"/>
        <v>#REF!</v>
      </c>
      <c r="U263" s="24" t="e">
        <f t="shared" si="76"/>
        <v>#REF!</v>
      </c>
    </row>
    <row r="264" spans="1:21" ht="14.1" hidden="1" customHeight="1" x14ac:dyDescent="0.2">
      <c r="A264" s="7">
        <f t="shared" si="77"/>
        <v>201004</v>
      </c>
      <c r="B264" s="12">
        <f>'3.VALOR'!B137/'3.VALOR'!B$12*100</f>
        <v>3.3516653211093193</v>
      </c>
      <c r="C264" s="12">
        <f>'3.VALOR'!C137/'3.VALOR'!C$12*100</f>
        <v>0.4032168433529274</v>
      </c>
      <c r="D264" s="12">
        <f>'3.VALOR'!D137/'3.VALOR'!D$12*100</f>
        <v>0.34419739077756006</v>
      </c>
      <c r="E264" s="12">
        <f>'3.VALOR'!E137/'3.VALOR'!E$12*100</f>
        <v>1.5291469231308297</v>
      </c>
      <c r="F264" s="12">
        <f>'3.VALOR'!F137/'3.VALOR'!F$12*100</f>
        <v>6.3426938826670778</v>
      </c>
      <c r="G264" s="12">
        <f>'3.VALOR'!G137/'3.VALOR'!G$12*100</f>
        <v>0.49050776250100547</v>
      </c>
      <c r="H264" s="12">
        <f>'3.VALOR'!H137/'3.VALOR'!H$12*100</f>
        <v>0</v>
      </c>
      <c r="I264" s="12">
        <f>'3.VALOR'!I137/'3.VALOR'!I$12*100</f>
        <v>0</v>
      </c>
      <c r="J264" s="12">
        <f>'3.VALOR'!J137/'3.VALOR'!J$12*100</f>
        <v>2.7764966992956235</v>
      </c>
      <c r="K264" s="12">
        <f>'3.VALOR'!K137/'3.VALOR'!K$12*100</f>
        <v>15.641580653088354</v>
      </c>
      <c r="L264" s="12">
        <f>'3.VALOR'!L137/'3.VALOR'!L$12*100</f>
        <v>0</v>
      </c>
      <c r="M264" s="12">
        <f>'3.VALOR'!M137/'3.VALOR'!M$12*100</f>
        <v>0</v>
      </c>
      <c r="N264" s="12">
        <f>'3.VALOR'!N137/'3.VALOR'!N$12*100</f>
        <v>0</v>
      </c>
      <c r="O264" s="12" t="e">
        <f>'3.VALOR'!O137/'3.VALOR'!O$12*100</f>
        <v>#DIV/0!</v>
      </c>
      <c r="P264" s="26" t="e">
        <f t="shared" si="72"/>
        <v>#DIV/0!</v>
      </c>
      <c r="Q264" s="6" t="s">
        <v>38</v>
      </c>
      <c r="R264" s="12">
        <f t="shared" si="73"/>
        <v>27.527840154813376</v>
      </c>
      <c r="S264" s="22">
        <f t="shared" si="74"/>
        <v>1.0606923082182935</v>
      </c>
      <c r="T264" s="28" t="e">
        <f t="shared" si="75"/>
        <v>#REF!</v>
      </c>
      <c r="U264" s="24" t="e">
        <f t="shared" si="76"/>
        <v>#REF!</v>
      </c>
    </row>
    <row r="265" spans="1:21" ht="14.1" hidden="1" customHeight="1" x14ac:dyDescent="0.2">
      <c r="A265" s="7">
        <f t="shared" si="77"/>
        <v>201005</v>
      </c>
      <c r="B265" s="12">
        <f>'3.VALOR'!B138/'3.VALOR'!B$12*100</f>
        <v>3.3553159253768721</v>
      </c>
      <c r="C265" s="12">
        <f>'3.VALOR'!C138/'3.VALOR'!C$12*100</f>
        <v>0.40443034011170342</v>
      </c>
      <c r="D265" s="12">
        <f>'3.VALOR'!D138/'3.VALOR'!D$12*100</f>
        <v>0.30401893637573424</v>
      </c>
      <c r="E265" s="12">
        <f>'3.VALOR'!E138/'3.VALOR'!E$12*100</f>
        <v>1.4906601983633738</v>
      </c>
      <c r="F265" s="12">
        <f>'3.VALOR'!F138/'3.VALOR'!F$12*100</f>
        <v>6.088670105513259</v>
      </c>
      <c r="G265" s="12">
        <f>'3.VALOR'!G138/'3.VALOR'!G$12*100</f>
        <v>0.39885672304191344</v>
      </c>
      <c r="H265" s="12">
        <f>'3.VALOR'!H138/'3.VALOR'!H$12*100</f>
        <v>0</v>
      </c>
      <c r="I265" s="12">
        <f>'3.VALOR'!I138/'3.VALOR'!I$12*100</f>
        <v>0</v>
      </c>
      <c r="J265" s="12">
        <f>'3.VALOR'!J138/'3.VALOR'!J$12*100</f>
        <v>2.7856133795523719</v>
      </c>
      <c r="K265" s="12">
        <f>'3.VALOR'!K138/'3.VALOR'!K$12*100</f>
        <v>16.235861878112864</v>
      </c>
      <c r="L265" s="12">
        <f>'3.VALOR'!L138/'3.VALOR'!L$12*100</f>
        <v>0</v>
      </c>
      <c r="M265" s="12">
        <f>'3.VALOR'!M138/'3.VALOR'!M$12*100</f>
        <v>0</v>
      </c>
      <c r="N265" s="12">
        <f>'3.VALOR'!N138/'3.VALOR'!N$12*100</f>
        <v>0.36290897503274577</v>
      </c>
      <c r="O265" s="12" t="e">
        <f>'3.VALOR'!O138/'3.VALOR'!O$12*100</f>
        <v>#DIV/0!</v>
      </c>
      <c r="P265" s="26" t="e">
        <f t="shared" si="72"/>
        <v>#DIV/0!</v>
      </c>
      <c r="Q265" s="6" t="s">
        <v>38</v>
      </c>
      <c r="R265" s="12">
        <f t="shared" si="73"/>
        <v>28.071020536103966</v>
      </c>
      <c r="S265" s="22">
        <f t="shared" si="74"/>
        <v>1.0226232944120879</v>
      </c>
      <c r="T265" s="28" t="e">
        <f t="shared" si="75"/>
        <v>#REF!</v>
      </c>
      <c r="U265" s="24" t="e">
        <f t="shared" si="76"/>
        <v>#REF!</v>
      </c>
    </row>
    <row r="266" spans="1:21" ht="14.1" hidden="1" customHeight="1" x14ac:dyDescent="0.2">
      <c r="A266" s="7">
        <f t="shared" si="77"/>
        <v>201006</v>
      </c>
      <c r="B266" s="12">
        <f>'3.VALOR'!B139/'3.VALOR'!B$12*100</f>
        <v>3.2658778549915155</v>
      </c>
      <c r="C266" s="12">
        <f>'3.VALOR'!C139/'3.VALOR'!C$12*100</f>
        <v>0.39523897526648388</v>
      </c>
      <c r="D266" s="12">
        <f>'3.VALOR'!D139/'3.VALOR'!D$12*100</f>
        <v>0.29085711769715117</v>
      </c>
      <c r="E266" s="12">
        <f>'3.VALOR'!E139/'3.VALOR'!E$12*100</f>
        <v>1.4481078286570204</v>
      </c>
      <c r="F266" s="12">
        <f>'3.VALOR'!F139/'3.VALOR'!F$12*100</f>
        <v>6.1880443864119572</v>
      </c>
      <c r="G266" s="12">
        <f>'3.VALOR'!G139/'3.VALOR'!G$12*100</f>
        <v>0.43583966447760575</v>
      </c>
      <c r="H266" s="12">
        <f>'3.VALOR'!H139/'3.VALOR'!H$12*100</f>
        <v>0</v>
      </c>
      <c r="I266" s="12">
        <f>'3.VALOR'!I139/'3.VALOR'!I$12*100</f>
        <v>0</v>
      </c>
      <c r="J266" s="12">
        <f>'3.VALOR'!J139/'3.VALOR'!J$12*100</f>
        <v>2.787989260140499</v>
      </c>
      <c r="K266" s="12">
        <f>'3.VALOR'!K139/'3.VALOR'!K$12*100</f>
        <v>15.109674743241222</v>
      </c>
      <c r="L266" s="12">
        <f>'3.VALOR'!L139/'3.VALOR'!L$12*100</f>
        <v>0</v>
      </c>
      <c r="M266" s="12">
        <f>'3.VALOR'!M139/'3.VALOR'!M$12*100</f>
        <v>0</v>
      </c>
      <c r="N266" s="12">
        <f>'3.VALOR'!N139/'3.VALOR'!N$12*100</f>
        <v>1.3324519939168786</v>
      </c>
      <c r="O266" s="12" t="e">
        <f>'3.VALOR'!O139/'3.VALOR'!O$12*100</f>
        <v>#DIV/0!</v>
      </c>
      <c r="P266" s="26" t="e">
        <f t="shared" si="72"/>
        <v>#DIV/0!</v>
      </c>
      <c r="Q266" s="6" t="s">
        <v>38</v>
      </c>
      <c r="R266" s="12">
        <f t="shared" si="73"/>
        <v>27.988203969808819</v>
      </c>
      <c r="S266" s="22">
        <f t="shared" si="74"/>
        <v>1.0060842529521226</v>
      </c>
      <c r="T266" s="28" t="e">
        <f t="shared" si="75"/>
        <v>#REF!</v>
      </c>
      <c r="U266" s="24" t="e">
        <f t="shared" si="76"/>
        <v>#REF!</v>
      </c>
    </row>
    <row r="267" spans="1:21" ht="14.1" hidden="1" customHeight="1" x14ac:dyDescent="0.2">
      <c r="A267" s="7">
        <f t="shared" si="77"/>
        <v>201007</v>
      </c>
      <c r="B267" s="12">
        <f>'3.VALOR'!B140/'3.VALOR'!B$12*100</f>
        <v>3.2685207410580155</v>
      </c>
      <c r="C267" s="12">
        <f>'3.VALOR'!C140/'3.VALOR'!C$12*100</f>
        <v>0.4341415427017486</v>
      </c>
      <c r="D267" s="12">
        <f>'3.VALOR'!D140/'3.VALOR'!D$12*100</f>
        <v>0.33682810757452103</v>
      </c>
      <c r="E267" s="12">
        <f>'3.VALOR'!E140/'3.VALOR'!E$12*100</f>
        <v>1.6065207242161654</v>
      </c>
      <c r="F267" s="12">
        <f>'3.VALOR'!F140/'3.VALOR'!F$12*100</f>
        <v>5.9817433411224075</v>
      </c>
      <c r="G267" s="12">
        <f>'3.VALOR'!G140/'3.VALOR'!G$12*100</f>
        <v>0.47164001185576127</v>
      </c>
      <c r="H267" s="12">
        <f>'3.VALOR'!H140/'3.VALOR'!H$12*100</f>
        <v>0</v>
      </c>
      <c r="I267" s="12">
        <f>'3.VALOR'!I140/'3.VALOR'!I$12*100</f>
        <v>0</v>
      </c>
      <c r="J267" s="12">
        <f>'3.VALOR'!J140/'3.VALOR'!J$12*100</f>
        <v>2.7842731392206086</v>
      </c>
      <c r="K267" s="12">
        <f>'3.VALOR'!K140/'3.VALOR'!K$12*100</f>
        <v>15.300036486208166</v>
      </c>
      <c r="L267" s="12">
        <f>'3.VALOR'!L140/'3.VALOR'!L$12*100</f>
        <v>0</v>
      </c>
      <c r="M267" s="12">
        <f>'3.VALOR'!M140/'3.VALOR'!M$12*100</f>
        <v>0</v>
      </c>
      <c r="N267" s="12">
        <f>'3.VALOR'!N140/'3.VALOR'!N$12*100</f>
        <v>0.72660047066184685</v>
      </c>
      <c r="O267" s="12" t="e">
        <f>'3.VALOR'!O140/'3.VALOR'!O$12*100</f>
        <v>#DIV/0!</v>
      </c>
      <c r="P267" s="26" t="e">
        <f t="shared" ref="P267:P272" si="78">O267/O255</f>
        <v>#DIV/0!</v>
      </c>
      <c r="Q267" s="6" t="s">
        <v>38</v>
      </c>
      <c r="R267" s="12">
        <f t="shared" ref="R267:R272" si="79">SUM(C267:N267)</f>
        <v>27.641783823561223</v>
      </c>
      <c r="S267" s="22">
        <f t="shared" ref="S267:S272" si="80">R267/R255</f>
        <v>0.99056998236564775</v>
      </c>
      <c r="T267" s="28" t="e">
        <f t="shared" ref="T267:T272" si="81">U267*$T$7</f>
        <v>#REF!</v>
      </c>
      <c r="U267" s="24" t="e">
        <f t="shared" ref="U267:U272" si="82">R267/$U$7</f>
        <v>#REF!</v>
      </c>
    </row>
    <row r="268" spans="1:21" ht="14.1" hidden="1" customHeight="1" x14ac:dyDescent="0.2">
      <c r="A268" s="7">
        <f t="shared" ref="A268:A274" si="83">A267+1</f>
        <v>201008</v>
      </c>
      <c r="B268" s="12">
        <f>'3.VALOR'!B141/'3.VALOR'!B$12*100</f>
        <v>3.1739398080328622</v>
      </c>
      <c r="C268" s="12">
        <f>'3.VALOR'!C141/'3.VALOR'!C$12*100</f>
        <v>0.40108451871729078</v>
      </c>
      <c r="D268" s="12">
        <f>'3.VALOR'!D141/'3.VALOR'!D$12*100</f>
        <v>0.29720912584203257</v>
      </c>
      <c r="E268" s="12">
        <f>'3.VALOR'!E141/'3.VALOR'!E$12*100</f>
        <v>1.493944019311404</v>
      </c>
      <c r="F268" s="12">
        <f>'3.VALOR'!F141/'3.VALOR'!F$12*100</f>
        <v>5.9005493755997156</v>
      </c>
      <c r="G268" s="12">
        <f>'3.VALOR'!G141/'3.VALOR'!G$12*100</f>
        <v>0.42863659158170048</v>
      </c>
      <c r="H268" s="12">
        <f>'3.VALOR'!H141/'3.VALOR'!H$12*100</f>
        <v>0</v>
      </c>
      <c r="I268" s="12">
        <f>'3.VALOR'!I141/'3.VALOR'!I$12*100</f>
        <v>0</v>
      </c>
      <c r="J268" s="12">
        <f>'3.VALOR'!J141/'3.VALOR'!J$12*100</f>
        <v>2.7660732847154055</v>
      </c>
      <c r="K268" s="12">
        <f>'3.VALOR'!K141/'3.VALOR'!K$12*100</f>
        <v>14.856507223760145</v>
      </c>
      <c r="L268" s="12">
        <f>'3.VALOR'!L141/'3.VALOR'!L$12*100</f>
        <v>0</v>
      </c>
      <c r="M268" s="12">
        <f>'3.VALOR'!M141/'3.VALOR'!M$12*100</f>
        <v>0</v>
      </c>
      <c r="N268" s="12">
        <f>'3.VALOR'!N141/'3.VALOR'!N$12*100</f>
        <v>0</v>
      </c>
      <c r="O268" s="12" t="e">
        <f>'3.VALOR'!O141/'3.VALOR'!O$12*100</f>
        <v>#DIV/0!</v>
      </c>
      <c r="P268" s="26" t="e">
        <f t="shared" si="78"/>
        <v>#DIV/0!</v>
      </c>
      <c r="Q268" s="6" t="s">
        <v>38</v>
      </c>
      <c r="R268" s="12">
        <f t="shared" si="79"/>
        <v>26.144004139527695</v>
      </c>
      <c r="S268" s="22">
        <f t="shared" si="80"/>
        <v>0.99997204705448361</v>
      </c>
      <c r="T268" s="28" t="e">
        <f t="shared" si="81"/>
        <v>#REF!</v>
      </c>
      <c r="U268" s="24" t="e">
        <f t="shared" si="82"/>
        <v>#REF!</v>
      </c>
    </row>
    <row r="269" spans="1:21" ht="14.1" hidden="1" customHeight="1" x14ac:dyDescent="0.2">
      <c r="A269" s="7">
        <f t="shared" si="83"/>
        <v>201009</v>
      </c>
      <c r="B269" s="12">
        <f>'3.VALOR'!B142/'3.VALOR'!B$12*100</f>
        <v>3.1481131681878121</v>
      </c>
      <c r="C269" s="12">
        <f>'3.VALOR'!C142/'3.VALOR'!C$12*100</f>
        <v>0.40792532187573616</v>
      </c>
      <c r="D269" s="12">
        <f>'3.VALOR'!D142/'3.VALOR'!D$12*100</f>
        <v>0.3157119723901855</v>
      </c>
      <c r="E269" s="12">
        <f>'3.VALOR'!E142/'3.VALOR'!E$12*100</f>
        <v>1.5767031723326597</v>
      </c>
      <c r="F269" s="12">
        <f>'3.VALOR'!F142/'3.VALOR'!F$12*100</f>
        <v>6.2263598897850452</v>
      </c>
      <c r="G269" s="12">
        <f>'3.VALOR'!G142/'3.VALOR'!G$12*100</f>
        <v>0.44610673106803767</v>
      </c>
      <c r="H269" s="12">
        <f>'3.VALOR'!H142/'3.VALOR'!H$12*100</f>
        <v>0</v>
      </c>
      <c r="I269" s="12">
        <f>'3.VALOR'!I142/'3.VALOR'!I$12*100</f>
        <v>0</v>
      </c>
      <c r="J269" s="12">
        <f>'3.VALOR'!J142/'3.VALOR'!J$12*100</f>
        <v>2.7598137531659175</v>
      </c>
      <c r="K269" s="12">
        <f>'3.VALOR'!K142/'3.VALOR'!K$12*100</f>
        <v>13.805323085211668</v>
      </c>
      <c r="L269" s="12">
        <f>'3.VALOR'!L142/'3.VALOR'!L$12*100</f>
        <v>0</v>
      </c>
      <c r="M269" s="12">
        <f>'3.VALOR'!M142/'3.VALOR'!M$12*100</f>
        <v>0</v>
      </c>
      <c r="N269" s="12">
        <f>'3.VALOR'!N142/'3.VALOR'!N$12*100</f>
        <v>0</v>
      </c>
      <c r="O269" s="12" t="e">
        <f>'3.VALOR'!O142/'3.VALOR'!O$12*100</f>
        <v>#DIV/0!</v>
      </c>
      <c r="P269" s="26" t="e">
        <f t="shared" si="78"/>
        <v>#DIV/0!</v>
      </c>
      <c r="Q269" s="6" t="s">
        <v>38</v>
      </c>
      <c r="R269" s="12">
        <f t="shared" si="79"/>
        <v>25.53794392582925</v>
      </c>
      <c r="S269" s="22">
        <f t="shared" si="80"/>
        <v>0.99601893540644582</v>
      </c>
      <c r="T269" s="28" t="e">
        <f t="shared" si="81"/>
        <v>#REF!</v>
      </c>
      <c r="U269" s="24" t="e">
        <f t="shared" si="82"/>
        <v>#REF!</v>
      </c>
    </row>
    <row r="270" spans="1:21" ht="14.1" hidden="1" customHeight="1" x14ac:dyDescent="0.2">
      <c r="A270" s="7">
        <f t="shared" si="83"/>
        <v>201010</v>
      </c>
      <c r="B270" s="12">
        <f>'3.VALOR'!B143/'3.VALOR'!B$12*100</f>
        <v>3.1759520007688495</v>
      </c>
      <c r="C270" s="12">
        <f>'3.VALOR'!C143/'3.VALOR'!C$12*100</f>
        <v>0.40510927696652665</v>
      </c>
      <c r="D270" s="12">
        <f>'3.VALOR'!D143/'3.VALOR'!D$12*100</f>
        <v>0.31628422537621087</v>
      </c>
      <c r="E270" s="12">
        <f>'3.VALOR'!E143/'3.VALOR'!E$12*100</f>
        <v>1.5529612612972519</v>
      </c>
      <c r="F270" s="12">
        <f>'3.VALOR'!F143/'3.VALOR'!F$12*100</f>
        <v>6.3090891455125808</v>
      </c>
      <c r="G270" s="12">
        <f>'3.VALOR'!G143/'3.VALOR'!G$12*100</f>
        <v>0.45083710729818444</v>
      </c>
      <c r="H270" s="12">
        <f>'3.VALOR'!H143/'3.VALOR'!H$12*100</f>
        <v>0</v>
      </c>
      <c r="I270" s="12">
        <f>'3.VALOR'!I143/'3.VALOR'!I$12*100</f>
        <v>0</v>
      </c>
      <c r="J270" s="12">
        <f>'3.VALOR'!J143/'3.VALOR'!J$12*100</f>
        <v>2.7442334593091622</v>
      </c>
      <c r="K270" s="12">
        <f>'3.VALOR'!K143/'3.VALOR'!K$12*100</f>
        <v>13.952440584456252</v>
      </c>
      <c r="L270" s="12">
        <f>'3.VALOR'!L143/'3.VALOR'!L$12*100</f>
        <v>0</v>
      </c>
      <c r="M270" s="12">
        <f>'3.VALOR'!M143/'3.VALOR'!M$12*100</f>
        <v>0</v>
      </c>
      <c r="N270" s="12">
        <f>'3.VALOR'!N143/'3.VALOR'!N$12*100</f>
        <v>0</v>
      </c>
      <c r="O270" s="12" t="e">
        <f>'3.VALOR'!O143/'3.VALOR'!O$12*100</f>
        <v>#DIV/0!</v>
      </c>
      <c r="P270" s="26" t="e">
        <f t="shared" si="78"/>
        <v>#DIV/0!</v>
      </c>
      <c r="Q270" s="6" t="s">
        <v>38</v>
      </c>
      <c r="R270" s="12">
        <f t="shared" si="79"/>
        <v>25.730955060216168</v>
      </c>
      <c r="S270" s="22">
        <f t="shared" si="80"/>
        <v>0.98356863334203548</v>
      </c>
      <c r="T270" s="28" t="e">
        <f t="shared" si="81"/>
        <v>#REF!</v>
      </c>
      <c r="U270" s="24" t="e">
        <f t="shared" si="82"/>
        <v>#REF!</v>
      </c>
    </row>
    <row r="271" spans="1:21" ht="14.1" hidden="1" customHeight="1" x14ac:dyDescent="0.2">
      <c r="A271" s="7">
        <f t="shared" si="83"/>
        <v>201011</v>
      </c>
      <c r="B271" s="12">
        <f>'3.VALOR'!B144/'3.VALOR'!B$12*100</f>
        <v>3.1485763986385433</v>
      </c>
      <c r="C271" s="12">
        <f>'3.VALOR'!C144/'3.VALOR'!C$12*100</f>
        <v>0.41577167166386303</v>
      </c>
      <c r="D271" s="12">
        <f>'3.VALOR'!D144/'3.VALOR'!D$12*100</f>
        <v>0.30398078617666585</v>
      </c>
      <c r="E271" s="12">
        <f>'3.VALOR'!E144/'3.VALOR'!E$12*100</f>
        <v>1.540661235098185</v>
      </c>
      <c r="F271" s="12">
        <f>'3.VALOR'!F144/'3.VALOR'!F$12*100</f>
        <v>6.5083335774382469</v>
      </c>
      <c r="G271" s="12">
        <f>'3.VALOR'!G144/'3.VALOR'!G$12*100</f>
        <v>0.43170058527622746</v>
      </c>
      <c r="H271" s="12">
        <f>'3.VALOR'!H144/'3.VALOR'!H$12*100</f>
        <v>0</v>
      </c>
      <c r="I271" s="12">
        <f>'3.VALOR'!I144/'3.VALOR'!I$12*100</f>
        <v>0</v>
      </c>
      <c r="J271" s="12">
        <f>'3.VALOR'!J144/'3.VALOR'!J$12*100</f>
        <v>2.713453621689903</v>
      </c>
      <c r="K271" s="12">
        <f>'3.VALOR'!K144/'3.VALOR'!K$12*100</f>
        <v>13.252324569863628</v>
      </c>
      <c r="L271" s="12">
        <f>'3.VALOR'!L144/'3.VALOR'!L$12*100</f>
        <v>0</v>
      </c>
      <c r="M271" s="12">
        <f>'3.VALOR'!M144/'3.VALOR'!M$12*100</f>
        <v>0</v>
      </c>
      <c r="N271" s="12">
        <f>'3.VALOR'!N144/'3.VALOR'!N$12*100</f>
        <v>0</v>
      </c>
      <c r="O271" s="12" t="e">
        <f>'3.VALOR'!O144/'3.VALOR'!O$12*100</f>
        <v>#DIV/0!</v>
      </c>
      <c r="P271" s="26" t="e">
        <f t="shared" si="78"/>
        <v>#DIV/0!</v>
      </c>
      <c r="Q271" s="6" t="s">
        <v>38</v>
      </c>
      <c r="R271" s="12">
        <f t="shared" si="79"/>
        <v>25.16622604720672</v>
      </c>
      <c r="S271" s="22">
        <f t="shared" si="80"/>
        <v>0.98379501483815901</v>
      </c>
      <c r="T271" s="28" t="e">
        <f t="shared" si="81"/>
        <v>#REF!</v>
      </c>
      <c r="U271" s="24" t="e">
        <f t="shared" si="82"/>
        <v>#REF!</v>
      </c>
    </row>
    <row r="272" spans="1:21" ht="14.1" hidden="1" customHeight="1" x14ac:dyDescent="0.2">
      <c r="A272" s="34">
        <f t="shared" si="83"/>
        <v>201012</v>
      </c>
      <c r="B272" s="39">
        <f>'3.VALOR'!B145/'3.VALOR'!B$12*100</f>
        <v>3.3187460606828201</v>
      </c>
      <c r="C272" s="39">
        <f>'3.VALOR'!C145/'3.VALOR'!C$12*100</f>
        <v>0.49739839807328345</v>
      </c>
      <c r="D272" s="39">
        <f>'3.VALOR'!D145/'3.VALOR'!D$12*100</f>
        <v>0.36927485188215825</v>
      </c>
      <c r="E272" s="39">
        <f>'3.VALOR'!E145/'3.VALOR'!E$12*100</f>
        <v>1.6962594269875897</v>
      </c>
      <c r="F272" s="39">
        <f>'3.VALOR'!F145/'3.VALOR'!F$12*100</f>
        <v>6.9287789984116639</v>
      </c>
      <c r="G272" s="39">
        <f>'3.VALOR'!G145/'3.VALOR'!G$12*100</f>
        <v>0.4711562233776781</v>
      </c>
      <c r="H272" s="39">
        <f>'3.VALOR'!H145/'3.VALOR'!H$12*100</f>
        <v>0</v>
      </c>
      <c r="I272" s="39">
        <f>'3.VALOR'!I145/'3.VALOR'!I$12*100</f>
        <v>0</v>
      </c>
      <c r="J272" s="39">
        <f>'3.VALOR'!J145/'3.VALOR'!J$12*100</f>
        <v>2.6761401124532953</v>
      </c>
      <c r="K272" s="39">
        <f>'3.VALOR'!K145/'3.VALOR'!K$12*100</f>
        <v>13.594465512687945</v>
      </c>
      <c r="L272" s="39">
        <f>'3.VALOR'!L145/'3.VALOR'!L$12*100</f>
        <v>0</v>
      </c>
      <c r="M272" s="39">
        <f>'3.VALOR'!M145/'3.VALOR'!M$12*100</f>
        <v>0</v>
      </c>
      <c r="N272" s="39">
        <f>'3.VALOR'!N145/'3.VALOR'!N$12*100</f>
        <v>0</v>
      </c>
      <c r="O272" s="39" t="e">
        <f>'3.VALOR'!O145/'3.VALOR'!O$12*100</f>
        <v>#DIV/0!</v>
      </c>
      <c r="P272" s="40" t="e">
        <f t="shared" si="78"/>
        <v>#DIV/0!</v>
      </c>
      <c r="Q272" s="35" t="s">
        <v>38</v>
      </c>
      <c r="R272" s="39">
        <f t="shared" si="79"/>
        <v>26.233473523873613</v>
      </c>
      <c r="S272" s="41">
        <f t="shared" si="80"/>
        <v>0.96162630959599704</v>
      </c>
      <c r="T272" s="42" t="e">
        <f t="shared" si="81"/>
        <v>#REF!</v>
      </c>
      <c r="U272" s="43" t="e">
        <f t="shared" si="82"/>
        <v>#REF!</v>
      </c>
    </row>
    <row r="273" spans="1:21" ht="14.1" customHeight="1" x14ac:dyDescent="0.2">
      <c r="A273" s="7">
        <v>201101</v>
      </c>
      <c r="B273" s="12">
        <f>'3.VALOR'!B146/'3.VALOR'!B$12*100</f>
        <v>4.1530714684570276</v>
      </c>
      <c r="C273" s="12">
        <f>'3.VALOR'!C146/'3.VALOR'!C$12*100</f>
        <v>3.1026386859079267</v>
      </c>
      <c r="D273" s="12">
        <f>'3.VALOR'!D146/'3.VALOR'!D$12*100</f>
        <v>8.6307576854333945</v>
      </c>
      <c r="E273" s="12">
        <f>'3.VALOR'!E146/'3.VALOR'!E$12*100</f>
        <v>3.5836440982814231</v>
      </c>
      <c r="F273" s="12">
        <f>'3.VALOR'!F146/'3.VALOR'!F$12*100</f>
        <v>5.3825939546906287</v>
      </c>
      <c r="G273" s="12">
        <f>'3.VALOR'!G146/'3.VALOR'!G$12*100</f>
        <v>0.26355721200464982</v>
      </c>
      <c r="H273" s="12">
        <f>'3.VALOR'!H146/'3.VALOR'!H$12*100</f>
        <v>1.6167901354594343</v>
      </c>
      <c r="I273" s="12">
        <f>'3.VALOR'!I146/'3.VALOR'!I$12*100</f>
        <v>2.6991528529817006</v>
      </c>
      <c r="J273" s="12">
        <f>'3.VALOR'!J146/'3.VALOR'!J$12*100</f>
        <v>1.1828945938144229</v>
      </c>
      <c r="K273" s="12">
        <f>'3.VALOR'!K146/'3.VALOR'!K$12*100</f>
        <v>7.7528826048682982</v>
      </c>
      <c r="L273" s="12">
        <f>'3.VALOR'!L146/'3.VALOR'!L$12*100</f>
        <v>1.8894999979418496</v>
      </c>
      <c r="M273" s="12">
        <f>'3.VALOR'!M146/'3.VALOR'!M$12*100</f>
        <v>2.9226623861580125</v>
      </c>
      <c r="N273" s="12">
        <f>'3.VALOR'!N146/'3.VALOR'!N$12*100</f>
        <v>10.947101979657537</v>
      </c>
      <c r="O273" s="12" t="e">
        <f>'3.VALOR'!O146/'3.VALOR'!O$12*100</f>
        <v>#DIV/0!</v>
      </c>
      <c r="P273" s="26" t="e">
        <f t="shared" ref="P273:P279" si="84">O273/O261</f>
        <v>#DIV/0!</v>
      </c>
      <c r="Q273" s="6" t="s">
        <v>38</v>
      </c>
      <c r="R273" s="12">
        <f t="shared" ref="R273:R279" si="85">SUM(C273:N273)</f>
        <v>49.974176187199276</v>
      </c>
      <c r="S273" s="22">
        <f t="shared" ref="S273:S279" si="86">R273/R261</f>
        <v>1.8714369840137528</v>
      </c>
      <c r="T273" s="28" t="e">
        <f t="shared" ref="T273:T279" si="87">U273*$T$7</f>
        <v>#REF!</v>
      </c>
      <c r="U273" s="24" t="e">
        <f t="shared" ref="U273:U279" si="88">R273/$U$7</f>
        <v>#REF!</v>
      </c>
    </row>
    <row r="274" spans="1:21" ht="14.1" customHeight="1" x14ac:dyDescent="0.2">
      <c r="A274" s="7">
        <f t="shared" si="83"/>
        <v>201102</v>
      </c>
      <c r="B274" s="12">
        <f>'3.VALOR'!B147/'3.VALOR'!B$12*100</f>
        <v>4.6533495560967992</v>
      </c>
      <c r="C274" s="12">
        <f>'3.VALOR'!C147/'3.VALOR'!C$12*100</f>
        <v>3.4400684178647465</v>
      </c>
      <c r="D274" s="12">
        <f>'3.VALOR'!D147/'3.VALOR'!D$12*100</f>
        <v>8.5663792245055443</v>
      </c>
      <c r="E274" s="12">
        <f>'3.VALOR'!E147/'3.VALOR'!E$12*100</f>
        <v>3.5187114018351866</v>
      </c>
      <c r="F274" s="12">
        <f>'3.VALOR'!F147/'3.VALOR'!F$12*100</f>
        <v>5.4401053536062856</v>
      </c>
      <c r="G274" s="12">
        <f>'3.VALOR'!G147/'3.VALOR'!G$12*100</f>
        <v>0.25479526512381001</v>
      </c>
      <c r="H274" s="12">
        <f>'3.VALOR'!H147/'3.VALOR'!H$12*100</f>
        <v>1.7044166496696462</v>
      </c>
      <c r="I274" s="12">
        <f>'3.VALOR'!I147/'3.VALOR'!I$12*100</f>
        <v>2.9308500447863239</v>
      </c>
      <c r="J274" s="12">
        <f>'3.VALOR'!J147/'3.VALOR'!J$12*100</f>
        <v>1.1450221434394539</v>
      </c>
      <c r="K274" s="12">
        <f>'3.VALOR'!K147/'3.VALOR'!K$12*100</f>
        <v>7.5777092988402055</v>
      </c>
      <c r="L274" s="12">
        <f>'3.VALOR'!L147/'3.VALOR'!L$12*100</f>
        <v>0.76496835102362504</v>
      </c>
      <c r="M274" s="12">
        <f>'3.VALOR'!M147/'3.VALOR'!M$12*100</f>
        <v>15.928628715462311</v>
      </c>
      <c r="N274" s="12">
        <f>'3.VALOR'!N147/'3.VALOR'!N$12*100</f>
        <v>51.736349228026192</v>
      </c>
      <c r="O274" s="12" t="e">
        <f>'3.VALOR'!O147/'3.VALOR'!O$12*100</f>
        <v>#DIV/0!</v>
      </c>
      <c r="P274" s="26" t="e">
        <f t="shared" si="84"/>
        <v>#DIV/0!</v>
      </c>
      <c r="Q274" s="6" t="s">
        <v>38</v>
      </c>
      <c r="R274" s="12">
        <f t="shared" si="85"/>
        <v>103.00800409418333</v>
      </c>
      <c r="S274" s="22">
        <f t="shared" si="86"/>
        <v>3.9367083424474223</v>
      </c>
      <c r="T274" s="28" t="e">
        <f t="shared" si="87"/>
        <v>#REF!</v>
      </c>
      <c r="U274" s="24" t="e">
        <f t="shared" si="88"/>
        <v>#REF!</v>
      </c>
    </row>
    <row r="275" spans="1:21" ht="14.1" customHeight="1" x14ac:dyDescent="0.2">
      <c r="A275" s="7">
        <f t="shared" ref="A275:A281" si="89">A274+1</f>
        <v>201103</v>
      </c>
      <c r="B275" s="12">
        <f>'3.VALOR'!B148/'3.VALOR'!B$12*100</f>
        <v>4.7107532676047761</v>
      </c>
      <c r="C275" s="12">
        <f>'3.VALOR'!C148/'3.VALOR'!C$12*100</f>
        <v>3.2165480286561579</v>
      </c>
      <c r="D275" s="12">
        <f>'3.VALOR'!D148/'3.VALOR'!D$12*100</f>
        <v>8.4662731021501756</v>
      </c>
      <c r="E275" s="12">
        <f>'3.VALOR'!E148/'3.VALOR'!E$12*100</f>
        <v>3.5323730123297787</v>
      </c>
      <c r="F275" s="12">
        <f>'3.VALOR'!F148/'3.VALOR'!F$12*100</f>
        <v>5.5831734215770288</v>
      </c>
      <c r="G275" s="12">
        <f>'3.VALOR'!G148/'3.VALOR'!G$12*100</f>
        <v>0.25538656215257827</v>
      </c>
      <c r="H275" s="12">
        <f>'3.VALOR'!H148/'3.VALOR'!H$12*100</f>
        <v>1.6006004792543143</v>
      </c>
      <c r="I275" s="12">
        <f>'3.VALOR'!I148/'3.VALOR'!I$12*100</f>
        <v>2.7224160403255979</v>
      </c>
      <c r="J275" s="12">
        <f>'3.VALOR'!J148/'3.VALOR'!J$12*100</f>
        <v>1.1559572861463456</v>
      </c>
      <c r="K275" s="12">
        <f>'3.VALOR'!K148/'3.VALOR'!K$12*100</f>
        <v>8.220551943417199</v>
      </c>
      <c r="L275" s="12">
        <f>'3.VALOR'!L148/'3.VALOR'!L$12*100</f>
        <v>5.3199489641157554</v>
      </c>
      <c r="M275" s="12">
        <f>'3.VALOR'!M148/'3.VALOR'!M$12*100</f>
        <v>15.984422838999853</v>
      </c>
      <c r="N275" s="12">
        <f>'3.VALOR'!N148/'3.VALOR'!N$12*100</f>
        <v>53.973756194681876</v>
      </c>
      <c r="O275" s="12" t="e">
        <f>'3.VALOR'!O148/'3.VALOR'!O$12*100</f>
        <v>#DIV/0!</v>
      </c>
      <c r="P275" s="26" t="e">
        <f t="shared" si="84"/>
        <v>#DIV/0!</v>
      </c>
      <c r="Q275" s="6" t="s">
        <v>38</v>
      </c>
      <c r="R275" s="12">
        <f t="shared" si="85"/>
        <v>110.03140787380666</v>
      </c>
      <c r="S275" s="22">
        <f t="shared" si="86"/>
        <v>3.9915383408161795</v>
      </c>
      <c r="T275" s="28" t="e">
        <f t="shared" si="87"/>
        <v>#REF!</v>
      </c>
      <c r="U275" s="24" t="e">
        <f t="shared" si="88"/>
        <v>#REF!</v>
      </c>
    </row>
    <row r="276" spans="1:21" ht="14.1" customHeight="1" x14ac:dyDescent="0.2">
      <c r="A276" s="7">
        <f t="shared" si="89"/>
        <v>201104</v>
      </c>
      <c r="B276" s="12">
        <f>'3.VALOR'!B149/'3.VALOR'!B$12*100</f>
        <v>4.3827713468987666</v>
      </c>
      <c r="C276" s="12">
        <f>'3.VALOR'!C149/'3.VALOR'!C$12*100</f>
        <v>3.3427949066774585</v>
      </c>
      <c r="D276" s="12">
        <f>'3.VALOR'!D149/'3.VALOR'!D$12*100</f>
        <v>8.7354036814778997</v>
      </c>
      <c r="E276" s="12">
        <f>'3.VALOR'!E149/'3.VALOR'!E$12*100</f>
        <v>3.4179312801966932</v>
      </c>
      <c r="F276" s="12">
        <f>'3.VALOR'!F149/'3.VALOR'!F$12*100</f>
        <v>5.3763192903751751</v>
      </c>
      <c r="G276" s="12">
        <f>'3.VALOR'!G149/'3.VALOR'!G$12*100</f>
        <v>0.24759219222790477</v>
      </c>
      <c r="H276" s="12">
        <f>'3.VALOR'!H149/'3.VALOR'!H$12*100</f>
        <v>1.6157782819466147</v>
      </c>
      <c r="I276" s="12">
        <f>'3.VALOR'!I149/'3.VALOR'!I$12*100</f>
        <v>2.6705931363764686</v>
      </c>
      <c r="J276" s="12">
        <f>'3.VALOR'!J149/'3.VALOR'!J$12*100</f>
        <v>1.1479919941746126</v>
      </c>
      <c r="K276" s="12">
        <f>'3.VALOR'!K149/'3.VALOR'!K$12*100</f>
        <v>8.0087282786888334</v>
      </c>
      <c r="L276" s="12">
        <f>'3.VALOR'!L149/'3.VALOR'!L$12*100</f>
        <v>2.7989083054359551</v>
      </c>
      <c r="M276" s="12">
        <f>'3.VALOR'!M149/'3.VALOR'!M$12*100</f>
        <v>3.31796968696655</v>
      </c>
      <c r="N276" s="12">
        <f>'3.VALOR'!N149/'3.VALOR'!N$12*100</f>
        <v>22.730477701250713</v>
      </c>
      <c r="O276" s="12" t="e">
        <f>'3.VALOR'!O149/'3.VALOR'!O$12*100</f>
        <v>#DIV/0!</v>
      </c>
      <c r="P276" s="26" t="e">
        <f t="shared" si="84"/>
        <v>#DIV/0!</v>
      </c>
      <c r="Q276" s="6" t="s">
        <v>38</v>
      </c>
      <c r="R276" s="12">
        <f t="shared" si="85"/>
        <v>63.410488735794885</v>
      </c>
      <c r="S276" s="22">
        <f t="shared" si="86"/>
        <v>2.3035039574184411</v>
      </c>
      <c r="T276" s="28" t="e">
        <f t="shared" si="87"/>
        <v>#REF!</v>
      </c>
      <c r="U276" s="24" t="e">
        <f t="shared" si="88"/>
        <v>#REF!</v>
      </c>
    </row>
    <row r="277" spans="1:21" ht="14.1" customHeight="1" x14ac:dyDescent="0.2">
      <c r="A277" s="7">
        <f t="shared" si="89"/>
        <v>201105</v>
      </c>
      <c r="B277" s="12">
        <f>'3.VALOR'!B150/'3.VALOR'!B$12*100</f>
        <v>4.1285456817188244</v>
      </c>
      <c r="C277" s="12">
        <f>'3.VALOR'!C150/'3.VALOR'!C$12*100</f>
        <v>3.3493873183036524</v>
      </c>
      <c r="D277" s="12">
        <f>'3.VALOR'!D150/'3.VALOR'!D$12*100</f>
        <v>8.698836715670879</v>
      </c>
      <c r="E277" s="12">
        <f>'3.VALOR'!E150/'3.VALOR'!E$12*100</f>
        <v>3.4302084226260874</v>
      </c>
      <c r="F277" s="12">
        <f>'3.VALOR'!F150/'3.VALOR'!F$12*100</f>
        <v>5.1421541582622901</v>
      </c>
      <c r="G277" s="12">
        <f>'3.VALOR'!G150/'3.VALOR'!G$12*100</f>
        <v>0.24495823273611861</v>
      </c>
      <c r="H277" s="12">
        <f>'3.VALOR'!H150/'3.VALOR'!H$12*100</f>
        <v>1.7874898230721685</v>
      </c>
      <c r="I277" s="12">
        <f>'3.VALOR'!I150/'3.VALOR'!I$12*100</f>
        <v>3.0174638762363717</v>
      </c>
      <c r="J277" s="12">
        <f>'3.VALOR'!J150/'3.VALOR'!J$12*100</f>
        <v>1.1535814055582188</v>
      </c>
      <c r="K277" s="12">
        <f>'3.VALOR'!K150/'3.VALOR'!K$12*100</f>
        <v>7.9530410119509511</v>
      </c>
      <c r="L277" s="12">
        <f>'3.VALOR'!L150/'3.VALOR'!L$12*100</f>
        <v>0.24969673326013872</v>
      </c>
      <c r="M277" s="12">
        <f>'3.VALOR'!M150/'3.VALOR'!M$12*100</f>
        <v>1.6678881610690521</v>
      </c>
      <c r="N277" s="12">
        <f>'3.VALOR'!N150/'3.VALOR'!N$12*100</f>
        <v>2.9747821439904296</v>
      </c>
      <c r="O277" s="12" t="e">
        <f>'3.VALOR'!O150/'3.VALOR'!O$12*100</f>
        <v>#DIV/0!</v>
      </c>
      <c r="P277" s="26" t="e">
        <f t="shared" si="84"/>
        <v>#DIV/0!</v>
      </c>
      <c r="Q277" s="6" t="s">
        <v>38</v>
      </c>
      <c r="R277" s="12">
        <f t="shared" si="85"/>
        <v>39.669488002736358</v>
      </c>
      <c r="S277" s="22">
        <f t="shared" si="86"/>
        <v>1.4131829639650917</v>
      </c>
      <c r="T277" s="28" t="e">
        <f t="shared" si="87"/>
        <v>#REF!</v>
      </c>
      <c r="U277" s="24" t="e">
        <f t="shared" si="88"/>
        <v>#REF!</v>
      </c>
    </row>
    <row r="278" spans="1:21" ht="14.1" customHeight="1" x14ac:dyDescent="0.2">
      <c r="A278" s="7">
        <f t="shared" si="89"/>
        <v>201106</v>
      </c>
      <c r="B278" s="12">
        <f>'3.VALOR'!B151/'3.VALOR'!B$12*100</f>
        <v>4.0626437993337055</v>
      </c>
      <c r="C278" s="12">
        <f>'3.VALOR'!C151/'3.VALOR'!C$12*100</f>
        <v>3.3446954782499967</v>
      </c>
      <c r="D278" s="12">
        <f>'3.VALOR'!D151/'3.VALOR'!D$12*100</f>
        <v>9.2484475585491577</v>
      </c>
      <c r="E278" s="12">
        <f>'3.VALOR'!E151/'3.VALOR'!E$12*100</f>
        <v>3.2544267458853771</v>
      </c>
      <c r="F278" s="12">
        <f>'3.VALOR'!F151/'3.VALOR'!F$12*100</f>
        <v>5.0738528160746954</v>
      </c>
      <c r="G278" s="12">
        <f>'3.VALOR'!G151/'3.VALOR'!G$12*100</f>
        <v>0.22764935607580911</v>
      </c>
      <c r="H278" s="12">
        <f>'3.VALOR'!H151/'3.VALOR'!H$12*100</f>
        <v>1.9141738828772321</v>
      </c>
      <c r="I278" s="12">
        <f>'3.VALOR'!I151/'3.VALOR'!I$12*100</f>
        <v>3.2247554920328887</v>
      </c>
      <c r="J278" s="12">
        <f>'3.VALOR'!J151/'3.VALOR'!J$12*100</f>
        <v>1.1332950405365201</v>
      </c>
      <c r="K278" s="12">
        <f>'3.VALOR'!K151/'3.VALOR'!K$12*100</f>
        <v>7.6064132434318905</v>
      </c>
      <c r="L278" s="12">
        <f>'3.VALOR'!L151/'3.VALOR'!L$12*100</f>
        <v>0</v>
      </c>
      <c r="M278" s="12">
        <f>'3.VALOR'!M151/'3.VALOR'!M$12*100</f>
        <v>0.40955260894578166</v>
      </c>
      <c r="N278" s="12">
        <f>'3.VALOR'!N151/'3.VALOR'!N$12*100</f>
        <v>0</v>
      </c>
      <c r="O278" s="12" t="e">
        <f>'3.VALOR'!O151/'3.VALOR'!O$12*100</f>
        <v>#DIV/0!</v>
      </c>
      <c r="P278" s="26" t="e">
        <f t="shared" si="84"/>
        <v>#DIV/0!</v>
      </c>
      <c r="Q278" s="6" t="s">
        <v>38</v>
      </c>
      <c r="R278" s="12">
        <f t="shared" si="85"/>
        <v>35.437262222659349</v>
      </c>
      <c r="S278" s="22">
        <f t="shared" si="86"/>
        <v>1.2661499201908744</v>
      </c>
      <c r="T278" s="28" t="e">
        <f t="shared" si="87"/>
        <v>#REF!</v>
      </c>
      <c r="U278" s="24" t="e">
        <f t="shared" si="88"/>
        <v>#REF!</v>
      </c>
    </row>
    <row r="279" spans="1:21" ht="14.1" customHeight="1" x14ac:dyDescent="0.2">
      <c r="A279" s="7">
        <f t="shared" si="89"/>
        <v>201107</v>
      </c>
      <c r="B279" s="12">
        <f>'3.VALOR'!B152/'3.VALOR'!B$12*100</f>
        <v>4.1117598213239788</v>
      </c>
      <c r="C279" s="12">
        <f>'3.VALOR'!C152/'3.VALOR'!C$12*100</f>
        <v>3.3844349871536554</v>
      </c>
      <c r="D279" s="12">
        <f>'3.VALOR'!D152/'3.VALOR'!D$12*100</f>
        <v>9.0382590367820459</v>
      </c>
      <c r="E279" s="12">
        <f>'3.VALOR'!E152/'3.VALOR'!E$12*100</f>
        <v>3.2590607092440957</v>
      </c>
      <c r="F279" s="12">
        <f>'3.VALOR'!F152/'3.VALOR'!F$12*100</f>
        <v>5.1781905662381247</v>
      </c>
      <c r="G279" s="12">
        <f>'3.VALOR'!G152/'3.VALOR'!G$12*100</f>
        <v>0.22044628317990389</v>
      </c>
      <c r="H279" s="12">
        <f>'3.VALOR'!H152/'3.VALOR'!H$12*100</f>
        <v>1.9115430637438999</v>
      </c>
      <c r="I279" s="12">
        <f>'3.VALOR'!I152/'3.VALOR'!I$12*100</f>
        <v>3.0311725402068834</v>
      </c>
      <c r="J279" s="12">
        <f>'3.VALOR'!J152/'3.VALOR'!J$12*100</f>
        <v>1.1617294575751924</v>
      </c>
      <c r="K279" s="12">
        <f>'3.VALOR'!K152/'3.VALOR'!K$12*100</f>
        <v>7.8228692591364517</v>
      </c>
      <c r="L279" s="12">
        <f>'3.VALOR'!L152/'3.VALOR'!L$12*100</f>
        <v>0</v>
      </c>
      <c r="M279" s="12">
        <f>'3.VALOR'!M152/'3.VALOR'!M$12*100</f>
        <v>0</v>
      </c>
      <c r="N279" s="12">
        <f>'3.VALOR'!N152/'3.VALOR'!N$12*100</f>
        <v>0</v>
      </c>
      <c r="O279" s="12" t="e">
        <f>'3.VALOR'!O152/'3.VALOR'!O$12*100</f>
        <v>#DIV/0!</v>
      </c>
      <c r="P279" s="26" t="e">
        <f t="shared" si="84"/>
        <v>#DIV/0!</v>
      </c>
      <c r="Q279" s="6" t="s">
        <v>38</v>
      </c>
      <c r="R279" s="12">
        <f t="shared" si="85"/>
        <v>35.007705903260252</v>
      </c>
      <c r="S279" s="22">
        <f t="shared" si="86"/>
        <v>1.2664778122394722</v>
      </c>
      <c r="T279" s="28" t="e">
        <f t="shared" si="87"/>
        <v>#REF!</v>
      </c>
      <c r="U279" s="24" t="e">
        <f t="shared" si="88"/>
        <v>#REF!</v>
      </c>
    </row>
    <row r="280" spans="1:21" ht="14.1" customHeight="1" x14ac:dyDescent="0.2">
      <c r="A280" s="7">
        <f t="shared" si="89"/>
        <v>201108</v>
      </c>
      <c r="B280" s="12">
        <f>'3.VALOR'!B153/'3.VALOR'!B$12*100</f>
        <v>3.967954653070445</v>
      </c>
      <c r="C280" s="12">
        <f>'3.VALOR'!C153/'3.VALOR'!C$12*100</f>
        <v>3.1920664086970412</v>
      </c>
      <c r="D280" s="12">
        <f>'3.VALOR'!D153/'3.VALOR'!D$12*100</f>
        <v>8.8739270542951019</v>
      </c>
      <c r="E280" s="12">
        <f>'3.VALOR'!E153/'3.VALOR'!E$12*100</f>
        <v>3.1796883541343961</v>
      </c>
      <c r="F280" s="12">
        <f>'3.VALOR'!F153/'3.VALOR'!F$12*100</f>
        <v>5.0095994906073296</v>
      </c>
      <c r="G280" s="12">
        <f>'3.VALOR'!G153/'3.VALOR'!G$12*100</f>
        <v>0.18061436515105514</v>
      </c>
      <c r="H280" s="12">
        <f>'3.VALOR'!H153/'3.VALOR'!H$12*100</f>
        <v>1.7971024314439581</v>
      </c>
      <c r="I280" s="12">
        <f>'3.VALOR'!I153/'3.VALOR'!I$12*100</f>
        <v>2.9406122751895674</v>
      </c>
      <c r="J280" s="12">
        <f>'3.VALOR'!J153/'3.VALOR'!J$12*100</f>
        <v>1.1608308873527595</v>
      </c>
      <c r="K280" s="12">
        <f>'3.VALOR'!K153/'3.VALOR'!K$12*100</f>
        <v>7.7112476995526649</v>
      </c>
      <c r="L280" s="12">
        <f>'3.VALOR'!L153/'3.VALOR'!L$12*100</f>
        <v>0</v>
      </c>
      <c r="M280" s="12">
        <f>'3.VALOR'!M153/'3.VALOR'!M$12*100</f>
        <v>0</v>
      </c>
      <c r="N280" s="12">
        <f>'3.VALOR'!N153/'3.VALOR'!N$12*100</f>
        <v>0</v>
      </c>
      <c r="O280" s="12" t="e">
        <f>'3.VALOR'!O153/'3.VALOR'!O$12*100</f>
        <v>#DIV/0!</v>
      </c>
      <c r="P280" s="26" t="e">
        <f t="shared" ref="P280:P285" si="90">O280/O268</f>
        <v>#DIV/0!</v>
      </c>
      <c r="Q280" s="6" t="s">
        <v>38</v>
      </c>
      <c r="R280" s="12">
        <f t="shared" ref="R280:R285" si="91">SUM(C280:N280)</f>
        <v>34.045688966423867</v>
      </c>
      <c r="S280" s="22">
        <f t="shared" ref="S280:S285" si="92">R280/R268</f>
        <v>1.3022369788776709</v>
      </c>
      <c r="T280" s="28" t="e">
        <f t="shared" ref="T280:T285" si="93">U280*$T$7</f>
        <v>#REF!</v>
      </c>
      <c r="U280" s="24" t="e">
        <f t="shared" ref="U280:U285" si="94">R280/$U$7</f>
        <v>#REF!</v>
      </c>
    </row>
    <row r="281" spans="1:21" ht="14.1" customHeight="1" x14ac:dyDescent="0.2">
      <c r="A281" s="7">
        <f t="shared" si="89"/>
        <v>201109</v>
      </c>
      <c r="B281" s="12">
        <f>'3.VALOR'!B154/'3.VALOR'!B$12*100</f>
        <v>4.1050083147710819</v>
      </c>
      <c r="C281" s="12">
        <f>'3.VALOR'!C154/'3.VALOR'!C$12*100</f>
        <v>3.1725651644098525</v>
      </c>
      <c r="D281" s="12">
        <f>'3.VALOR'!D154/'3.VALOR'!D$12*100</f>
        <v>8.8179797873613559</v>
      </c>
      <c r="E281" s="12">
        <f>'3.VALOR'!E154/'3.VALOR'!E$12*100</f>
        <v>3.253179580438216</v>
      </c>
      <c r="F281" s="12">
        <f>'3.VALOR'!F154/'3.VALOR'!F$12*100</f>
        <v>5.172697850971101</v>
      </c>
      <c r="G281" s="12">
        <f>'3.VALOR'!G154/'3.VALOR'!G$12*100</f>
        <v>0.21034047941549971</v>
      </c>
      <c r="H281" s="12">
        <f>'3.VALOR'!H154/'3.VALOR'!H$12*100</f>
        <v>1.8945945174041652</v>
      </c>
      <c r="I281" s="12">
        <f>'3.VALOR'!I154/'3.VALOR'!I$12*100</f>
        <v>3.0136212961840321</v>
      </c>
      <c r="J281" s="12">
        <f>'3.VALOR'!J154/'3.VALOR'!J$12*100</f>
        <v>1.220288822071012</v>
      </c>
      <c r="K281" s="12">
        <f>'3.VALOR'!K154/'3.VALOR'!K$12*100</f>
        <v>7.7243620955053425</v>
      </c>
      <c r="L281" s="12">
        <f>'3.VALOR'!L154/'3.VALOR'!L$12*100</f>
        <v>10.449616212526603</v>
      </c>
      <c r="M281" s="12">
        <f>'3.VALOR'!M154/'3.VALOR'!M$12*100</f>
        <v>0.64103886617600603</v>
      </c>
      <c r="N281" s="12">
        <f>'3.VALOR'!N154/'3.VALOR'!N$12*100</f>
        <v>0.48395889189969754</v>
      </c>
      <c r="O281" s="12" t="e">
        <f>'3.VALOR'!O154/'3.VALOR'!O$12*100</f>
        <v>#DIV/0!</v>
      </c>
      <c r="P281" s="26" t="e">
        <f t="shared" si="90"/>
        <v>#DIV/0!</v>
      </c>
      <c r="Q281" s="6" t="s">
        <v>38</v>
      </c>
      <c r="R281" s="12">
        <f t="shared" si="91"/>
        <v>46.054243564362885</v>
      </c>
      <c r="S281" s="22">
        <f t="shared" si="92"/>
        <v>1.8033653648124472</v>
      </c>
      <c r="T281" s="28" t="e">
        <f t="shared" si="93"/>
        <v>#REF!</v>
      </c>
      <c r="U281" s="24" t="e">
        <f t="shared" si="94"/>
        <v>#REF!</v>
      </c>
    </row>
    <row r="282" spans="1:21" ht="14.1" customHeight="1" x14ac:dyDescent="0.2">
      <c r="A282" s="7">
        <f>A281+1</f>
        <v>201110</v>
      </c>
      <c r="B282" s="12">
        <f>'3.VALOR'!B155/'3.VALOR'!B$12*100</f>
        <v>4.3040641907273081</v>
      </c>
      <c r="C282" s="12">
        <f>'3.VALOR'!C155/'3.VALOR'!C$12*100</f>
        <v>3.1854238169633211</v>
      </c>
      <c r="D282" s="12">
        <f>'3.VALOR'!D155/'3.VALOR'!D$12*100</f>
        <v>8.9012425968280429</v>
      </c>
      <c r="E282" s="12">
        <f>'3.VALOR'!E155/'3.VALOR'!E$12*100</f>
        <v>3.3023796852344827</v>
      </c>
      <c r="F282" s="12">
        <f>'3.VALOR'!F155/'3.VALOR'!F$12*100</f>
        <v>5.18677770182485</v>
      </c>
      <c r="G282" s="12">
        <f>'3.VALOR'!G155/'3.VALOR'!G$12*100</f>
        <v>0.19502051094286552</v>
      </c>
      <c r="H282" s="12">
        <f>'3.VALOR'!H155/'3.VALOR'!H$12*100</f>
        <v>1.9251524934913291</v>
      </c>
      <c r="I282" s="12">
        <f>'3.VALOR'!I155/'3.VALOR'!I$12*100</f>
        <v>3.153304273762346</v>
      </c>
      <c r="J282" s="12">
        <f>'3.VALOR'!J155/'3.VALOR'!J$12*100</f>
        <v>1.1951897758579793</v>
      </c>
      <c r="K282" s="12">
        <f>'3.VALOR'!K155/'3.VALOR'!K$12*100</f>
        <v>7.5627532131910788</v>
      </c>
      <c r="L282" s="12">
        <f>'3.VALOR'!L155/'3.VALOR'!L$12*100</f>
        <v>27.138833665207081</v>
      </c>
      <c r="M282" s="12">
        <f>'3.VALOR'!M155/'3.VALOR'!M$12*100</f>
        <v>40.530275868483699</v>
      </c>
      <c r="N282" s="12">
        <f>'3.VALOR'!N155/'3.VALOR'!N$12*100</f>
        <v>2.549813266277511</v>
      </c>
      <c r="O282" s="12" t="e">
        <f>'3.VALOR'!O155/'3.VALOR'!O$12*100</f>
        <v>#DIV/0!</v>
      </c>
      <c r="P282" s="26" t="e">
        <f t="shared" si="90"/>
        <v>#DIV/0!</v>
      </c>
      <c r="Q282" s="6" t="s">
        <v>38</v>
      </c>
      <c r="R282" s="12">
        <f t="shared" si="91"/>
        <v>104.82616686806458</v>
      </c>
      <c r="S282" s="22">
        <f t="shared" si="92"/>
        <v>4.0739322198786629</v>
      </c>
      <c r="T282" s="28" t="e">
        <f t="shared" si="93"/>
        <v>#REF!</v>
      </c>
      <c r="U282" s="24" t="e">
        <f t="shared" si="94"/>
        <v>#REF!</v>
      </c>
    </row>
    <row r="283" spans="1:21" ht="14.1" customHeight="1" x14ac:dyDescent="0.2">
      <c r="A283" s="7">
        <f>A282+1</f>
        <v>201111</v>
      </c>
      <c r="B283" s="12">
        <f>'3.VALOR'!B156/'3.VALOR'!B$12*100</f>
        <v>4.1974998046879417</v>
      </c>
      <c r="C283" s="12">
        <f>'3.VALOR'!C156/'3.VALOR'!C$12*100</f>
        <v>3.2111034869896153</v>
      </c>
      <c r="D283" s="12">
        <f>'3.VALOR'!D156/'3.VALOR'!D$12*100</f>
        <v>8.9141373641131487</v>
      </c>
      <c r="E283" s="12">
        <f>'3.VALOR'!E156/'3.VALOR'!E$12*100</f>
        <v>3.2949767857453702</v>
      </c>
      <c r="F283" s="12">
        <f>'3.VALOR'!F156/'3.VALOR'!F$12*100</f>
        <v>5.2176122414358224</v>
      </c>
      <c r="G283" s="12">
        <f>'3.VALOR'!G156/'3.VALOR'!G$12*100</f>
        <v>0.19631061355108734</v>
      </c>
      <c r="H283" s="12">
        <f>'3.VALOR'!H156/'3.VALOR'!H$12*100</f>
        <v>1.9891522281771938</v>
      </c>
      <c r="I283" s="12">
        <f>'3.VALOR'!I156/'3.VALOR'!I$12*100</f>
        <v>3.2983876341169225</v>
      </c>
      <c r="J283" s="12">
        <f>'3.VALOR'!J156/'3.VALOR'!J$12*100</f>
        <v>1.2503680795168488</v>
      </c>
      <c r="K283" s="12">
        <f>'3.VALOR'!K156/'3.VALOR'!K$12*100</f>
        <v>7.5996212483627774</v>
      </c>
      <c r="L283" s="12">
        <f>'3.VALOR'!L156/'3.VALOR'!L$12*100</f>
        <v>15.78621162552637</v>
      </c>
      <c r="M283" s="12">
        <f>'3.VALOR'!M156/'3.VALOR'!M$12*100</f>
        <v>33.742386541086653</v>
      </c>
      <c r="N283" s="12">
        <f>'3.VALOR'!N156/'3.VALOR'!N$12*100</f>
        <v>0</v>
      </c>
      <c r="O283" s="12" t="e">
        <f>'3.VALOR'!O156/'3.VALOR'!O$12*100</f>
        <v>#DIV/0!</v>
      </c>
      <c r="P283" s="26" t="e">
        <f t="shared" si="90"/>
        <v>#DIV/0!</v>
      </c>
      <c r="Q283" s="6" t="s">
        <v>38</v>
      </c>
      <c r="R283" s="12">
        <f t="shared" si="91"/>
        <v>84.500267848621803</v>
      </c>
      <c r="S283" s="22">
        <f t="shared" si="92"/>
        <v>3.3576853235807582</v>
      </c>
      <c r="T283" s="28" t="e">
        <f t="shared" si="93"/>
        <v>#REF!</v>
      </c>
      <c r="U283" s="24" t="e">
        <f t="shared" si="94"/>
        <v>#REF!</v>
      </c>
    </row>
    <row r="284" spans="1:21" ht="14.1" customHeight="1" x14ac:dyDescent="0.2">
      <c r="A284" s="34">
        <f>A283+1</f>
        <v>201112</v>
      </c>
      <c r="B284" s="39">
        <f>'3.VALOR'!B157/'3.VALOR'!B$12*100</f>
        <v>4.3427996312132953</v>
      </c>
      <c r="C284" s="39">
        <f>'3.VALOR'!C157/'3.VALOR'!C$12*100</f>
        <v>3.4115918340952378</v>
      </c>
      <c r="D284" s="39">
        <f>'3.VALOR'!D157/'3.VALOR'!D$12*100</f>
        <v>9.1785373187563959</v>
      </c>
      <c r="E284" s="39">
        <f>'3.VALOR'!E157/'3.VALOR'!E$12*100</f>
        <v>3.8538213249219502</v>
      </c>
      <c r="F284" s="39">
        <f>'3.VALOR'!F157/'3.VALOR'!F$12*100</f>
        <v>5.7691723994994044</v>
      </c>
      <c r="G284" s="39">
        <f>'3.VALOR'!G157/'3.VALOR'!G$12*100</f>
        <v>0.25931062425258633</v>
      </c>
      <c r="H284" s="39">
        <f>'3.VALOR'!H157/'3.VALOR'!H$12*100</f>
        <v>2.3288820451065084</v>
      </c>
      <c r="I284" s="39">
        <f>'3.VALOR'!I157/'3.VALOR'!I$12*100</f>
        <v>3.5934354700276963</v>
      </c>
      <c r="J284" s="39">
        <f>'3.VALOR'!J157/'3.VALOR'!J$12*100</f>
        <v>1.2855950782369607</v>
      </c>
      <c r="K284" s="39">
        <f>'3.VALOR'!K157/'3.VALOR'!K$12*100</f>
        <v>7.9369366217699762</v>
      </c>
      <c r="L284" s="39">
        <f>'3.VALOR'!L157/'3.VALOR'!L$12*100</f>
        <v>1.0067260086621594</v>
      </c>
      <c r="M284" s="39">
        <f>'3.VALOR'!M157/'3.VALOR'!M$12*100</f>
        <v>2.6520015315503653</v>
      </c>
      <c r="N284" s="39">
        <f>'3.VALOR'!N157/'3.VALOR'!N$12*100</f>
        <v>0</v>
      </c>
      <c r="O284" s="39" t="e">
        <f>'3.VALOR'!O157/'3.VALOR'!O$12*100</f>
        <v>#DIV/0!</v>
      </c>
      <c r="P284" s="40" t="e">
        <f t="shared" si="90"/>
        <v>#DIV/0!</v>
      </c>
      <c r="Q284" s="35" t="s">
        <v>38</v>
      </c>
      <c r="R284" s="39">
        <f t="shared" si="91"/>
        <v>41.276010256879232</v>
      </c>
      <c r="S284" s="41">
        <f t="shared" si="92"/>
        <v>1.5734100259089308</v>
      </c>
      <c r="T284" s="42" t="e">
        <f t="shared" si="93"/>
        <v>#REF!</v>
      </c>
      <c r="U284" s="43" t="e">
        <f t="shared" si="94"/>
        <v>#REF!</v>
      </c>
    </row>
    <row r="285" spans="1:21" ht="14.1" customHeight="1" x14ac:dyDescent="0.2">
      <c r="A285" s="7">
        <v>201201</v>
      </c>
      <c r="B285" s="12">
        <f>'3.VALOR'!B158/'3.VALOR'!B$12*100</f>
        <v>5.9550359727576145</v>
      </c>
      <c r="C285" s="12">
        <f>'3.VALOR'!C158/'3.VALOR'!C$12*100</f>
        <v>4.4365437386080497</v>
      </c>
      <c r="D285" s="12">
        <f>'3.VALOR'!D158/'3.VALOR'!D$12*100</f>
        <v>8.5389301562758622</v>
      </c>
      <c r="E285" s="12">
        <f>'3.VALOR'!E158/'3.VALOR'!E$12*100</f>
        <v>3.7768174399733718</v>
      </c>
      <c r="F285" s="12">
        <f>'3.VALOR'!F158/'3.VALOR'!F$12*100</f>
        <v>11.030614175259586</v>
      </c>
      <c r="G285" s="12">
        <f>'3.VALOR'!G158/'3.VALOR'!G$12*100</f>
        <v>0.32854613089382423</v>
      </c>
      <c r="H285" s="12">
        <f>'3.VALOR'!H158/'3.VALOR'!H$12*100</f>
        <v>2.0469290637592157</v>
      </c>
      <c r="I285" s="12">
        <f>'3.VALOR'!I158/'3.VALOR'!I$12*100</f>
        <v>3.2083466366742468</v>
      </c>
      <c r="J285" s="12">
        <f>'3.VALOR'!J158/'3.VALOR'!J$12*100</f>
        <v>1.3245229678731936</v>
      </c>
      <c r="K285" s="12">
        <f>'3.VALOR'!K158/'3.VALOR'!K$12*100</f>
        <v>8.0703674071482467</v>
      </c>
      <c r="L285" s="12">
        <f>'3.VALOR'!L158/'3.VALOR'!L$12*100</f>
        <v>1.8526217111834293</v>
      </c>
      <c r="M285" s="12">
        <f>'3.VALOR'!M158/'3.VALOR'!M$12*100</f>
        <v>3.5352106360595297</v>
      </c>
      <c r="N285" s="12">
        <f>'3.VALOR'!N158/'3.VALOR'!N$12*100</f>
        <v>12.488366585017209</v>
      </c>
      <c r="O285" s="12" t="e">
        <f>'3.VALOR'!O158/'3.VALOR'!O$12*100</f>
        <v>#DIV/0!</v>
      </c>
      <c r="P285" s="26" t="e">
        <f t="shared" si="90"/>
        <v>#DIV/0!</v>
      </c>
      <c r="Q285" s="6" t="s">
        <v>38</v>
      </c>
      <c r="R285" s="12">
        <f t="shared" si="91"/>
        <v>60.637816648725767</v>
      </c>
      <c r="S285" s="22">
        <f t="shared" si="92"/>
        <v>1.2133830164919848</v>
      </c>
      <c r="T285" s="28" t="e">
        <f t="shared" si="93"/>
        <v>#REF!</v>
      </c>
      <c r="U285" s="24" t="e">
        <f t="shared" si="94"/>
        <v>#REF!</v>
      </c>
    </row>
    <row r="286" spans="1:21" ht="14.1" customHeight="1" x14ac:dyDescent="0.2">
      <c r="A286" s="7">
        <f t="shared" ref="A286:A291" si="95">A285+1</f>
        <v>201202</v>
      </c>
      <c r="B286" s="12">
        <f>'3.VALOR'!B159/'3.VALOR'!B$12*100</f>
        <v>5.1725265512004972</v>
      </c>
      <c r="C286" s="12">
        <f>'3.VALOR'!C159/'3.VALOR'!C$12*100</f>
        <v>4.3847207970870583</v>
      </c>
      <c r="D286" s="12">
        <f>'3.VALOR'!D159/'3.VALOR'!D$12*100</f>
        <v>8.7220129616049054</v>
      </c>
      <c r="E286" s="12">
        <f>'3.VALOR'!E159/'3.VALOR'!E$12*100</f>
        <v>3.7732590137892714</v>
      </c>
      <c r="F286" s="12">
        <f>'3.VALOR'!F159/'3.VALOR'!F$12*100</f>
        <v>5.7185698065055535</v>
      </c>
      <c r="G286" s="12">
        <f>'3.VALOR'!G159/'3.VALOR'!G$12*100</f>
        <v>0.32010670966503979</v>
      </c>
      <c r="H286" s="12">
        <f>'3.VALOR'!H159/'3.VALOR'!H$12*100</f>
        <v>1.956874101118236</v>
      </c>
      <c r="I286" s="12">
        <f>'3.VALOR'!I159/'3.VALOR'!I$12*100</f>
        <v>3.4074338247914429</v>
      </c>
      <c r="J286" s="12">
        <f>'3.VALOR'!J159/'3.VALOR'!J$12*100</f>
        <v>1.2522109099730239</v>
      </c>
      <c r="K286" s="12">
        <f>'3.VALOR'!K159/'3.VALOR'!K$12*100</f>
        <v>7.8863427398831645</v>
      </c>
      <c r="L286" s="12">
        <f>'3.VALOR'!L159/'3.VALOR'!L$12*100</f>
        <v>3.9285619366261826</v>
      </c>
      <c r="M286" s="12">
        <f>'3.VALOR'!M159/'3.VALOR'!M$12*100</f>
        <v>17.955023797985355</v>
      </c>
      <c r="N286" s="12">
        <f>'3.VALOR'!N159/'3.VALOR'!N$12*100</f>
        <v>48.061873283110131</v>
      </c>
      <c r="O286" s="12" t="e">
        <f>'3.VALOR'!O159/'3.VALOR'!O$12*100</f>
        <v>#DIV/0!</v>
      </c>
      <c r="P286" s="26" t="e">
        <f t="shared" ref="P286:P291" si="96">O286/O274</f>
        <v>#DIV/0!</v>
      </c>
      <c r="Q286" s="6" t="s">
        <v>38</v>
      </c>
      <c r="R286" s="12">
        <f t="shared" ref="R286:R291" si="97">SUM(C286:N286)</f>
        <v>107.36698988213936</v>
      </c>
      <c r="S286" s="22">
        <f t="shared" ref="S286:S291" si="98">R286/R274</f>
        <v>1.0423169619321084</v>
      </c>
      <c r="T286" s="28" t="e">
        <f t="shared" ref="T286:T291" si="99">U286*$T$7</f>
        <v>#REF!</v>
      </c>
      <c r="U286" s="24" t="e">
        <f t="shared" ref="U286:U291" si="100">R286/$U$7</f>
        <v>#REF!</v>
      </c>
    </row>
    <row r="287" spans="1:21" ht="14.1" customHeight="1" x14ac:dyDescent="0.2">
      <c r="A287" s="7">
        <f t="shared" si="95"/>
        <v>201203</v>
      </c>
      <c r="B287" s="12">
        <f>'3.VALOR'!B160/'3.VALOR'!B$12*100</f>
        <v>5.4289713181604986</v>
      </c>
      <c r="C287" s="12">
        <f>'3.VALOR'!C160/'3.VALOR'!C$12*100</f>
        <v>4.5901969214304703</v>
      </c>
      <c r="D287" s="12">
        <f>'3.VALOR'!D160/'3.VALOR'!D$12*100</f>
        <v>8.8213560799789068</v>
      </c>
      <c r="E287" s="12">
        <f>'3.VALOR'!E160/'3.VALOR'!E$12*100</f>
        <v>4.0539856582489042</v>
      </c>
      <c r="F287" s="12">
        <f>'3.VALOR'!F160/'3.VALOR'!F$12*100</f>
        <v>5.8868366593601698</v>
      </c>
      <c r="G287" s="12">
        <f>'3.VALOR'!G160/'3.VALOR'!G$12*100</f>
        <v>0.32042923531709522</v>
      </c>
      <c r="H287" s="12">
        <f>'3.VALOR'!H160/'3.VALOR'!H$12*100</f>
        <v>2.1051106407463656</v>
      </c>
      <c r="I287" s="12">
        <f>'3.VALOR'!I160/'3.VALOR'!I$12*100</f>
        <v>3.5121181678389823</v>
      </c>
      <c r="J287" s="12">
        <f>'3.VALOR'!J160/'3.VALOR'!J$12*100</f>
        <v>1.2754062057148012</v>
      </c>
      <c r="K287" s="12">
        <f>'3.VALOR'!K160/'3.VALOR'!K$12*100</f>
        <v>8.3290404292942757</v>
      </c>
      <c r="L287" s="12">
        <f>'3.VALOR'!L160/'3.VALOR'!L$12*100</f>
        <v>5.2321069338509076</v>
      </c>
      <c r="M287" s="12">
        <f>'3.VALOR'!M160/'3.VALOR'!M$12*100</f>
        <v>25.309164123837864</v>
      </c>
      <c r="N287" s="12">
        <f>'3.VALOR'!N160/'3.VALOR'!N$12*100</f>
        <v>52.698307816514877</v>
      </c>
      <c r="O287" s="12" t="e">
        <f>'3.VALOR'!O160/'3.VALOR'!O$12*100</f>
        <v>#DIV/0!</v>
      </c>
      <c r="P287" s="26" t="e">
        <f t="shared" si="96"/>
        <v>#DIV/0!</v>
      </c>
      <c r="Q287" s="6" t="s">
        <v>38</v>
      </c>
      <c r="R287" s="12">
        <f t="shared" si="97"/>
        <v>122.13405887213361</v>
      </c>
      <c r="S287" s="22">
        <f t="shared" si="98"/>
        <v>1.1099926941969813</v>
      </c>
      <c r="T287" s="28" t="e">
        <f t="shared" si="99"/>
        <v>#REF!</v>
      </c>
      <c r="U287" s="24" t="e">
        <f t="shared" si="100"/>
        <v>#REF!</v>
      </c>
    </row>
    <row r="288" spans="1:21" ht="14.1" customHeight="1" x14ac:dyDescent="0.2">
      <c r="A288" s="7">
        <f t="shared" si="95"/>
        <v>201204</v>
      </c>
      <c r="B288" s="12">
        <f>'3.VALOR'!B161/'3.VALOR'!B$12*100</f>
        <v>5.1405651312133944</v>
      </c>
      <c r="C288" s="12">
        <f>'3.VALOR'!C161/'3.VALOR'!C$12*100</f>
        <v>4.6438509350750747</v>
      </c>
      <c r="D288" s="12">
        <f>'3.VALOR'!D161/'3.VALOR'!D$12*100</f>
        <v>8.8337167444770532</v>
      </c>
      <c r="E288" s="12">
        <f>'3.VALOR'!E161/'3.VALOR'!E$12*100</f>
        <v>3.9382967606686572</v>
      </c>
      <c r="F288" s="12">
        <f>'3.VALOR'!F161/'3.VALOR'!F$12*100</f>
        <v>5.8918859523009477</v>
      </c>
      <c r="G288" s="12">
        <f>'3.VALOR'!G161/'3.VALOR'!G$12*100</f>
        <v>0.32171933792531704</v>
      </c>
      <c r="H288" s="12">
        <f>'3.VALOR'!H161/'3.VALOR'!H$12*100</f>
        <v>2.0955992177258578</v>
      </c>
      <c r="I288" s="12">
        <f>'3.VALOR'!I161/'3.VALOR'!I$12*100</f>
        <v>3.3935174537910755</v>
      </c>
      <c r="J288" s="12">
        <f>'3.VALOR'!J161/'3.VALOR'!J$12*100</f>
        <v>1.2992411616149204</v>
      </c>
      <c r="K288" s="12">
        <f>'3.VALOR'!K161/'3.VALOR'!K$12*100</f>
        <v>8.2136205375742506</v>
      </c>
      <c r="L288" s="12">
        <f>'3.VALOR'!L161/'3.VALOR'!L$12*100</f>
        <v>0.1598059092864888</v>
      </c>
      <c r="M288" s="12">
        <f>'3.VALOR'!M161/'3.VALOR'!M$12*100</f>
        <v>2.7540929065339514</v>
      </c>
      <c r="N288" s="12">
        <f>'3.VALOR'!N161/'3.VALOR'!N$12*100</f>
        <v>27.758593890077272</v>
      </c>
      <c r="O288" s="12" t="e">
        <f>'3.VALOR'!O161/'3.VALOR'!O$12*100</f>
        <v>#DIV/0!</v>
      </c>
      <c r="P288" s="26" t="e">
        <f t="shared" si="96"/>
        <v>#DIV/0!</v>
      </c>
      <c r="Q288" s="6" t="s">
        <v>38</v>
      </c>
      <c r="R288" s="12">
        <f t="shared" si="97"/>
        <v>69.303940807050864</v>
      </c>
      <c r="S288" s="22">
        <f t="shared" si="98"/>
        <v>1.0929412813046047</v>
      </c>
      <c r="T288" s="28" t="e">
        <f t="shared" si="99"/>
        <v>#REF!</v>
      </c>
      <c r="U288" s="24" t="e">
        <f t="shared" si="100"/>
        <v>#REF!</v>
      </c>
    </row>
    <row r="289" spans="1:26" ht="14.1" customHeight="1" x14ac:dyDescent="0.2">
      <c r="A289" s="7">
        <f t="shared" si="95"/>
        <v>201205</v>
      </c>
      <c r="B289" s="12">
        <f>'3.VALOR'!B162/'3.VALOR'!B$12*100</f>
        <v>4.8982667818466128</v>
      </c>
      <c r="C289" s="12">
        <f>'3.VALOR'!C162/'3.VALOR'!C$12*100</f>
        <v>4.7318761269951013</v>
      </c>
      <c r="D289" s="12">
        <f>'3.VALOR'!D162/'3.VALOR'!D$12*100</f>
        <v>8.9132026842359728</v>
      </c>
      <c r="E289" s="12">
        <f>'3.VALOR'!E162/'3.VALOR'!E$12*100</f>
        <v>3.8855382296882874</v>
      </c>
      <c r="F289" s="12">
        <f>'3.VALOR'!F162/'3.VALOR'!F$12*100</f>
        <v>5.6258754683925343</v>
      </c>
      <c r="G289" s="12">
        <f>'3.VALOR'!G162/'3.VALOR'!G$12*100</f>
        <v>0.28097359721564447</v>
      </c>
      <c r="H289" s="12">
        <f>'3.VALOR'!H162/'3.VALOR'!H$12*100</f>
        <v>2.1476590809604468</v>
      </c>
      <c r="I289" s="12">
        <f>'3.VALOR'!I162/'3.VALOR'!I$12*100</f>
        <v>3.3619459852529285</v>
      </c>
      <c r="J289" s="12">
        <f>'3.VALOR'!J162/'3.VALOR'!J$12*100</f>
        <v>1.298479661426418</v>
      </c>
      <c r="K289" s="12">
        <f>'3.VALOR'!K162/'3.VALOR'!K$12*100</f>
        <v>8.4554052896618632</v>
      </c>
      <c r="L289" s="12">
        <f>'3.VALOR'!L162/'3.VALOR'!L$12*100</f>
        <v>0</v>
      </c>
      <c r="M289" s="12">
        <f>'3.VALOR'!M162/'3.VALOR'!M$12*100</f>
        <v>0</v>
      </c>
      <c r="N289" s="12">
        <f>'3.VALOR'!N162/'3.VALOR'!N$12*100</f>
        <v>1.3543625706148255</v>
      </c>
      <c r="O289" s="12" t="e">
        <f>'3.VALOR'!O162/'3.VALOR'!O$12*100</f>
        <v>#DIV/0!</v>
      </c>
      <c r="P289" s="26" t="e">
        <f t="shared" si="96"/>
        <v>#DIV/0!</v>
      </c>
      <c r="Q289" s="6" t="s">
        <v>38</v>
      </c>
      <c r="R289" s="12">
        <f t="shared" si="97"/>
        <v>40.055318694444026</v>
      </c>
      <c r="S289" s="22">
        <f t="shared" si="98"/>
        <v>1.0097261323786446</v>
      </c>
      <c r="T289" s="28" t="e">
        <f t="shared" si="99"/>
        <v>#REF!</v>
      </c>
      <c r="U289" s="24" t="e">
        <f t="shared" si="100"/>
        <v>#REF!</v>
      </c>
    </row>
    <row r="290" spans="1:26" ht="14.1" customHeight="1" x14ac:dyDescent="0.2">
      <c r="A290" s="7">
        <f t="shared" si="95"/>
        <v>201206</v>
      </c>
      <c r="B290" s="12">
        <f>'3.VALOR'!B163/'3.VALOR'!B$12*100</f>
        <v>4.8958124981311375</v>
      </c>
      <c r="C290" s="12">
        <f>'3.VALOR'!C163/'3.VALOR'!C$12*100</f>
        <v>4.7315546606812653</v>
      </c>
      <c r="D290" s="12">
        <f>'3.VALOR'!D163/'3.VALOR'!D$12*100</f>
        <v>9.0859658607170282</v>
      </c>
      <c r="E290" s="12">
        <f>'3.VALOR'!E163/'3.VALOR'!E$12*100</f>
        <v>3.7711308232097118</v>
      </c>
      <c r="F290" s="12">
        <f>'3.VALOR'!F163/'3.VALOR'!F$12*100</f>
        <v>5.6859663455716083</v>
      </c>
      <c r="G290" s="12">
        <f>'3.VALOR'!G163/'3.VALOR'!G$12*100</f>
        <v>0.27054526779918475</v>
      </c>
      <c r="H290" s="12">
        <f>'3.VALOR'!H163/'3.VALOR'!H$12*100</f>
        <v>2.238776489789887</v>
      </c>
      <c r="I290" s="12">
        <f>'3.VALOR'!I163/'3.VALOR'!I$12*100</f>
        <v>3.5254114177497806</v>
      </c>
      <c r="J290" s="12">
        <f>'3.VALOR'!J163/'3.VALOR'!J$12*100</f>
        <v>1.3021653223387688</v>
      </c>
      <c r="K290" s="12">
        <f>'3.VALOR'!K163/'3.VALOR'!K$12*100</f>
        <v>8.4158052924836113</v>
      </c>
      <c r="L290" s="12">
        <f>'3.VALOR'!L163/'3.VALOR'!L$12*100</f>
        <v>0</v>
      </c>
      <c r="M290" s="12">
        <f>'3.VALOR'!M163/'3.VALOR'!M$12*100</f>
        <v>0</v>
      </c>
      <c r="N290" s="12">
        <f>'3.VALOR'!N163/'3.VALOR'!N$12*100</f>
        <v>0</v>
      </c>
      <c r="O290" s="12" t="e">
        <f>'3.VALOR'!O163/'3.VALOR'!O$12*100</f>
        <v>#DIV/0!</v>
      </c>
      <c r="P290" s="26" t="e">
        <f t="shared" si="96"/>
        <v>#DIV/0!</v>
      </c>
      <c r="Q290" s="6" t="s">
        <v>38</v>
      </c>
      <c r="R290" s="12">
        <f t="shared" si="97"/>
        <v>39.027321480340845</v>
      </c>
      <c r="S290" s="22">
        <f t="shared" si="98"/>
        <v>1.1013074665622993</v>
      </c>
      <c r="T290" s="28" t="e">
        <f t="shared" si="99"/>
        <v>#REF!</v>
      </c>
      <c r="U290" s="24" t="e">
        <f t="shared" si="100"/>
        <v>#REF!</v>
      </c>
    </row>
    <row r="291" spans="1:26" ht="14.1" customHeight="1" x14ac:dyDescent="0.2">
      <c r="A291" s="7">
        <f t="shared" si="95"/>
        <v>201207</v>
      </c>
      <c r="B291" s="12">
        <f>'3.VALOR'!B164/'3.VALOR'!B$12*100</f>
        <v>4.9918609712747832</v>
      </c>
      <c r="C291" s="12">
        <f>'3.VALOR'!C164/'3.VALOR'!C$12*100</f>
        <v>4.7551219990812621</v>
      </c>
      <c r="D291" s="12">
        <f>'3.VALOR'!D164/'3.VALOR'!D$12*100</f>
        <v>9.8957229110424318</v>
      </c>
      <c r="E291" s="12">
        <f>'3.VALOR'!E164/'3.VALOR'!E$12*100</f>
        <v>3.9109620977946382</v>
      </c>
      <c r="F291" s="12">
        <f>'3.VALOR'!F164/'3.VALOR'!F$12*100</f>
        <v>5.7846111252239023</v>
      </c>
      <c r="G291" s="12">
        <f>'3.VALOR'!G164/'3.VALOR'!G$12*100</f>
        <v>0.26613741722109352</v>
      </c>
      <c r="H291" s="12">
        <f>'3.VALOR'!H164/'3.VALOR'!H$12*100</f>
        <v>2.1832257319360693</v>
      </c>
      <c r="I291" s="12">
        <f>'3.VALOR'!I164/'3.VALOR'!I$12*100</f>
        <v>3.4642416974571208</v>
      </c>
      <c r="J291" s="12">
        <f>'3.VALOR'!J164/'3.VALOR'!J$12*100</f>
        <v>1.3184614263727161</v>
      </c>
      <c r="K291" s="12">
        <f>'3.VALOR'!K164/'3.VALOR'!K$12*100</f>
        <v>8.5407589244915005</v>
      </c>
      <c r="L291" s="12">
        <f>'3.VALOR'!L164/'3.VALOR'!L$12*100</f>
        <v>0</v>
      </c>
      <c r="M291" s="12">
        <f>'3.VALOR'!M164/'3.VALOR'!M$12*100</f>
        <v>0</v>
      </c>
      <c r="N291" s="12">
        <f>'3.VALOR'!N164/'3.VALOR'!N$12*100</f>
        <v>0</v>
      </c>
      <c r="O291" s="12" t="e">
        <f>'3.VALOR'!O164/'3.VALOR'!O$12*100</f>
        <v>#DIV/0!</v>
      </c>
      <c r="P291" s="26" t="e">
        <f t="shared" si="96"/>
        <v>#DIV/0!</v>
      </c>
      <c r="Q291" s="6" t="s">
        <v>38</v>
      </c>
      <c r="R291" s="12">
        <f t="shared" si="97"/>
        <v>40.119243330620741</v>
      </c>
      <c r="S291" s="22">
        <f t="shared" si="98"/>
        <v>1.1460117792775577</v>
      </c>
      <c r="T291" s="28" t="e">
        <f t="shared" si="99"/>
        <v>#REF!</v>
      </c>
      <c r="U291" s="24" t="e">
        <f t="shared" si="100"/>
        <v>#REF!</v>
      </c>
    </row>
    <row r="292" spans="1:26" ht="14.1" customHeight="1" x14ac:dyDescent="0.2">
      <c r="A292" s="7">
        <f>A291+1</f>
        <v>201208</v>
      </c>
      <c r="B292" s="12">
        <f>'3.VALOR'!B165/'3.VALOR'!B$12*100</f>
        <v>4.791625120254837</v>
      </c>
      <c r="C292" s="12">
        <f>'3.VALOR'!C165/'3.VALOR'!C$12*100</f>
        <v>4.4473295763698992</v>
      </c>
      <c r="D292" s="12">
        <f>'3.VALOR'!D165/'3.VALOR'!D$12*100</f>
        <v>9.528641695606705</v>
      </c>
      <c r="E292" s="12">
        <f>'3.VALOR'!E165/'3.VALOR'!E$12*100</f>
        <v>3.8050788955191353</v>
      </c>
      <c r="F292" s="12">
        <f>'3.VALOR'!F165/'3.VALOR'!F$12*100</f>
        <v>5.6520707615149508</v>
      </c>
      <c r="G292" s="12">
        <f>'3.VALOR'!G165/'3.VALOR'!G$12*100</f>
        <v>0.26011693838272498</v>
      </c>
      <c r="H292" s="12">
        <f>'3.VALOR'!H165/'3.VALOR'!H$12*100</f>
        <v>2.1364275069681447</v>
      </c>
      <c r="I292" s="12">
        <f>'3.VALOR'!I165/'3.VALOR'!I$12*100</f>
        <v>3.2314021169882885</v>
      </c>
      <c r="J292" s="12">
        <f>'3.VALOR'!J165/'3.VALOR'!J$12*100</f>
        <v>1.3093995741295399</v>
      </c>
      <c r="K292" s="12">
        <f>'3.VALOR'!K165/'3.VALOR'!K$12*100</f>
        <v>8.3929272507563919</v>
      </c>
      <c r="L292" s="12">
        <f>'3.VALOR'!L165/'3.VALOR'!L$12*100</f>
        <v>0</v>
      </c>
      <c r="M292" s="12">
        <f>'3.VALOR'!M165/'3.VALOR'!M$12*100</f>
        <v>0</v>
      </c>
      <c r="N292" s="12">
        <f>'3.VALOR'!N165/'3.VALOR'!N$12*100</f>
        <v>0</v>
      </c>
      <c r="O292" s="12" t="e">
        <f>'3.VALOR'!O165/'3.VALOR'!O$12*100</f>
        <v>#DIV/0!</v>
      </c>
      <c r="P292" s="26" t="e">
        <f>O292/O280</f>
        <v>#DIV/0!</v>
      </c>
      <c r="Q292" s="6" t="s">
        <v>38</v>
      </c>
      <c r="R292" s="12">
        <f>SUM(C292:N292)</f>
        <v>38.763394316235782</v>
      </c>
      <c r="S292" s="22">
        <f>R292/R280</f>
        <v>1.1385698305140646</v>
      </c>
      <c r="T292" s="28" t="e">
        <f>U292*$T$7</f>
        <v>#REF!</v>
      </c>
      <c r="U292" s="24" t="e">
        <f>R292/$U$7</f>
        <v>#REF!</v>
      </c>
    </row>
    <row r="293" spans="1:26" ht="14.1" customHeight="1" x14ac:dyDescent="0.2">
      <c r="A293" s="7">
        <f>A292+1</f>
        <v>201209</v>
      </c>
      <c r="B293" s="12">
        <f>'3.VALOR'!B166/'3.VALOR'!B$12*100</f>
        <v>4.8991496595513473</v>
      </c>
      <c r="C293" s="12">
        <f>'3.VALOR'!C166/'3.VALOR'!C$12*100</f>
        <v>4.4040576387969654</v>
      </c>
      <c r="D293" s="12">
        <f>'3.VALOR'!D166/'3.VALOR'!D$12*100</f>
        <v>10.003783349903552</v>
      </c>
      <c r="E293" s="12">
        <f>'3.VALOR'!E166/'3.VALOR'!E$12*100</f>
        <v>3.6779366712177115</v>
      </c>
      <c r="F293" s="12">
        <f>'3.VALOR'!F166/'3.VALOR'!F$12*100</f>
        <v>5.9529494978085582</v>
      </c>
      <c r="G293" s="12">
        <f>'3.VALOR'!G166/'3.VALOR'!G$12*100</f>
        <v>0.27608195815946995</v>
      </c>
      <c r="H293" s="12">
        <f>'3.VALOR'!H166/'3.VALOR'!H$12*100</f>
        <v>2.1094110181758507</v>
      </c>
      <c r="I293" s="12">
        <f>'3.VALOR'!I166/'3.VALOR'!I$12*100</f>
        <v>3.1955726543380885</v>
      </c>
      <c r="J293" s="12">
        <f>'3.VALOR'!J166/'3.VALOR'!J$12*100</f>
        <v>1.3171364160447223</v>
      </c>
      <c r="K293" s="12">
        <f>'3.VALOR'!K166/'3.VALOR'!K$12*100</f>
        <v>7.9286355662191745</v>
      </c>
      <c r="L293" s="12">
        <f>'3.VALOR'!L166/'3.VALOR'!L$12*100</f>
        <v>10.300566470211322</v>
      </c>
      <c r="M293" s="12">
        <f>'3.VALOR'!M166/'3.VALOR'!M$12*100</f>
        <v>0.569812325489783</v>
      </c>
      <c r="N293" s="12">
        <f>'3.VALOR'!N166/'3.VALOR'!N$12*100</f>
        <v>0</v>
      </c>
      <c r="O293" s="12" t="e">
        <f>'3.VALOR'!O166/'3.VALOR'!O$12*100</f>
        <v>#DIV/0!</v>
      </c>
      <c r="P293" s="26" t="e">
        <f>O293/O281</f>
        <v>#DIV/0!</v>
      </c>
      <c r="Q293" s="6" t="s">
        <v>38</v>
      </c>
      <c r="R293" s="12">
        <f>SUM(C293:N293)</f>
        <v>49.735943566365201</v>
      </c>
      <c r="S293" s="22">
        <f>R293/R281</f>
        <v>1.0799426875149296</v>
      </c>
      <c r="T293" s="28" t="e">
        <f>U293*$T$7</f>
        <v>#REF!</v>
      </c>
      <c r="U293" s="24" t="e">
        <f>R293/$U$7</f>
        <v>#REF!</v>
      </c>
    </row>
    <row r="294" spans="1:26" ht="14.1" customHeight="1" x14ac:dyDescent="0.2">
      <c r="A294" s="7">
        <f>A293+1</f>
        <v>201210</v>
      </c>
      <c r="B294" s="12">
        <f>'3.VALOR'!B167/'3.VALOR'!B$12*100</f>
        <v>5.0534379077885587</v>
      </c>
      <c r="C294" s="12">
        <f>'3.VALOR'!C167/'3.VALOR'!C$12*100</f>
        <v>4.4098003130273451</v>
      </c>
      <c r="D294" s="12">
        <f>'3.VALOR'!D167/'3.VALOR'!D$12*100</f>
        <v>8.5980057395332121</v>
      </c>
      <c r="E294" s="12">
        <f>'3.VALOR'!E167/'3.VALOR'!E$12*100</f>
        <v>3.6785659748837101</v>
      </c>
      <c r="F294" s="12">
        <f>'3.VALOR'!F167/'3.VALOR'!F$12*100</f>
        <v>5.7416992872002846</v>
      </c>
      <c r="G294" s="12">
        <f>'3.VALOR'!G167/'3.VALOR'!G$12*100</f>
        <v>0.2826937340266068</v>
      </c>
      <c r="H294" s="12">
        <f>'3.VALOR'!H167/'3.VALOR'!H$12*100</f>
        <v>2.0909446915668854</v>
      </c>
      <c r="I294" s="12">
        <f>'3.VALOR'!I167/'3.VALOR'!I$12*100</f>
        <v>3.4500137659119696</v>
      </c>
      <c r="J294" s="12">
        <f>'3.VALOR'!J167/'3.VALOR'!J$12*100</f>
        <v>1.3364480608251379</v>
      </c>
      <c r="K294" s="12">
        <f>'3.VALOR'!K167/'3.VALOR'!K$12*100</f>
        <v>8.4050266384434291</v>
      </c>
      <c r="L294" s="12">
        <f>'3.VALOR'!L167/'3.VALOR'!L$12*100</f>
        <v>27.141394657343078</v>
      </c>
      <c r="M294" s="12">
        <f>'3.VALOR'!M167/'3.VALOR'!M$12*100</f>
        <v>47.746711549009511</v>
      </c>
      <c r="N294" s="12">
        <f>'3.VALOR'!N167/'3.VALOR'!N$12*100</f>
        <v>3.5487309044709794</v>
      </c>
      <c r="O294" s="12" t="e">
        <f>'3.VALOR'!O167/'3.VALOR'!O$12*100</f>
        <v>#DIV/0!</v>
      </c>
      <c r="P294" s="26" t="e">
        <f>O294/O282</f>
        <v>#DIV/0!</v>
      </c>
      <c r="Q294" s="6" t="s">
        <v>38</v>
      </c>
      <c r="R294" s="12">
        <f>SUM(C294:N294)</f>
        <v>116.43003531624215</v>
      </c>
      <c r="S294" s="22">
        <f>R294/R282</f>
        <v>1.1106962964961062</v>
      </c>
      <c r="T294" s="28" t="e">
        <f>U294*$T$7</f>
        <v>#REF!</v>
      </c>
      <c r="U294" s="24" t="e">
        <f>R294/$U$7</f>
        <v>#REF!</v>
      </c>
    </row>
    <row r="295" spans="1:26" ht="14.1" customHeight="1" x14ac:dyDescent="0.2">
      <c r="A295" s="7">
        <f t="shared" ref="A295:A308" si="101">A294+1</f>
        <v>201211</v>
      </c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26"/>
      <c r="Q295" s="6"/>
      <c r="R295" s="12"/>
      <c r="S295" s="22"/>
      <c r="T295" s="28"/>
      <c r="U295" s="24"/>
    </row>
    <row r="296" spans="1:26" ht="14.1" customHeight="1" x14ac:dyDescent="0.2">
      <c r="A296" s="7">
        <f t="shared" si="101"/>
        <v>201212</v>
      </c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26"/>
      <c r="Q296" s="6"/>
      <c r="R296" s="12"/>
      <c r="S296" s="22"/>
      <c r="T296" s="28"/>
      <c r="U296" s="24"/>
    </row>
    <row r="297" spans="1:26" ht="14.1" customHeight="1" x14ac:dyDescent="0.15">
      <c r="A297" s="7">
        <v>201301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4.1" customHeight="1" x14ac:dyDescent="0.15">
      <c r="A298" s="7">
        <f t="shared" si="101"/>
        <v>201302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</row>
    <row r="299" spans="1:26" ht="14.1" customHeight="1" x14ac:dyDescent="0.15">
      <c r="A299" s="7">
        <f t="shared" si="101"/>
        <v>201303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</row>
    <row r="300" spans="1:26" ht="14.1" customHeight="1" x14ac:dyDescent="0.15">
      <c r="A300" s="7">
        <f t="shared" si="101"/>
        <v>201304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</row>
    <row r="301" spans="1:26" x14ac:dyDescent="0.2">
      <c r="A301" s="7">
        <f t="shared" si="101"/>
        <v>201305</v>
      </c>
    </row>
    <row r="302" spans="1:26" x14ac:dyDescent="0.2">
      <c r="A302" s="7">
        <f t="shared" si="101"/>
        <v>201306</v>
      </c>
    </row>
    <row r="303" spans="1:26" x14ac:dyDescent="0.2">
      <c r="A303" s="7">
        <f t="shared" si="101"/>
        <v>201307</v>
      </c>
    </row>
    <row r="304" spans="1:26" x14ac:dyDescent="0.2">
      <c r="A304" s="7">
        <f t="shared" si="101"/>
        <v>201308</v>
      </c>
    </row>
    <row r="305" spans="1:1" x14ac:dyDescent="0.2">
      <c r="A305" s="7">
        <f t="shared" si="101"/>
        <v>201309</v>
      </c>
    </row>
    <row r="306" spans="1:1" x14ac:dyDescent="0.2">
      <c r="A306" s="7">
        <f t="shared" si="101"/>
        <v>201310</v>
      </c>
    </row>
    <row r="307" spans="1:1" x14ac:dyDescent="0.2">
      <c r="A307" s="7">
        <f t="shared" si="101"/>
        <v>201311</v>
      </c>
    </row>
    <row r="308" spans="1:1" x14ac:dyDescent="0.2">
      <c r="A308" s="7">
        <f t="shared" si="101"/>
        <v>201312</v>
      </c>
    </row>
    <row r="309" spans="1:1" x14ac:dyDescent="0.2">
      <c r="A309" s="7">
        <v>201401</v>
      </c>
    </row>
    <row r="649" spans="2:2" x14ac:dyDescent="0.2">
      <c r="B649" s="10" t="e">
        <f t="shared" ref="B649:B680" si="102">B69/B57*100-100</f>
        <v>#REF!</v>
      </c>
    </row>
    <row r="650" spans="2:2" x14ac:dyDescent="0.2">
      <c r="B650" s="10" t="e">
        <f t="shared" si="102"/>
        <v>#REF!</v>
      </c>
    </row>
    <row r="651" spans="2:2" x14ac:dyDescent="0.2">
      <c r="B651" s="10" t="e">
        <f t="shared" si="102"/>
        <v>#REF!</v>
      </c>
    </row>
    <row r="652" spans="2:2" x14ac:dyDescent="0.2">
      <c r="B652" s="10" t="e">
        <f t="shared" si="102"/>
        <v>#REF!</v>
      </c>
    </row>
    <row r="653" spans="2:2" x14ac:dyDescent="0.2">
      <c r="B653" s="10" t="e">
        <f t="shared" si="102"/>
        <v>#REF!</v>
      </c>
    </row>
    <row r="654" spans="2:2" x14ac:dyDescent="0.2">
      <c r="B654" s="10" t="e">
        <f t="shared" si="102"/>
        <v>#REF!</v>
      </c>
    </row>
    <row r="655" spans="2:2" x14ac:dyDescent="0.2">
      <c r="B655" s="10" t="e">
        <f t="shared" si="102"/>
        <v>#REF!</v>
      </c>
    </row>
    <row r="656" spans="2:2" x14ac:dyDescent="0.2">
      <c r="B656" s="10" t="e">
        <f t="shared" si="102"/>
        <v>#REF!</v>
      </c>
    </row>
    <row r="657" spans="2:2" x14ac:dyDescent="0.2">
      <c r="B657" s="10" t="e">
        <f t="shared" si="102"/>
        <v>#REF!</v>
      </c>
    </row>
    <row r="658" spans="2:2" x14ac:dyDescent="0.2">
      <c r="B658" s="10" t="e">
        <f t="shared" si="102"/>
        <v>#REF!</v>
      </c>
    </row>
    <row r="659" spans="2:2" x14ac:dyDescent="0.2">
      <c r="B659" s="10" t="e">
        <f t="shared" si="102"/>
        <v>#REF!</v>
      </c>
    </row>
    <row r="660" spans="2:2" x14ac:dyDescent="0.2">
      <c r="B660" s="10" t="e">
        <f t="shared" si="102"/>
        <v>#REF!</v>
      </c>
    </row>
    <row r="661" spans="2:2" x14ac:dyDescent="0.2">
      <c r="B661" s="10" t="e">
        <f t="shared" si="102"/>
        <v>#REF!</v>
      </c>
    </row>
    <row r="662" spans="2:2" x14ac:dyDescent="0.2">
      <c r="B662" s="10" t="e">
        <f t="shared" si="102"/>
        <v>#REF!</v>
      </c>
    </row>
    <row r="663" spans="2:2" x14ac:dyDescent="0.2">
      <c r="B663" s="10" t="e">
        <f t="shared" si="102"/>
        <v>#REF!</v>
      </c>
    </row>
    <row r="664" spans="2:2" x14ac:dyDescent="0.2">
      <c r="B664" s="10" t="e">
        <f t="shared" si="102"/>
        <v>#REF!</v>
      </c>
    </row>
    <row r="665" spans="2:2" x14ac:dyDescent="0.2">
      <c r="B665" s="10" t="e">
        <f t="shared" si="102"/>
        <v>#REF!</v>
      </c>
    </row>
    <row r="666" spans="2:2" x14ac:dyDescent="0.2">
      <c r="B666" s="10" t="e">
        <f t="shared" si="102"/>
        <v>#REF!</v>
      </c>
    </row>
    <row r="667" spans="2:2" x14ac:dyDescent="0.2">
      <c r="B667" s="10" t="e">
        <f t="shared" si="102"/>
        <v>#REF!</v>
      </c>
    </row>
    <row r="668" spans="2:2" x14ac:dyDescent="0.2">
      <c r="B668" s="10" t="e">
        <f t="shared" si="102"/>
        <v>#REF!</v>
      </c>
    </row>
    <row r="669" spans="2:2" x14ac:dyDescent="0.2">
      <c r="B669" s="10" t="e">
        <f t="shared" si="102"/>
        <v>#REF!</v>
      </c>
    </row>
    <row r="670" spans="2:2" x14ac:dyDescent="0.2">
      <c r="B670" s="10" t="e">
        <f t="shared" si="102"/>
        <v>#REF!</v>
      </c>
    </row>
    <row r="671" spans="2:2" x14ac:dyDescent="0.2">
      <c r="B671" s="10" t="e">
        <f t="shared" si="102"/>
        <v>#REF!</v>
      </c>
    </row>
    <row r="672" spans="2:2" x14ac:dyDescent="0.2">
      <c r="B672" s="10" t="e">
        <f t="shared" si="102"/>
        <v>#REF!</v>
      </c>
    </row>
    <row r="673" spans="2:2" x14ac:dyDescent="0.2">
      <c r="B673" s="10" t="e">
        <f t="shared" si="102"/>
        <v>#REF!</v>
      </c>
    </row>
    <row r="674" spans="2:2" x14ac:dyDescent="0.2">
      <c r="B674" s="10" t="e">
        <f t="shared" si="102"/>
        <v>#REF!</v>
      </c>
    </row>
    <row r="675" spans="2:2" x14ac:dyDescent="0.2">
      <c r="B675" s="10" t="e">
        <f t="shared" si="102"/>
        <v>#REF!</v>
      </c>
    </row>
    <row r="676" spans="2:2" x14ac:dyDescent="0.2">
      <c r="B676" s="10" t="e">
        <f t="shared" si="102"/>
        <v>#REF!</v>
      </c>
    </row>
    <row r="677" spans="2:2" x14ac:dyDescent="0.2">
      <c r="B677" s="10" t="e">
        <f t="shared" si="102"/>
        <v>#REF!</v>
      </c>
    </row>
    <row r="678" spans="2:2" x14ac:dyDescent="0.2">
      <c r="B678" s="10" t="e">
        <f t="shared" si="102"/>
        <v>#REF!</v>
      </c>
    </row>
    <row r="679" spans="2:2" x14ac:dyDescent="0.2">
      <c r="B679" s="10" t="e">
        <f t="shared" si="102"/>
        <v>#REF!</v>
      </c>
    </row>
    <row r="680" spans="2:2" x14ac:dyDescent="0.2">
      <c r="B680" s="10" t="e">
        <f t="shared" si="102"/>
        <v>#REF!</v>
      </c>
    </row>
    <row r="681" spans="2:2" x14ac:dyDescent="0.2">
      <c r="B681" s="10" t="e">
        <f t="shared" ref="B681:B713" si="103">B101/B89*100-100</f>
        <v>#REF!</v>
      </c>
    </row>
    <row r="682" spans="2:2" x14ac:dyDescent="0.2">
      <c r="B682" s="10" t="e">
        <f t="shared" si="103"/>
        <v>#REF!</v>
      </c>
    </row>
    <row r="683" spans="2:2" x14ac:dyDescent="0.2">
      <c r="B683" s="10" t="e">
        <f t="shared" si="103"/>
        <v>#REF!</v>
      </c>
    </row>
    <row r="684" spans="2:2" x14ac:dyDescent="0.2">
      <c r="B684" s="10" t="e">
        <f t="shared" si="103"/>
        <v>#REF!</v>
      </c>
    </row>
    <row r="685" spans="2:2" x14ac:dyDescent="0.2">
      <c r="B685" s="10" t="e">
        <f t="shared" si="103"/>
        <v>#REF!</v>
      </c>
    </row>
    <row r="686" spans="2:2" x14ac:dyDescent="0.2">
      <c r="B686" s="10" t="e">
        <f t="shared" si="103"/>
        <v>#REF!</v>
      </c>
    </row>
    <row r="687" spans="2:2" x14ac:dyDescent="0.2">
      <c r="B687" s="10" t="e">
        <f t="shared" si="103"/>
        <v>#REF!</v>
      </c>
    </row>
    <row r="688" spans="2:2" x14ac:dyDescent="0.2">
      <c r="B688" s="10" t="e">
        <f t="shared" si="103"/>
        <v>#REF!</v>
      </c>
    </row>
    <row r="689" spans="2:2" x14ac:dyDescent="0.2">
      <c r="B689" s="10" t="e">
        <f t="shared" si="103"/>
        <v>#REF!</v>
      </c>
    </row>
    <row r="690" spans="2:2" x14ac:dyDescent="0.2">
      <c r="B690" s="10" t="e">
        <f t="shared" si="103"/>
        <v>#REF!</v>
      </c>
    </row>
    <row r="691" spans="2:2" x14ac:dyDescent="0.2">
      <c r="B691" s="10" t="e">
        <f t="shared" si="103"/>
        <v>#REF!</v>
      </c>
    </row>
    <row r="692" spans="2:2" x14ac:dyDescent="0.2">
      <c r="B692" s="10" t="e">
        <f t="shared" si="103"/>
        <v>#REF!</v>
      </c>
    </row>
    <row r="693" spans="2:2" x14ac:dyDescent="0.2">
      <c r="B693" s="10" t="e">
        <f t="shared" si="103"/>
        <v>#REF!</v>
      </c>
    </row>
    <row r="694" spans="2:2" x14ac:dyDescent="0.2">
      <c r="B694" s="10" t="e">
        <f t="shared" si="103"/>
        <v>#REF!</v>
      </c>
    </row>
    <row r="695" spans="2:2" x14ac:dyDescent="0.2">
      <c r="B695" s="10" t="e">
        <f t="shared" si="103"/>
        <v>#REF!</v>
      </c>
    </row>
    <row r="696" spans="2:2" x14ac:dyDescent="0.2">
      <c r="B696" s="10" t="e">
        <f t="shared" si="103"/>
        <v>#REF!</v>
      </c>
    </row>
    <row r="697" spans="2:2" x14ac:dyDescent="0.2">
      <c r="B697" s="10" t="e">
        <f t="shared" si="103"/>
        <v>#REF!</v>
      </c>
    </row>
    <row r="698" spans="2:2" x14ac:dyDescent="0.2">
      <c r="B698" s="10" t="e">
        <f t="shared" si="103"/>
        <v>#REF!</v>
      </c>
    </row>
    <row r="699" spans="2:2" x14ac:dyDescent="0.2">
      <c r="B699" s="10" t="e">
        <f t="shared" si="103"/>
        <v>#REF!</v>
      </c>
    </row>
    <row r="700" spans="2:2" x14ac:dyDescent="0.2">
      <c r="B700" s="10" t="e">
        <f t="shared" si="103"/>
        <v>#REF!</v>
      </c>
    </row>
    <row r="701" spans="2:2" x14ac:dyDescent="0.2">
      <c r="B701" s="10" t="e">
        <f t="shared" si="103"/>
        <v>#REF!</v>
      </c>
    </row>
    <row r="702" spans="2:2" x14ac:dyDescent="0.2">
      <c r="B702" s="10" t="e">
        <f t="shared" si="103"/>
        <v>#REF!</v>
      </c>
    </row>
    <row r="703" spans="2:2" x14ac:dyDescent="0.2">
      <c r="B703" s="10" t="e">
        <f t="shared" si="103"/>
        <v>#REF!</v>
      </c>
    </row>
    <row r="704" spans="2:2" x14ac:dyDescent="0.2">
      <c r="B704" s="10" t="e">
        <f t="shared" si="103"/>
        <v>#REF!</v>
      </c>
    </row>
    <row r="705" spans="2:2" x14ac:dyDescent="0.2">
      <c r="B705" s="10" t="e">
        <f t="shared" si="103"/>
        <v>#REF!</v>
      </c>
    </row>
    <row r="706" spans="2:2" x14ac:dyDescent="0.2">
      <c r="B706" s="10" t="e">
        <f t="shared" si="103"/>
        <v>#REF!</v>
      </c>
    </row>
    <row r="707" spans="2:2" x14ac:dyDescent="0.2">
      <c r="B707" s="10" t="e">
        <f t="shared" si="103"/>
        <v>#REF!</v>
      </c>
    </row>
    <row r="708" spans="2:2" x14ac:dyDescent="0.2">
      <c r="B708" s="10" t="e">
        <f t="shared" si="103"/>
        <v>#REF!</v>
      </c>
    </row>
    <row r="709" spans="2:2" x14ac:dyDescent="0.2">
      <c r="B709" s="10" t="e">
        <f t="shared" si="103"/>
        <v>#REF!</v>
      </c>
    </row>
    <row r="710" spans="2:2" x14ac:dyDescent="0.2">
      <c r="B710" s="10" t="e">
        <f t="shared" si="103"/>
        <v>#REF!</v>
      </c>
    </row>
    <row r="711" spans="2:2" x14ac:dyDescent="0.2">
      <c r="B711" s="10" t="e">
        <f t="shared" si="103"/>
        <v>#REF!</v>
      </c>
    </row>
    <row r="712" spans="2:2" x14ac:dyDescent="0.2">
      <c r="B712" s="10" t="e">
        <f t="shared" si="103"/>
        <v>#REF!</v>
      </c>
    </row>
    <row r="713" spans="2:2" x14ac:dyDescent="0.2">
      <c r="B713" s="10" t="e">
        <f t="shared" si="103"/>
        <v>#REF!</v>
      </c>
    </row>
  </sheetData>
  <phoneticPr fontId="5" type="noConversion"/>
  <pageMargins left="0.51181102362204722" right="0.51181102362204722" top="0.51181102362204722" bottom="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10</vt:i4>
      </vt:variant>
    </vt:vector>
  </HeadingPairs>
  <TitlesOfParts>
    <vt:vector size="15" baseType="lpstr">
      <vt:lpstr>1.CARNE-Prod mil t</vt:lpstr>
      <vt:lpstr>2.Vol.PESO VIVO mil t</vt:lpstr>
      <vt:lpstr>3.VALOR</vt:lpstr>
      <vt:lpstr>4.C.SALIDA</vt:lpstr>
      <vt:lpstr>INDICE</vt:lpstr>
      <vt:lpstr>'2.Vol.PESO VIVO mil t'!A_impresión_IM</vt:lpstr>
      <vt:lpstr>'3.VALOR'!A_impresión_IM</vt:lpstr>
      <vt:lpstr>INDICE!A_impresión_IM</vt:lpstr>
      <vt:lpstr>A_impresión_IM</vt:lpstr>
      <vt:lpstr>'1.CARNE-Prod mil t'!Área_de_impresión</vt:lpstr>
      <vt:lpstr>'4.C.SALIDA'!Área_de_impresión</vt:lpstr>
      <vt:lpstr>PIE</vt:lpstr>
      <vt:lpstr>'1.CARNE-Prod mil t'!Títulos_a_imprimir</vt:lpstr>
      <vt:lpstr>'1.CARNE-Prod mil t'!Títulos_a_imprimir_IM</vt:lpstr>
      <vt:lpstr>VALOR</vt:lpstr>
    </vt:vector>
  </TitlesOfParts>
  <Company>Lizi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Cálculo VBP Pecuario x Región 14</dc:title>
  <dc:subject>Actualización precio año base</dc:subject>
  <dc:creator>llivia</dc:creator>
  <cp:lastModifiedBy>Segundo Agustin Vergara Cobian</cp:lastModifiedBy>
  <cp:lastPrinted>2018-02-15T15:20:02Z</cp:lastPrinted>
  <dcterms:created xsi:type="dcterms:W3CDTF">1997-06-23T21:30:48Z</dcterms:created>
  <dcterms:modified xsi:type="dcterms:W3CDTF">2020-05-28T13:33:31Z</dcterms:modified>
</cp:coreProperties>
</file>