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B\2020\precios pecuarios\"/>
    </mc:Choice>
  </mc:AlternateContent>
  <bookViews>
    <workbookView xWindow="0" yWindow="0" windowWidth="20490" windowHeight="7755" firstSheet="1" activeTab="7"/>
  </bookViews>
  <sheets>
    <sheet name="PRECIOS" sheetId="1" r:id="rId1"/>
    <sheet name="SERIE HIST" sheetId="3" r:id="rId2"/>
    <sheet name="VARIACIÓN" sheetId="4" r:id="rId3"/>
    <sheet name="PRECIOS AVES" sheetId="5" r:id="rId4"/>
    <sheet name="PORCINO" sheetId="8" r:id="rId5"/>
    <sheet name="OVINO" sheetId="13" r:id="rId6"/>
    <sheet name="VACUNO" sheetId="12" r:id="rId7"/>
    <sheet name="LECHE" sheetId="6" r:id="rId8"/>
  </sheets>
  <definedNames>
    <definedName name="_xlnm._FilterDatabase" localSheetId="0" hidden="1">PRECIOS!$A$6:$O$307</definedName>
    <definedName name="_xlnm._FilterDatabase" localSheetId="1" hidden="1">'SERIE HIST'!$A$7:$P$238</definedName>
  </definedNames>
  <calcPr calcId="152511"/>
</workbook>
</file>

<file path=xl/calcChain.xml><?xml version="1.0" encoding="utf-8"?>
<calcChain xmlns="http://schemas.openxmlformats.org/spreadsheetml/2006/main">
  <c r="C301" i="1" l="1"/>
  <c r="S9" i="6"/>
  <c r="T9" i="6"/>
  <c r="U9" i="6"/>
  <c r="V9" i="6"/>
  <c r="W9" i="6"/>
  <c r="W11" i="6" s="1"/>
  <c r="X9" i="6"/>
  <c r="X11" i="6" s="1"/>
  <c r="Y9" i="6"/>
  <c r="Y11" i="6" s="1"/>
  <c r="R9" i="6"/>
  <c r="I8" i="12"/>
  <c r="J8" i="12"/>
  <c r="J10" i="12" s="1"/>
  <c r="I10" i="8"/>
  <c r="I8" i="5"/>
  <c r="J8" i="5"/>
  <c r="I45" i="5"/>
  <c r="J45" i="5"/>
  <c r="I8" i="8"/>
  <c r="J8" i="8"/>
  <c r="J10" i="8" s="1"/>
  <c r="K7" i="4"/>
  <c r="L7" i="4"/>
  <c r="K8" i="4"/>
  <c r="L8" i="4"/>
  <c r="K9" i="4"/>
  <c r="L9" i="4"/>
  <c r="K10" i="4"/>
  <c r="L10" i="4"/>
  <c r="K11" i="4"/>
  <c r="L11" i="4"/>
  <c r="K12" i="4"/>
  <c r="L12" i="4"/>
  <c r="K13" i="4"/>
  <c r="L13" i="4"/>
  <c r="K14" i="4"/>
  <c r="L14" i="4"/>
  <c r="K15" i="4"/>
  <c r="L15" i="4"/>
  <c r="K16" i="4"/>
  <c r="L16" i="4"/>
  <c r="K17" i="4"/>
  <c r="L17" i="4"/>
  <c r="K18" i="4"/>
  <c r="L18" i="4"/>
  <c r="K19" i="4"/>
  <c r="L19" i="4"/>
  <c r="K20" i="4"/>
  <c r="L20" i="4"/>
  <c r="K21" i="4"/>
  <c r="L21" i="4"/>
  <c r="C306" i="1"/>
  <c r="C305" i="1"/>
  <c r="C304" i="1"/>
  <c r="C303" i="1"/>
  <c r="C300" i="1"/>
  <c r="C299" i="1"/>
  <c r="C298" i="1"/>
  <c r="C297" i="1"/>
  <c r="C296" i="1"/>
  <c r="C295" i="1"/>
  <c r="C294" i="1"/>
  <c r="C293" i="1"/>
  <c r="C292" i="1"/>
  <c r="C302" i="1"/>
  <c r="J7" i="4" l="1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H45" i="5"/>
  <c r="G8" i="5"/>
  <c r="H8" i="5"/>
  <c r="E8" i="8"/>
  <c r="F8" i="8"/>
  <c r="G8" i="8"/>
  <c r="H8" i="8"/>
  <c r="E8" i="12"/>
  <c r="F8" i="12"/>
  <c r="G8" i="12"/>
  <c r="H8" i="12"/>
  <c r="D45" i="5" l="1"/>
  <c r="E45" i="5"/>
  <c r="E47" i="5" s="1"/>
  <c r="F45" i="5"/>
  <c r="G45" i="5"/>
  <c r="G47" i="5" s="1"/>
  <c r="E15" i="4"/>
  <c r="I21" i="4"/>
  <c r="H21" i="4"/>
  <c r="I20" i="4"/>
  <c r="H20" i="4"/>
  <c r="I19" i="4"/>
  <c r="H19" i="4"/>
  <c r="I18" i="4"/>
  <c r="H18" i="4"/>
  <c r="I17" i="4"/>
  <c r="H17" i="4"/>
  <c r="I16" i="4"/>
  <c r="H16" i="4"/>
  <c r="I15" i="4"/>
  <c r="H15" i="4"/>
  <c r="I14" i="4"/>
  <c r="H14" i="4"/>
  <c r="I13" i="4"/>
  <c r="H13" i="4"/>
  <c r="I12" i="4"/>
  <c r="H12" i="4"/>
  <c r="I11" i="4"/>
  <c r="H11" i="4"/>
  <c r="I10" i="4"/>
  <c r="H10" i="4"/>
  <c r="I9" i="4"/>
  <c r="H9" i="4"/>
  <c r="I8" i="4"/>
  <c r="H8" i="4"/>
  <c r="I7" i="4"/>
  <c r="H7" i="4"/>
  <c r="F8" i="5"/>
  <c r="F10" i="5" s="1"/>
  <c r="E8" i="5"/>
  <c r="E10" i="5" s="1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S10" i="6"/>
  <c r="S11" i="6" s="1"/>
  <c r="T10" i="6"/>
  <c r="T11" i="6" s="1"/>
  <c r="U10" i="6"/>
  <c r="U11" i="6" s="1"/>
  <c r="V10" i="6"/>
  <c r="V11" i="6" s="1"/>
  <c r="W10" i="6"/>
  <c r="X10" i="6"/>
  <c r="Y10" i="6"/>
  <c r="Z10" i="6"/>
  <c r="Z11" i="6" s="1"/>
  <c r="AA10" i="6"/>
  <c r="AA11" i="6" s="1"/>
  <c r="AB10" i="6"/>
  <c r="AB11" i="6" s="1"/>
  <c r="AC10" i="6"/>
  <c r="AC11" i="6" s="1"/>
  <c r="R10" i="6"/>
  <c r="R11" i="6" s="1"/>
  <c r="D9" i="13"/>
  <c r="E9" i="13"/>
  <c r="F9" i="13"/>
  <c r="G9" i="13"/>
  <c r="H9" i="13"/>
  <c r="I9" i="13"/>
  <c r="J9" i="13"/>
  <c r="K9" i="13"/>
  <c r="L9" i="13"/>
  <c r="M9" i="13"/>
  <c r="N9" i="13"/>
  <c r="C9" i="13"/>
  <c r="F8" i="13"/>
  <c r="F10" i="13" s="1"/>
  <c r="G8" i="13"/>
  <c r="H8" i="13"/>
  <c r="I8" i="13"/>
  <c r="J8" i="13"/>
  <c r="J10" i="13" s="1"/>
  <c r="K8" i="13"/>
  <c r="L8" i="13"/>
  <c r="M8" i="13"/>
  <c r="N8" i="13"/>
  <c r="N10" i="13" s="1"/>
  <c r="C8" i="13"/>
  <c r="D8" i="13"/>
  <c r="E8" i="13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E8" i="4"/>
  <c r="E9" i="4"/>
  <c r="E10" i="4"/>
  <c r="E11" i="4"/>
  <c r="E12" i="4"/>
  <c r="E13" i="4"/>
  <c r="E14" i="4"/>
  <c r="E16" i="4"/>
  <c r="E17" i="4"/>
  <c r="E18" i="4"/>
  <c r="E19" i="4"/>
  <c r="E20" i="4"/>
  <c r="E21" i="4"/>
  <c r="E7" i="4"/>
  <c r="D8" i="8"/>
  <c r="D10" i="8" s="1"/>
  <c r="C8" i="8"/>
  <c r="M17" i="8" s="1"/>
  <c r="D8" i="12"/>
  <c r="D10" i="12" s="1"/>
  <c r="G10" i="12"/>
  <c r="H10" i="12"/>
  <c r="K10" i="12"/>
  <c r="L10" i="12"/>
  <c r="N10" i="12"/>
  <c r="C8" i="12"/>
  <c r="C10" i="12" s="1"/>
  <c r="D8" i="5"/>
  <c r="D10" i="5" s="1"/>
  <c r="G10" i="5"/>
  <c r="H10" i="5"/>
  <c r="I10" i="5"/>
  <c r="J10" i="5"/>
  <c r="K8" i="5"/>
  <c r="K10" i="5" s="1"/>
  <c r="L8" i="5"/>
  <c r="L10" i="5" s="1"/>
  <c r="M8" i="5"/>
  <c r="M10" i="5" s="1"/>
  <c r="N8" i="5"/>
  <c r="N10" i="5" s="1"/>
  <c r="C8" i="5"/>
  <c r="C10" i="5" s="1"/>
  <c r="D47" i="5"/>
  <c r="K47" i="5"/>
  <c r="C45" i="5"/>
  <c r="C47" i="5" s="1"/>
  <c r="O46" i="5"/>
  <c r="C45" i="1"/>
  <c r="D17" i="4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L47" i="5"/>
  <c r="I47" i="5"/>
  <c r="O9" i="12"/>
  <c r="N47" i="5"/>
  <c r="D19" i="6"/>
  <c r="E19" i="6"/>
  <c r="F19" i="6"/>
  <c r="G19" i="6"/>
  <c r="H19" i="6"/>
  <c r="I19" i="6"/>
  <c r="J19" i="6"/>
  <c r="K19" i="6"/>
  <c r="L19" i="6"/>
  <c r="M19" i="6"/>
  <c r="N19" i="6"/>
  <c r="C19" i="6"/>
  <c r="I10" i="12"/>
  <c r="M10" i="12"/>
  <c r="M10" i="8"/>
  <c r="N10" i="8"/>
  <c r="L10" i="8"/>
  <c r="G10" i="8"/>
  <c r="H10" i="8"/>
  <c r="C291" i="1"/>
  <c r="M7" i="4"/>
  <c r="N7" i="4"/>
  <c r="O7" i="4"/>
  <c r="P7" i="4"/>
  <c r="M8" i="4"/>
  <c r="N8" i="4"/>
  <c r="O8" i="4"/>
  <c r="P8" i="4"/>
  <c r="M9" i="4"/>
  <c r="N9" i="4"/>
  <c r="O9" i="4"/>
  <c r="P9" i="4"/>
  <c r="M10" i="4"/>
  <c r="N10" i="4"/>
  <c r="O10" i="4"/>
  <c r="P10" i="4"/>
  <c r="M11" i="4"/>
  <c r="N11" i="4"/>
  <c r="O11" i="4"/>
  <c r="P11" i="4"/>
  <c r="M12" i="4"/>
  <c r="N12" i="4"/>
  <c r="O12" i="4"/>
  <c r="P12" i="4"/>
  <c r="M13" i="4"/>
  <c r="N13" i="4"/>
  <c r="O13" i="4"/>
  <c r="P13" i="4"/>
  <c r="M14" i="4"/>
  <c r="N14" i="4"/>
  <c r="O14" i="4"/>
  <c r="P14" i="4"/>
  <c r="M15" i="4"/>
  <c r="N15" i="4"/>
  <c r="O15" i="4"/>
  <c r="P15" i="4"/>
  <c r="M16" i="4"/>
  <c r="N16" i="4"/>
  <c r="O16" i="4"/>
  <c r="P16" i="4"/>
  <c r="M17" i="4"/>
  <c r="N17" i="4"/>
  <c r="O17" i="4"/>
  <c r="P17" i="4"/>
  <c r="M18" i="4"/>
  <c r="N18" i="4"/>
  <c r="O18" i="4"/>
  <c r="P18" i="4"/>
  <c r="M19" i="4"/>
  <c r="N19" i="4"/>
  <c r="O19" i="4"/>
  <c r="P19" i="4"/>
  <c r="M20" i="4"/>
  <c r="N20" i="4"/>
  <c r="O20" i="4"/>
  <c r="P20" i="4"/>
  <c r="M21" i="4"/>
  <c r="N21" i="4"/>
  <c r="O21" i="4"/>
  <c r="P21" i="4"/>
  <c r="C290" i="1"/>
  <c r="C289" i="1"/>
  <c r="C288" i="1"/>
  <c r="C286" i="1"/>
  <c r="C285" i="1"/>
  <c r="C284" i="1"/>
  <c r="C283" i="1"/>
  <c r="C282" i="1"/>
  <c r="C281" i="1"/>
  <c r="C280" i="1"/>
  <c r="C279" i="1"/>
  <c r="C278" i="1"/>
  <c r="C277" i="1"/>
  <c r="I18" i="6"/>
  <c r="G18" i="6"/>
  <c r="H18" i="6"/>
  <c r="D18" i="6"/>
  <c r="E18" i="6"/>
  <c r="F18" i="6"/>
  <c r="J18" i="6"/>
  <c r="K18" i="6"/>
  <c r="L18" i="6"/>
  <c r="M18" i="6"/>
  <c r="N18" i="6"/>
  <c r="C18" i="6"/>
  <c r="L17" i="6"/>
  <c r="M17" i="6"/>
  <c r="N17" i="6"/>
  <c r="C270" i="1"/>
  <c r="C271" i="1"/>
  <c r="C272" i="1"/>
  <c r="C274" i="1"/>
  <c r="C273" i="1"/>
  <c r="C269" i="1"/>
  <c r="C268" i="1"/>
  <c r="C267" i="1"/>
  <c r="C266" i="1"/>
  <c r="C265" i="1"/>
  <c r="C264" i="1"/>
  <c r="C263" i="1"/>
  <c r="C262" i="1"/>
  <c r="H17" i="6"/>
  <c r="I17" i="6"/>
  <c r="J17" i="6"/>
  <c r="K17" i="6"/>
  <c r="D17" i="6"/>
  <c r="E17" i="6"/>
  <c r="F17" i="6"/>
  <c r="G17" i="6"/>
  <c r="C17" i="6"/>
  <c r="C261" i="1"/>
  <c r="C260" i="1"/>
  <c r="C259" i="1"/>
  <c r="C258" i="1"/>
  <c r="C256" i="1"/>
  <c r="C255" i="1"/>
  <c r="C257" i="1"/>
  <c r="C254" i="1"/>
  <c r="C253" i="1"/>
  <c r="C252" i="1"/>
  <c r="C251" i="1"/>
  <c r="C250" i="1"/>
  <c r="C249" i="1"/>
  <c r="C248" i="1"/>
  <c r="C247" i="1"/>
  <c r="N16" i="6"/>
  <c r="K16" i="6"/>
  <c r="L16" i="6"/>
  <c r="M16" i="6"/>
  <c r="C246" i="1"/>
  <c r="J16" i="6"/>
  <c r="I16" i="6"/>
  <c r="H16" i="6"/>
  <c r="F16" i="6"/>
  <c r="G16" i="6"/>
  <c r="D16" i="6"/>
  <c r="E16" i="6"/>
  <c r="C16" i="6"/>
  <c r="C245" i="1"/>
  <c r="C244" i="1"/>
  <c r="C243" i="1"/>
  <c r="C241" i="1"/>
  <c r="C240" i="1"/>
  <c r="C242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6" i="1"/>
  <c r="C225" i="1"/>
  <c r="C227" i="1"/>
  <c r="C224" i="1"/>
  <c r="C223" i="1"/>
  <c r="C222" i="1"/>
  <c r="C221" i="1"/>
  <c r="C220" i="1"/>
  <c r="C219" i="1"/>
  <c r="C218" i="1"/>
  <c r="C217" i="1"/>
  <c r="C202" i="1"/>
  <c r="C203" i="1"/>
  <c r="C204" i="1"/>
  <c r="C205" i="1"/>
  <c r="C206" i="1"/>
  <c r="C207" i="1"/>
  <c r="C208" i="1"/>
  <c r="C209" i="1"/>
  <c r="C212" i="1"/>
  <c r="C210" i="1"/>
  <c r="C211" i="1"/>
  <c r="C213" i="1"/>
  <c r="C214" i="1"/>
  <c r="C215" i="1"/>
  <c r="C216" i="1"/>
  <c r="C187" i="1"/>
  <c r="C188" i="1"/>
  <c r="C189" i="1"/>
  <c r="C190" i="1"/>
  <c r="C191" i="1"/>
  <c r="C192" i="1"/>
  <c r="C193" i="1"/>
  <c r="C194" i="1"/>
  <c r="C197" i="1"/>
  <c r="C195" i="1"/>
  <c r="C196" i="1"/>
  <c r="C198" i="1"/>
  <c r="C199" i="1"/>
  <c r="C200" i="1"/>
  <c r="C201" i="1"/>
  <c r="C172" i="1"/>
  <c r="C186" i="1"/>
  <c r="C185" i="1"/>
  <c r="C184" i="1"/>
  <c r="C183" i="1"/>
  <c r="C181" i="1"/>
  <c r="C180" i="1"/>
  <c r="C182" i="1"/>
  <c r="C179" i="1"/>
  <c r="C178" i="1"/>
  <c r="C177" i="1"/>
  <c r="C176" i="1"/>
  <c r="C175" i="1"/>
  <c r="C174" i="1"/>
  <c r="C173" i="1"/>
  <c r="C171" i="1"/>
  <c r="C170" i="1"/>
  <c r="C169" i="1"/>
  <c r="C168" i="1"/>
  <c r="C166" i="1"/>
  <c r="C165" i="1"/>
  <c r="C167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1" i="1"/>
  <c r="C150" i="1"/>
  <c r="C152" i="1"/>
  <c r="C149" i="1"/>
  <c r="C148" i="1"/>
  <c r="C147" i="1"/>
  <c r="C146" i="1"/>
  <c r="C145" i="1"/>
  <c r="C144" i="1"/>
  <c r="C143" i="1"/>
  <c r="C142" i="1"/>
  <c r="C126" i="1"/>
  <c r="C125" i="1"/>
  <c r="C124" i="1"/>
  <c r="C123" i="1"/>
  <c r="C121" i="1"/>
  <c r="C120" i="1"/>
  <c r="C122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6" i="1"/>
  <c r="C105" i="1"/>
  <c r="C107" i="1"/>
  <c r="C104" i="1"/>
  <c r="C103" i="1"/>
  <c r="C102" i="1"/>
  <c r="C101" i="1"/>
  <c r="C100" i="1"/>
  <c r="C99" i="1"/>
  <c r="C98" i="1"/>
  <c r="C97" i="1"/>
  <c r="C96" i="1"/>
  <c r="C95" i="1"/>
  <c r="C94" i="1"/>
  <c r="C93" i="1"/>
  <c r="C91" i="1"/>
  <c r="C90" i="1"/>
  <c r="C92" i="1"/>
  <c r="C89" i="1"/>
  <c r="C88" i="1"/>
  <c r="C87" i="1"/>
  <c r="C86" i="1"/>
  <c r="C85" i="1"/>
  <c r="C84" i="1"/>
  <c r="C83" i="1"/>
  <c r="C82" i="1"/>
  <c r="C81" i="1"/>
  <c r="C80" i="1"/>
  <c r="C79" i="1"/>
  <c r="C78" i="1"/>
  <c r="C76" i="1"/>
  <c r="C75" i="1"/>
  <c r="C77" i="1"/>
  <c r="C74" i="1"/>
  <c r="C73" i="1"/>
  <c r="C72" i="1"/>
  <c r="C71" i="1"/>
  <c r="C70" i="1"/>
  <c r="C69" i="1"/>
  <c r="C68" i="1"/>
  <c r="C67" i="1"/>
  <c r="C66" i="1"/>
  <c r="C65" i="1"/>
  <c r="C64" i="1"/>
  <c r="C63" i="1"/>
  <c r="C61" i="1"/>
  <c r="C60" i="1"/>
  <c r="C62" i="1"/>
  <c r="C59" i="1"/>
  <c r="C58" i="1"/>
  <c r="C57" i="1"/>
  <c r="C56" i="1"/>
  <c r="C55" i="1"/>
  <c r="C54" i="1"/>
  <c r="C53" i="1"/>
  <c r="C52" i="1"/>
  <c r="C51" i="1"/>
  <c r="C50" i="1"/>
  <c r="C49" i="1"/>
  <c r="C48" i="1"/>
  <c r="C46" i="1"/>
  <c r="C47" i="1"/>
  <c r="C44" i="1"/>
  <c r="C43" i="1"/>
  <c r="C42" i="1"/>
  <c r="C41" i="1"/>
  <c r="C40" i="1"/>
  <c r="C39" i="1"/>
  <c r="C38" i="1"/>
  <c r="C37" i="1"/>
  <c r="C36" i="1"/>
  <c r="C35" i="1"/>
  <c r="C34" i="1"/>
  <c r="C33" i="1"/>
  <c r="C31" i="1"/>
  <c r="C30" i="1"/>
  <c r="C32" i="1"/>
  <c r="C29" i="1"/>
  <c r="C28" i="1"/>
  <c r="C27" i="1"/>
  <c r="C26" i="1"/>
  <c r="C25" i="1"/>
  <c r="C24" i="1"/>
  <c r="C23" i="1"/>
  <c r="C22" i="1"/>
  <c r="C21" i="1"/>
  <c r="C20" i="1"/>
  <c r="C19" i="1"/>
  <c r="C18" i="1"/>
  <c r="C16" i="1"/>
  <c r="C15" i="1"/>
  <c r="C17" i="1"/>
  <c r="C14" i="1"/>
  <c r="C13" i="1"/>
  <c r="C12" i="1"/>
  <c r="C11" i="1"/>
  <c r="C10" i="1"/>
  <c r="C9" i="1"/>
  <c r="C8" i="1"/>
  <c r="C7" i="1"/>
  <c r="C276" i="1"/>
  <c r="C275" i="1"/>
  <c r="H47" i="5"/>
  <c r="E10" i="12"/>
  <c r="M47" i="5"/>
  <c r="J47" i="5"/>
  <c r="O9" i="5"/>
  <c r="K10" i="8"/>
  <c r="F10" i="12"/>
  <c r="O9" i="8"/>
  <c r="F10" i="8"/>
  <c r="E10" i="8"/>
  <c r="C10" i="8"/>
  <c r="E10" i="13" l="1"/>
  <c r="M10" i="13"/>
  <c r="I10" i="13"/>
  <c r="D10" i="4"/>
  <c r="D11" i="4"/>
  <c r="D15" i="4"/>
  <c r="K10" i="13"/>
  <c r="G10" i="13"/>
  <c r="D20" i="4"/>
  <c r="C10" i="13"/>
  <c r="O9" i="13"/>
  <c r="D14" i="4"/>
  <c r="H10" i="13"/>
  <c r="D18" i="4"/>
  <c r="D10" i="13"/>
  <c r="D16" i="4"/>
  <c r="D12" i="4"/>
  <c r="L10" i="13"/>
  <c r="AD10" i="6"/>
  <c r="D19" i="4"/>
  <c r="D8" i="4"/>
  <c r="D7" i="4"/>
  <c r="D13" i="4"/>
  <c r="O8" i="5"/>
  <c r="O10" i="5" s="1"/>
  <c r="O8" i="8"/>
  <c r="O10" i="8" s="1"/>
  <c r="O45" i="5"/>
  <c r="O47" i="5" s="1"/>
  <c r="D21" i="4"/>
  <c r="D9" i="4"/>
  <c r="O8" i="12"/>
  <c r="O10" i="12" s="1"/>
  <c r="O8" i="13"/>
  <c r="F47" i="5"/>
  <c r="AD9" i="6"/>
  <c r="O10" i="13" l="1"/>
  <c r="AD11" i="6"/>
</calcChain>
</file>

<file path=xl/sharedStrings.xml><?xml version="1.0" encoding="utf-8"?>
<sst xmlns="http://schemas.openxmlformats.org/spreadsheetml/2006/main" count="530" uniqueCount="83">
  <si>
    <t xml:space="preserve">           (S/. X Kg.)</t>
  </si>
  <si>
    <t>Prom.</t>
  </si>
  <si>
    <t>Ene.</t>
  </si>
  <si>
    <t>Feb.</t>
  </si>
  <si>
    <t>Mar.</t>
  </si>
  <si>
    <t>Abr.</t>
  </si>
  <si>
    <t>May.</t>
  </si>
  <si>
    <t>Jun.</t>
  </si>
  <si>
    <t>Jul.</t>
  </si>
  <si>
    <t>Ago.</t>
  </si>
  <si>
    <t>Set.</t>
  </si>
  <si>
    <t>Oct.</t>
  </si>
  <si>
    <t>Nov.</t>
  </si>
  <si>
    <t>Dic.</t>
  </si>
  <si>
    <t xml:space="preserve">Ene. 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</si>
  <si>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</si>
  <si>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</si>
  <si>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</si>
  <si>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</si>
  <si>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</si>
  <si>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</si>
  <si>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</si>
  <si>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</si>
  <si>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</si>
  <si>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</si>
  <si>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Carne de Pollo</t>
  </si>
  <si>
    <t>Carne de Gallina</t>
  </si>
  <si>
    <t>Carne de Pato</t>
  </si>
  <si>
    <t>Carne de Pavo</t>
  </si>
  <si>
    <t>Carne de Ovino</t>
  </si>
  <si>
    <t>Carne de Porcino</t>
  </si>
  <si>
    <t>Carne de Vacuno</t>
  </si>
  <si>
    <t>Carne de Caprino</t>
  </si>
  <si>
    <t>Carne de Cuy</t>
  </si>
  <si>
    <t>Huevos</t>
  </si>
  <si>
    <t>Leche</t>
  </si>
  <si>
    <t>Queso/Requesón</t>
  </si>
  <si>
    <t>Mantequilla</t>
  </si>
  <si>
    <t>-</t>
  </si>
  <si>
    <t>Lana</t>
  </si>
  <si>
    <t>Fibra</t>
  </si>
  <si>
    <t>variación</t>
  </si>
  <si>
    <t>ene-dic</t>
  </si>
  <si>
    <t>Pollo en pie</t>
  </si>
  <si>
    <t>Gallina en pie</t>
  </si>
  <si>
    <t>Pato en pie</t>
  </si>
  <si>
    <t>Pavo en pie</t>
  </si>
  <si>
    <t>Ovino en pie</t>
  </si>
  <si>
    <t>Porcino en pie</t>
  </si>
  <si>
    <t>Vacuno en pie</t>
  </si>
  <si>
    <t>Caprino en pie</t>
  </si>
  <si>
    <t>Cuy  en pie</t>
  </si>
  <si>
    <t xml:space="preserve"> 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</si>
  <si>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</si>
  <si>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</si>
  <si>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</si>
  <si>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</si>
  <si>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</si>
  <si>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</si>
  <si>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</si>
  <si>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</si>
  <si>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</si>
  <si>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</si>
  <si>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</si>
  <si>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</si>
  <si>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Anual</t>
  </si>
  <si>
    <t/>
  </si>
  <si>
    <t>LA LIBERTAD: PRECIO DE LECHE PAGADO AL PRODUCTOR  2009 - 2017 ( S/./KG)</t>
  </si>
  <si>
    <t>ene-abr</t>
  </si>
  <si>
    <t xml:space="preserve">LA LIBERTAD: PRECIO DE POLLO EN PIE  2018/2017 ( S/./KG) Y VARIACIÓN </t>
  </si>
  <si>
    <t>ene-set</t>
  </si>
  <si>
    <t>MES/AÑO</t>
  </si>
  <si>
    <t>LA LIBERTAD: PRECIOS PROMEDIO PAGADOS AL PRODUCTOR (EN CHACRA) DE LOS PRINCIPALES PRODUCTOS PECUARIOS, 2001 - 19</t>
  </si>
  <si>
    <t xml:space="preserve">LA LIBERTAD: PRECIO DE OVINO EN PIE PAGADO AL PRODUCTOR 2019/2018 ( S/./KG) Y VARIACIÓN </t>
  </si>
  <si>
    <t>AÑO</t>
  </si>
  <si>
    <t>Productos</t>
  </si>
  <si>
    <t xml:space="preserve"> LA LIBERTAD: PRECIOS PROMEDIO PAGADOS AL PRODUCTOR (EN CHACRA) DE LOS</t>
  </si>
  <si>
    <t xml:space="preserve">LA LIBERTAD: PRECIO DE VACUNO EN PIE PAGADO AL PRODUCTOR 2020/2019 ( S/./kg) Y VARIACIÓN </t>
  </si>
  <si>
    <t xml:space="preserve">LA LIBERTAD: PRECIO DE LECHE PAGADO AL PRODUCTOR 2020/2019 ( S/./kg) Y VARIACIÓN </t>
  </si>
  <si>
    <t xml:space="preserve">LA LIBERTAD: PRECIO DE PORCINO EN PIE PAGADO AL PRODUCTOR 2020/2019 ( S/./kg.) Y VARIACIÓN </t>
  </si>
  <si>
    <t>La Libertad: Variación de precios pecuarios en chacra 2020/2019 (%)</t>
  </si>
  <si>
    <t>PRINCIPALES PRODUCTOS PECUARIOS, 2001 - 20</t>
  </si>
  <si>
    <t xml:space="preserve">LA LIBERTAD: PRECIO DE HUEVO PAGADO AL PRODUCTOR 2020/2019 ( S/./KG) Y VARIACIÓN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</si>
</sst>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)"/>
    <numFmt numFmtId="165" formatCode="0.0%"/>
    <numFmt numFmtId="166" formatCode="0.000"/>
  </numFmts>
  <fonts count="37" x14ac:knownFonts="1">
    <font>
      <sz val="10"/>
      <name val="Arial"/>
    </font>
    <font>
      <b/>
      <sz val="9"/>
      <name val="Arial Narrow"/>
      <family val="2"/>
    </font>
    <font>
      <sz val="10"/>
      <name val="Arial Narrow"/>
      <family val="2"/>
    </font>
    <font>
      <sz val="8"/>
      <color indexed="8"/>
      <name val="Arial Narrow"/>
      <family val="2"/>
    </font>
    <font>
      <b/>
      <sz val="7"/>
      <color indexed="8"/>
      <name val="Arial Narrow"/>
      <family val="2"/>
    </font>
    <font>
      <b/>
      <sz val="7"/>
      <name val="Arial Narrow"/>
      <family val="2"/>
    </font>
    <font>
      <sz val="7"/>
      <color indexed="10"/>
      <name val="Arial Narrow"/>
      <family val="2"/>
    </font>
    <font>
      <sz val="7"/>
      <color indexed="8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FF0000"/>
      <name val="Arial Narrow"/>
      <family val="2"/>
    </font>
    <font>
      <b/>
      <sz val="10"/>
      <color theme="0"/>
      <name val="Arial Narrow"/>
      <family val="2"/>
    </font>
    <font>
      <b/>
      <sz val="10"/>
      <color rgb="FFFF0000"/>
      <name val="Arial Narrow"/>
      <family val="2"/>
    </font>
    <font>
      <sz val="12"/>
      <color theme="3"/>
      <name val="Arial"/>
      <family val="2"/>
    </font>
    <font>
      <sz val="10"/>
      <color theme="0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21" borderId="0" applyNumberFormat="0" applyBorder="0" applyAlignment="0" applyProtection="0"/>
    <xf numFmtId="0" fontId="18" fillId="22" borderId="10" applyNumberFormat="0" applyAlignment="0" applyProtection="0"/>
    <xf numFmtId="0" fontId="19" fillId="23" borderId="11" applyNumberFormat="0" applyAlignment="0" applyProtection="0"/>
    <xf numFmtId="0" fontId="20" fillId="0" borderId="12" applyNumberFormat="0" applyFill="0" applyAlignment="0" applyProtection="0"/>
    <xf numFmtId="0" fontId="21" fillId="0" borderId="0" applyNumberFormat="0" applyFill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22" fillId="30" borderId="10" applyNumberFormat="0" applyAlignment="0" applyProtection="0"/>
    <xf numFmtId="0" fontId="23" fillId="31" borderId="0" applyNumberFormat="0" applyBorder="0" applyAlignment="0" applyProtection="0"/>
    <xf numFmtId="0" fontId="24" fillId="32" borderId="0" applyNumberFormat="0" applyBorder="0" applyAlignment="0" applyProtection="0"/>
    <xf numFmtId="0" fontId="15" fillId="0" borderId="0"/>
    <xf numFmtId="0" fontId="15" fillId="33" borderId="13" applyNumberFormat="0" applyFont="0" applyAlignment="0" applyProtection="0"/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5" fillId="22" borderId="14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9" fillId="0" borderId="15" applyNumberFormat="0" applyFill="0" applyAlignment="0" applyProtection="0"/>
    <xf numFmtId="0" fontId="21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1" fillId="0" borderId="17" applyNumberFormat="0" applyFill="0" applyAlignment="0" applyProtection="0"/>
  </cellStyleXfs>
  <cellXfs count="72">
    <xf numFmtId="0" fontId="0" fillId="0" borderId="0" xfId="0"/>
    <xf numFmtId="0" fontId="2" fillId="0" borderId="0" xfId="0" applyFont="1" applyFill="1"/>
    <xf numFmtId="0" fontId="6" fillId="0" borderId="0" xfId="0" applyFont="1" applyFill="1" applyAlignment="1">
      <alignment horizontal="center"/>
    </xf>
    <xf numFmtId="0" fontId="2" fillId="0" borderId="0" xfId="0" applyFont="1" applyFill="1" applyBorder="1"/>
    <xf numFmtId="0" fontId="7" fillId="0" borderId="0" xfId="0" applyFont="1" applyFill="1" applyBorder="1"/>
    <xf numFmtId="0" fontId="2" fillId="2" borderId="0" xfId="0" applyFont="1" applyFill="1"/>
    <xf numFmtId="2" fontId="2" fillId="0" borderId="0" xfId="0" applyNumberFormat="1" applyFont="1" applyFill="1"/>
    <xf numFmtId="164" fontId="7" fillId="0" borderId="1" xfId="0" applyNumberFormat="1" applyFont="1" applyBorder="1" applyAlignment="1">
      <alignment horizontal="right"/>
    </xf>
    <xf numFmtId="0" fontId="2" fillId="0" borderId="1" xfId="0" applyFont="1" applyFill="1" applyBorder="1"/>
    <xf numFmtId="0" fontId="6" fillId="0" borderId="1" xfId="0" applyFont="1" applyFill="1" applyBorder="1" applyAlignment="1">
      <alignment horizontal="center"/>
    </xf>
    <xf numFmtId="2" fontId="2" fillId="0" borderId="1" xfId="0" applyNumberFormat="1" applyFont="1" applyFill="1" applyBorder="1"/>
    <xf numFmtId="9" fontId="2" fillId="0" borderId="1" xfId="35" applyFont="1" applyFill="1" applyBorder="1"/>
    <xf numFmtId="2" fontId="9" fillId="0" borderId="1" xfId="0" applyNumberFormat="1" applyFont="1" applyFill="1" applyBorder="1"/>
    <xf numFmtId="0" fontId="2" fillId="0" borderId="1" xfId="0" applyFont="1" applyFill="1" applyBorder="1" applyAlignment="1">
      <alignment horizontal="left"/>
    </xf>
    <xf numFmtId="17" fontId="4" fillId="0" borderId="2" xfId="0" applyNumberFormat="1" applyFont="1" applyFill="1" applyBorder="1" applyAlignment="1">
      <alignment horizontal="center" vertical="center"/>
    </xf>
    <xf numFmtId="10" fontId="9" fillId="0" borderId="1" xfId="35" applyNumberFormat="1" applyFont="1" applyFill="1" applyBorder="1"/>
    <xf numFmtId="0" fontId="0" fillId="0" borderId="1" xfId="0" applyBorder="1"/>
    <xf numFmtId="2" fontId="0" fillId="0" borderId="1" xfId="0" applyNumberFormat="1" applyBorder="1"/>
    <xf numFmtId="0" fontId="10" fillId="0" borderId="1" xfId="0" applyFont="1" applyBorder="1"/>
    <xf numFmtId="9" fontId="32" fillId="0" borderId="1" xfId="35" applyFont="1" applyFill="1" applyBorder="1"/>
    <xf numFmtId="17" fontId="5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2" fontId="0" fillId="0" borderId="0" xfId="0" applyNumberFormat="1"/>
    <xf numFmtId="165" fontId="9" fillId="0" borderId="1" xfId="35" applyNumberFormat="1" applyFont="1" applyBorder="1" applyAlignment="1">
      <alignment horizontal="right"/>
    </xf>
    <xf numFmtId="2" fontId="8" fillId="0" borderId="1" xfId="0" applyNumberFormat="1" applyFont="1" applyBorder="1"/>
    <xf numFmtId="165" fontId="5" fillId="0" borderId="1" xfId="35" applyNumberFormat="1" applyFont="1" applyBorder="1" applyAlignment="1">
      <alignment horizontal="right"/>
    </xf>
    <xf numFmtId="165" fontId="33" fillId="0" borderId="1" xfId="35" applyNumberFormat="1" applyFont="1" applyBorder="1" applyAlignment="1">
      <alignment horizontal="right"/>
    </xf>
    <xf numFmtId="165" fontId="32" fillId="0" borderId="1" xfId="35" applyNumberFormat="1" applyFont="1" applyFill="1" applyBorder="1"/>
    <xf numFmtId="10" fontId="34" fillId="0" borderId="1" xfId="35" applyNumberFormat="1" applyFont="1" applyFill="1" applyBorder="1"/>
    <xf numFmtId="0" fontId="11" fillId="0" borderId="1" xfId="0" applyFont="1" applyFill="1" applyBorder="1"/>
    <xf numFmtId="0" fontId="13" fillId="0" borderId="1" xfId="0" applyFont="1" applyFill="1" applyBorder="1"/>
    <xf numFmtId="164" fontId="13" fillId="0" borderId="1" xfId="0" applyNumberFormat="1" applyFont="1" applyBorder="1" applyAlignment="1">
      <alignment horizontal="right"/>
    </xf>
    <xf numFmtId="2" fontId="13" fillId="0" borderId="1" xfId="0" applyNumberFormat="1" applyFont="1" applyFill="1" applyBorder="1" applyAlignment="1">
      <alignment horizontal="right"/>
    </xf>
    <xf numFmtId="164" fontId="13" fillId="0" borderId="1" xfId="0" applyNumberFormat="1" applyFont="1" applyFill="1" applyBorder="1" applyAlignment="1">
      <alignment horizontal="right"/>
    </xf>
    <xf numFmtId="4" fontId="13" fillId="0" borderId="1" xfId="0" applyNumberFormat="1" applyFont="1" applyBorder="1" applyAlignment="1">
      <alignment horizontal="right"/>
    </xf>
    <xf numFmtId="4" fontId="11" fillId="0" borderId="1" xfId="0" applyNumberFormat="1" applyFont="1" applyBorder="1" applyAlignment="1">
      <alignment horizontal="right"/>
    </xf>
    <xf numFmtId="4" fontId="11" fillId="0" borderId="1" xfId="0" applyNumberFormat="1" applyFont="1" applyFill="1" applyBorder="1" applyAlignment="1">
      <alignment horizontal="right"/>
    </xf>
    <xf numFmtId="4" fontId="11" fillId="0" borderId="1" xfId="0" applyNumberFormat="1" applyFont="1" applyFill="1" applyBorder="1"/>
    <xf numFmtId="2" fontId="11" fillId="0" borderId="1" xfId="35" applyNumberFormat="1" applyFont="1" applyFill="1" applyBorder="1" applyAlignment="1">
      <alignment horizontal="right"/>
    </xf>
    <xf numFmtId="164" fontId="12" fillId="0" borderId="1" xfId="0" applyNumberFormat="1" applyFont="1" applyBorder="1" applyAlignment="1">
      <alignment horizontal="right"/>
    </xf>
    <xf numFmtId="2" fontId="14" fillId="0" borderId="1" xfId="35" applyNumberFormat="1" applyFont="1" applyFill="1" applyBorder="1" applyAlignment="1">
      <alignment horizontal="right"/>
    </xf>
    <xf numFmtId="2" fontId="11" fillId="34" borderId="1" xfId="35" applyNumberFormat="1" applyFont="1" applyFill="1" applyBorder="1" applyAlignment="1">
      <alignment horizontal="right"/>
    </xf>
    <xf numFmtId="0" fontId="2" fillId="34" borderId="0" xfId="0" applyFont="1" applyFill="1"/>
    <xf numFmtId="0" fontId="1" fillId="34" borderId="0" xfId="0" applyFont="1" applyFill="1" applyBorder="1" applyAlignment="1" applyProtection="1">
      <alignment horizontal="left" vertical="center"/>
      <protection locked="0"/>
    </xf>
    <xf numFmtId="0" fontId="35" fillId="34" borderId="1" xfId="0" applyFont="1" applyFill="1" applyBorder="1" applyAlignment="1">
      <alignment horizontal="center"/>
    </xf>
    <xf numFmtId="0" fontId="11" fillId="34" borderId="1" xfId="0" applyFont="1" applyFill="1" applyBorder="1"/>
    <xf numFmtId="0" fontId="12" fillId="34" borderId="1" xfId="0" applyFont="1" applyFill="1" applyBorder="1" applyAlignment="1">
      <alignment horizontal="center" vertical="center"/>
    </xf>
    <xf numFmtId="0" fontId="13" fillId="34" borderId="1" xfId="0" applyFont="1" applyFill="1" applyBorder="1"/>
    <xf numFmtId="164" fontId="13" fillId="34" borderId="1" xfId="0" applyNumberFormat="1" applyFont="1" applyFill="1" applyBorder="1" applyAlignment="1">
      <alignment horizontal="right"/>
    </xf>
    <xf numFmtId="2" fontId="13" fillId="34" borderId="1" xfId="0" applyNumberFormat="1" applyFont="1" applyFill="1" applyBorder="1" applyAlignment="1">
      <alignment horizontal="right"/>
    </xf>
    <xf numFmtId="4" fontId="13" fillId="34" borderId="1" xfId="0" applyNumberFormat="1" applyFont="1" applyFill="1" applyBorder="1" applyAlignment="1">
      <alignment horizontal="right"/>
    </xf>
    <xf numFmtId="4" fontId="11" fillId="34" borderId="1" xfId="0" applyNumberFormat="1" applyFont="1" applyFill="1" applyBorder="1" applyAlignment="1">
      <alignment horizontal="right"/>
    </xf>
    <xf numFmtId="4" fontId="11" fillId="34" borderId="1" xfId="0" applyNumberFormat="1" applyFont="1" applyFill="1" applyBorder="1"/>
    <xf numFmtId="164" fontId="12" fillId="34" borderId="1" xfId="0" applyNumberFormat="1" applyFont="1" applyFill="1" applyBorder="1" applyAlignment="1">
      <alignment horizontal="right"/>
    </xf>
    <xf numFmtId="2" fontId="14" fillId="34" borderId="1" xfId="35" applyNumberFormat="1" applyFont="1" applyFill="1" applyBorder="1" applyAlignment="1">
      <alignment horizontal="right"/>
    </xf>
    <xf numFmtId="0" fontId="7" fillId="34" borderId="0" xfId="0" applyFont="1" applyFill="1" applyBorder="1"/>
    <xf numFmtId="0" fontId="2" fillId="34" borderId="1" xfId="0" applyFont="1" applyFill="1" applyBorder="1"/>
    <xf numFmtId="2" fontId="36" fillId="0" borderId="1" xfId="0" applyNumberFormat="1" applyFont="1" applyFill="1" applyBorder="1"/>
    <xf numFmtId="2" fontId="33" fillId="0" borderId="1" xfId="0" applyNumberFormat="1" applyFont="1" applyFill="1" applyBorder="1"/>
    <xf numFmtId="10" fontId="33" fillId="0" borderId="1" xfId="35" applyNumberFormat="1" applyFont="1" applyFill="1" applyBorder="1"/>
    <xf numFmtId="9" fontId="36" fillId="0" borderId="1" xfId="35" applyFont="1" applyFill="1" applyBorder="1"/>
    <xf numFmtId="166" fontId="2" fillId="0" borderId="1" xfId="0" applyNumberFormat="1" applyFont="1" applyFill="1" applyBorder="1"/>
    <xf numFmtId="165" fontId="2" fillId="0" borderId="1" xfId="35" applyNumberFormat="1" applyFont="1" applyFill="1" applyBorder="1"/>
    <xf numFmtId="0" fontId="1" fillId="34" borderId="0" xfId="0" applyFont="1" applyFill="1" applyBorder="1" applyAlignment="1" applyProtection="1">
      <alignment horizontal="center" vertical="center"/>
      <protection locked="0"/>
    </xf>
    <xf numFmtId="0" fontId="3" fillId="34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/>
    </xf>
    <xf numFmtId="0" fontId="7" fillId="0" borderId="8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" xfId="33"/>
    <cellStyle name="Notas 2" xfId="34"/>
    <cellStyle name="Porcentaje" xfId="35" builtinId="5"/>
    <cellStyle name="Porcentaje 2" xfId="36"/>
    <cellStyle name="Salida" xfId="37" builtinId="21" customBuiltin="1"/>
    <cellStyle name="Texto de advertencia" xfId="38" builtinId="11" customBuiltin="1"/>
    <cellStyle name="Texto explicativo" xfId="39" builtinId="53" customBuiltin="1"/>
    <cellStyle name="Título 2" xfId="40" builtinId="17" customBuiltin="1"/>
    <cellStyle name="Título 3" xfId="41" builtinId="18" customBuiltin="1"/>
    <cellStyle name="Título 4" xfId="42"/>
    <cellStyle name="Título 5" xfId="43"/>
    <cellStyle name="Total" xfId="4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La Libertad: Precio de huevo de gallina pagado al productor (S/. / kg)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085739282589675E-2"/>
          <c:y val="0.20595107903178769"/>
          <c:w val="0.87635870516185477"/>
          <c:h val="0.67806904345290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'PRECIOS AVES'!$B$8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val>
            <c:numRef>
              <c:f>'PRECIOS AVES'!$C$8:$N$8</c:f>
              <c:numCache>
                <c:formatCode>0.00</c:formatCode>
                <c:ptCount val="12"/>
                <c:pt idx="0">
                  <c:v>2.3494649398872767</c:v>
                </c:pt>
                <c:pt idx="1">
                  <c:v>2.6669602020342049</c:v>
                </c:pt>
                <c:pt idx="2">
                  <c:v>3.3273503472998174</c:v>
                </c:pt>
                <c:pt idx="3">
                  <c:v>3.5833569745253118</c:v>
                </c:pt>
                <c:pt idx="4">
                  <c:v>4.1371485069519514</c:v>
                </c:pt>
                <c:pt idx="5">
                  <c:v>3.6540166212965928</c:v>
                </c:pt>
                <c:pt idx="6">
                  <c:v>3.165560001446805</c:v>
                </c:pt>
                <c:pt idx="7">
                  <c:v>2.8845931374130651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90407248"/>
        <c:axId val="-690418672"/>
      </c:barChart>
      <c:lineChart>
        <c:grouping val="standard"/>
        <c:varyColors val="0"/>
        <c:ser>
          <c:idx val="1"/>
          <c:order val="1"/>
          <c:tx>
            <c:strRef>
              <c:f>'PRECIOS AVES'!$B$9</c:f>
              <c:strCache>
                <c:ptCount val="1"/>
                <c:pt idx="0">
                  <c:v>2019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cat>
            <c:strRef>
              <c:f>'PRECIOS AVES'!$C$7:$N$7</c:f>
              <c:strCache>
                <c:ptCount val="12"/>
                <c:pt idx="0">
                  <c:v>Ene. </c:v>
                </c:pt>
                <c:pt idx="1">
                  <c:v>Feb.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'PRECIOS AVES'!$C$9:$N$9</c:f>
              <c:numCache>
                <c:formatCode>0.00</c:formatCode>
                <c:ptCount val="12"/>
                <c:pt idx="0">
                  <c:v>2.0649002066430522</c:v>
                </c:pt>
                <c:pt idx="1">
                  <c:v>2.2919301724432719</c:v>
                </c:pt>
                <c:pt idx="2">
                  <c:v>2.5034702245018092</c:v>
                </c:pt>
                <c:pt idx="3">
                  <c:v>2.6548209813595278</c:v>
                </c:pt>
                <c:pt idx="4">
                  <c:v>2.7090010013872741</c:v>
                </c:pt>
                <c:pt idx="5">
                  <c:v>3.0501321130126731</c:v>
                </c:pt>
                <c:pt idx="6">
                  <c:v>3.0522284953646799</c:v>
                </c:pt>
                <c:pt idx="7">
                  <c:v>3.0198269189807649</c:v>
                </c:pt>
                <c:pt idx="8">
                  <c:v>2.7691268455018867</c:v>
                </c:pt>
                <c:pt idx="9">
                  <c:v>2.8233054142182286</c:v>
                </c:pt>
                <c:pt idx="10">
                  <c:v>2.2993340002582632</c:v>
                </c:pt>
                <c:pt idx="11">
                  <c:v>2.3660692878647036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90407248"/>
        <c:axId val="-690418672"/>
      </c:lineChart>
      <c:catAx>
        <c:axId val="-69040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690418672"/>
        <c:crosses val="autoZero"/>
        <c:auto val="1"/>
        <c:lblAlgn val="ctr"/>
        <c:lblOffset val="100"/>
        <c:noMultiLvlLbl val="0"/>
      </c:catAx>
      <c:valAx>
        <c:axId val="-69041867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690407248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La Libertad: Precio de pollo en pie pagado al productor (S/. / kg)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085739282589675E-2"/>
          <c:y val="0.20595107903178769"/>
          <c:w val="0.87635870516185477"/>
          <c:h val="0.67806904345290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'PRECIOS AVES'!$B$8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'PRECIOS AVES'!$C$44:$N$44</c:f>
              <c:strCache>
                <c:ptCount val="12"/>
                <c:pt idx="0">
                  <c:v>Ene. </c:v>
                </c:pt>
                <c:pt idx="1">
                  <c:v>Feb.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'PRECIOS AVES'!$C$45:$N$45</c:f>
              <c:numCache>
                <c:formatCode>0.00</c:formatCode>
                <c:ptCount val="12"/>
                <c:pt idx="0">
                  <c:v>4.0641719745072997</c:v>
                </c:pt>
                <c:pt idx="1">
                  <c:v>4.6133844034947735</c:v>
                </c:pt>
                <c:pt idx="2">
                  <c:v>4.8056087536403895</c:v>
                </c:pt>
                <c:pt idx="3">
                  <c:v>3.0893199130545361</c:v>
                </c:pt>
                <c:pt idx="4">
                  <c:v>2.7460621449373654</c:v>
                </c:pt>
                <c:pt idx="5">
                  <c:v>3.4806337687081106</c:v>
                </c:pt>
                <c:pt idx="6">
                  <c:v>5.8697078348036191</c:v>
                </c:pt>
                <c:pt idx="7">
                  <c:v>5.0046982591483484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90439344"/>
        <c:axId val="-690423568"/>
      </c:barChart>
      <c:lineChart>
        <c:grouping val="standard"/>
        <c:varyColors val="0"/>
        <c:ser>
          <c:idx val="1"/>
          <c:order val="1"/>
          <c:tx>
            <c:strRef>
              <c:f>'PRECIOS AVES'!$B$9</c:f>
              <c:strCache>
                <c:ptCount val="1"/>
                <c:pt idx="0">
                  <c:v>2019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cat>
            <c:strRef>
              <c:f>'PRECIOS AVES'!$C$7:$N$7</c:f>
              <c:strCache>
                <c:ptCount val="12"/>
                <c:pt idx="0">
                  <c:v>Ene. </c:v>
                </c:pt>
                <c:pt idx="1">
                  <c:v>Feb.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'PRECIOS AVES'!$C$46:$N$46</c:f>
              <c:numCache>
                <c:formatCode>0.00</c:formatCode>
                <c:ptCount val="12"/>
                <c:pt idx="0">
                  <c:v>4.4898116069725935</c:v>
                </c:pt>
                <c:pt idx="1">
                  <c:v>4.2975872568269784</c:v>
                </c:pt>
                <c:pt idx="2">
                  <c:v>4.8124739090027342</c:v>
                </c:pt>
                <c:pt idx="3">
                  <c:v>4.5584631605960277</c:v>
                </c:pt>
                <c:pt idx="4">
                  <c:v>5.1831922985692795</c:v>
                </c:pt>
                <c:pt idx="5">
                  <c:v>4.9017209287131989</c:v>
                </c:pt>
                <c:pt idx="6">
                  <c:v>4.0504416637826157</c:v>
                </c:pt>
                <c:pt idx="7">
                  <c:v>4.0298461976955853</c:v>
                </c:pt>
                <c:pt idx="8">
                  <c:v>4.0023855762462111</c:v>
                </c:pt>
                <c:pt idx="9">
                  <c:v>4.0298461976955844</c:v>
                </c:pt>
                <c:pt idx="10">
                  <c:v>4.4486206747985326</c:v>
                </c:pt>
                <c:pt idx="11">
                  <c:v>4.5584631605960269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90439344"/>
        <c:axId val="-690423568"/>
      </c:lineChart>
      <c:catAx>
        <c:axId val="-69043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690423568"/>
        <c:crosses val="autoZero"/>
        <c:auto val="1"/>
        <c:lblAlgn val="ctr"/>
        <c:lblOffset val="100"/>
        <c:noMultiLvlLbl val="0"/>
      </c:catAx>
      <c:valAx>
        <c:axId val="-69042356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690439344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La Libertad: Precio de porcino en pie pagado al productor (S/. / kg)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085739282589675E-2"/>
          <c:y val="0.20595107903178769"/>
          <c:w val="0.87635870516185477"/>
          <c:h val="0.67806904345290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PORCINO!$B$8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PORCINO!$C$7:$N$7</c:f>
              <c:strCache>
                <c:ptCount val="12"/>
                <c:pt idx="0">
                  <c:v>Ene. </c:v>
                </c:pt>
                <c:pt idx="1">
                  <c:v>Feb.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PORCINO!$C$8:$N$8</c:f>
              <c:numCache>
                <c:formatCode>0.00</c:formatCode>
                <c:ptCount val="12"/>
                <c:pt idx="0">
                  <c:v>7.1153556514370173</c:v>
                </c:pt>
                <c:pt idx="1">
                  <c:v>6.8331680302396913</c:v>
                </c:pt>
                <c:pt idx="2">
                  <c:v>6.6788363535442477</c:v>
                </c:pt>
                <c:pt idx="3">
                  <c:v>6.6256185339940936</c:v>
                </c:pt>
                <c:pt idx="4">
                  <c:v>6.6256185339940936</c:v>
                </c:pt>
                <c:pt idx="5">
                  <c:v>6.9183165415199364</c:v>
                </c:pt>
                <c:pt idx="6">
                  <c:v>7.21101454904578</c:v>
                </c:pt>
                <c:pt idx="7">
                  <c:v>6.9396036693399967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90417584"/>
        <c:axId val="-690438800"/>
      </c:barChart>
      <c:lineChart>
        <c:grouping val="standard"/>
        <c:varyColors val="0"/>
        <c:ser>
          <c:idx val="1"/>
          <c:order val="1"/>
          <c:tx>
            <c:strRef>
              <c:f>PORCINO!$B$9</c:f>
              <c:strCache>
                <c:ptCount val="1"/>
                <c:pt idx="0">
                  <c:v>2019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cat>
            <c:strRef>
              <c:f>'PRECIOS AVES'!$C$7:$J$7</c:f>
              <c:strCache>
                <c:ptCount val="8"/>
                <c:pt idx="0">
                  <c:v>Ene. </c:v>
                </c:pt>
                <c:pt idx="1">
                  <c:v>Feb.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</c:strCache>
            </c:strRef>
          </c:cat>
          <c:val>
            <c:numRef>
              <c:f>PORCINO!$C$9:$N$9</c:f>
              <c:numCache>
                <c:formatCode>0.00</c:formatCode>
                <c:ptCount val="12"/>
                <c:pt idx="0">
                  <c:v>6.7842431388129771</c:v>
                </c:pt>
                <c:pt idx="1">
                  <c:v>6.9550212427767955</c:v>
                </c:pt>
                <c:pt idx="2">
                  <c:v>6.7264780163625835</c:v>
                </c:pt>
                <c:pt idx="3">
                  <c:v>6.7264780163625835</c:v>
                </c:pt>
                <c:pt idx="4">
                  <c:v>6.7264780163625835</c:v>
                </c:pt>
                <c:pt idx="5">
                  <c:v>6.7264780163625835</c:v>
                </c:pt>
                <c:pt idx="6">
                  <c:v>6.6562416997258644</c:v>
                </c:pt>
                <c:pt idx="7">
                  <c:v>6.6238249382012251</c:v>
                </c:pt>
                <c:pt idx="8">
                  <c:v>7.0236316636717735</c:v>
                </c:pt>
                <c:pt idx="9">
                  <c:v>6.9101729983355371</c:v>
                </c:pt>
                <c:pt idx="10">
                  <c:v>6.8831590303983381</c:v>
                </c:pt>
                <c:pt idx="11">
                  <c:v>6.8561450624611391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90417584"/>
        <c:axId val="-690438800"/>
      </c:lineChart>
      <c:catAx>
        <c:axId val="-690417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690438800"/>
        <c:crosses val="autoZero"/>
        <c:auto val="1"/>
        <c:lblAlgn val="ctr"/>
        <c:lblOffset val="100"/>
        <c:noMultiLvlLbl val="0"/>
      </c:catAx>
      <c:valAx>
        <c:axId val="-69043880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690417584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La Libertad: Precio de ovino en pie pagado al productor (S/. / kg)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085739282589675E-2"/>
          <c:y val="0.20595107903178769"/>
          <c:w val="0.87635870516185477"/>
          <c:h val="0.67806904345290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OVINO!$B$8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val>
            <c:numRef>
              <c:f>OVINO!$C$8:$N$8</c:f>
              <c:numCache>
                <c:formatCode>0.00</c:formatCode>
                <c:ptCount val="12"/>
                <c:pt idx="0">
                  <c:v>4.9881060769871342</c:v>
                </c:pt>
                <c:pt idx="1">
                  <c:v>4.8702237591650217</c:v>
                </c:pt>
                <c:pt idx="2">
                  <c:v>4.7961263022482639</c:v>
                </c:pt>
                <c:pt idx="3">
                  <c:v>4.7919520962273534</c:v>
                </c:pt>
                <c:pt idx="4">
                  <c:v>4.8078157850726688</c:v>
                </c:pt>
                <c:pt idx="5">
                  <c:v>5.1393892874914746</c:v>
                </c:pt>
                <c:pt idx="6">
                  <c:v>5.0847857631131461</c:v>
                </c:pt>
                <c:pt idx="7">
                  <c:v>4.9428079788184283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90414320"/>
        <c:axId val="-690416496"/>
      </c:barChart>
      <c:lineChart>
        <c:grouping val="standard"/>
        <c:varyColors val="0"/>
        <c:ser>
          <c:idx val="1"/>
          <c:order val="1"/>
          <c:tx>
            <c:strRef>
              <c:f>OVINO!$B$9</c:f>
              <c:strCache>
                <c:ptCount val="1"/>
                <c:pt idx="0">
                  <c:v>2019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cat>
            <c:strRef>
              <c:f>OVINO!$C$7:$N$7</c:f>
              <c:strCache>
                <c:ptCount val="12"/>
                <c:pt idx="0">
                  <c:v>Ene. </c:v>
                </c:pt>
                <c:pt idx="1">
                  <c:v>Feb.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OVINO!$C$9:$N$9</c:f>
              <c:numCache>
                <c:formatCode>0.00</c:formatCode>
                <c:ptCount val="12"/>
                <c:pt idx="0">
                  <c:v>5.0681266845202417</c:v>
                </c:pt>
                <c:pt idx="1">
                  <c:v>5.0681266845202417</c:v>
                </c:pt>
                <c:pt idx="2">
                  <c:v>5.0898178005966237</c:v>
                </c:pt>
                <c:pt idx="3">
                  <c:v>4.9732744881958153</c:v>
                </c:pt>
                <c:pt idx="4">
                  <c:v>4.9906512953298421</c:v>
                </c:pt>
                <c:pt idx="5">
                  <c:v>4.9906512953298421</c:v>
                </c:pt>
                <c:pt idx="6">
                  <c:v>4.9525536958898391</c:v>
                </c:pt>
                <c:pt idx="7">
                  <c:v>4.9045704766909068</c:v>
                </c:pt>
                <c:pt idx="8">
                  <c:v>4.935416831890219</c:v>
                </c:pt>
                <c:pt idx="9">
                  <c:v>4.8908609854912113</c:v>
                </c:pt>
                <c:pt idx="10">
                  <c:v>4.9354168318902207</c:v>
                </c:pt>
                <c:pt idx="11">
                  <c:v>4.9011431038909823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90414320"/>
        <c:axId val="-690416496"/>
      </c:lineChart>
      <c:catAx>
        <c:axId val="-69041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690416496"/>
        <c:crosses val="autoZero"/>
        <c:auto val="1"/>
        <c:lblAlgn val="ctr"/>
        <c:lblOffset val="100"/>
        <c:noMultiLvlLbl val="0"/>
      </c:catAx>
      <c:valAx>
        <c:axId val="-69041649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690414320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La Libertad: Precio de vacuno en pie pagado al productor (S/. / kg)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085739282589675E-2"/>
          <c:y val="0.20595107903178769"/>
          <c:w val="0.87635870516185477"/>
          <c:h val="0.67806904345290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VACUNO!$B$8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VACUNO!$C$7:$N$7</c:f>
              <c:strCache>
                <c:ptCount val="12"/>
                <c:pt idx="0">
                  <c:v>Ene. </c:v>
                </c:pt>
                <c:pt idx="1">
                  <c:v>Feb.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VACUNO!$C$8:$N$8</c:f>
              <c:numCache>
                <c:formatCode>0.00</c:formatCode>
                <c:ptCount val="12"/>
                <c:pt idx="0">
                  <c:v>6.0003164572289895</c:v>
                </c:pt>
                <c:pt idx="1">
                  <c:v>6.0427253478035201</c:v>
                </c:pt>
                <c:pt idx="2">
                  <c:v>6.6826969804599452</c:v>
                </c:pt>
                <c:pt idx="3">
                  <c:v>6.1652528289479562</c:v>
                </c:pt>
                <c:pt idx="4">
                  <c:v>6.325388061868181</c:v>
                </c:pt>
                <c:pt idx="5">
                  <c:v>6.5155939456656577</c:v>
                </c:pt>
                <c:pt idx="6">
                  <c:v>7.0264133614478457</c:v>
                </c:pt>
                <c:pt idx="7">
                  <c:v>7.2085271987285617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90415408"/>
        <c:axId val="-692805360"/>
      </c:barChart>
      <c:lineChart>
        <c:grouping val="standard"/>
        <c:varyColors val="0"/>
        <c:ser>
          <c:idx val="1"/>
          <c:order val="1"/>
          <c:tx>
            <c:strRef>
              <c:f>VACUNO!$B$9</c:f>
              <c:strCache>
                <c:ptCount val="1"/>
                <c:pt idx="0">
                  <c:v>2019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cat>
            <c:strRef>
              <c:f>'PRECIOS AVES'!$C$7:$J$7</c:f>
              <c:strCache>
                <c:ptCount val="8"/>
                <c:pt idx="0">
                  <c:v>Ene. </c:v>
                </c:pt>
                <c:pt idx="1">
                  <c:v>Feb.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</c:strCache>
            </c:strRef>
          </c:cat>
          <c:val>
            <c:numRef>
              <c:f>VACUNO!$C$9:$N$9</c:f>
              <c:numCache>
                <c:formatCode>0.00</c:formatCode>
                <c:ptCount val="12"/>
                <c:pt idx="0">
                  <c:v>5.5909924342112367</c:v>
                </c:pt>
                <c:pt idx="1">
                  <c:v>5.6031555794633272</c:v>
                </c:pt>
                <c:pt idx="2">
                  <c:v>5.6684043887454427</c:v>
                </c:pt>
                <c:pt idx="3">
                  <c:v>5.9104292126935754</c:v>
                </c:pt>
                <c:pt idx="4">
                  <c:v>6.1373761046621729</c:v>
                </c:pt>
                <c:pt idx="5">
                  <c:v>6.6862426394039183</c:v>
                </c:pt>
                <c:pt idx="6">
                  <c:v>6.5802052226780976</c:v>
                </c:pt>
                <c:pt idx="7">
                  <c:v>6.4114303512382946</c:v>
                </c:pt>
                <c:pt idx="8">
                  <c:v>6.2068109459885701</c:v>
                </c:pt>
                <c:pt idx="9">
                  <c:v>5.8626561976319493</c:v>
                </c:pt>
                <c:pt idx="10">
                  <c:v>6.1285461813163726</c:v>
                </c:pt>
                <c:pt idx="11">
                  <c:v>5.3003642649222682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90415408"/>
        <c:axId val="-692805360"/>
      </c:lineChart>
      <c:catAx>
        <c:axId val="-69041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692805360"/>
        <c:crosses val="autoZero"/>
        <c:auto val="1"/>
        <c:lblAlgn val="ctr"/>
        <c:lblOffset val="100"/>
        <c:noMultiLvlLbl val="0"/>
      </c:catAx>
      <c:valAx>
        <c:axId val="-69280536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690415408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La Libertad: Precio de Leche pagado al productor (S/. / kg)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085739282589675E-2"/>
          <c:y val="0.20595107903178769"/>
          <c:w val="0.87635870516185477"/>
          <c:h val="0.67806904345290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PRECIOS!$B$286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numRef>
              <c:f>LECHE!$C$7:$N$7</c:f>
              <c:numCache>
                <c:formatCode>General</c:formatCode>
                <c:ptCount val="12"/>
              </c:numCache>
            </c:numRef>
          </c:cat>
          <c:val>
            <c:numRef>
              <c:f>PRECIOS!$D$286:$O$286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92804816"/>
        <c:axId val="-692798288"/>
      </c:barChart>
      <c:lineChart>
        <c:grouping val="standard"/>
        <c:varyColors val="0"/>
        <c:ser>
          <c:idx val="1"/>
          <c:order val="1"/>
          <c:tx>
            <c:strRef>
              <c:f>LECHE!$Q$9</c:f>
              <c:strCache>
                <c:ptCount val="1"/>
                <c:pt idx="0">
                  <c:v>2020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cat>
            <c:strRef>
              <c:f>LECHE!$R$8:$AC$8</c:f>
              <c:strCache>
                <c:ptCount val="12"/>
                <c:pt idx="0">
                  <c:v>Ene. </c:v>
                </c:pt>
                <c:pt idx="1">
                  <c:v>Feb.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LECHE!$R$9:$AC$9</c:f>
              <c:numCache>
                <c:formatCode>0.000</c:formatCode>
                <c:ptCount val="12"/>
                <c:pt idx="0">
                  <c:v>1.4517355871339475</c:v>
                </c:pt>
                <c:pt idx="1">
                  <c:v>1.4729031661686209</c:v>
                </c:pt>
                <c:pt idx="2">
                  <c:v>1.519172375577059</c:v>
                </c:pt>
                <c:pt idx="3">
                  <c:v>1.6230323435283949</c:v>
                </c:pt>
                <c:pt idx="4">
                  <c:v>1.6230323435283949</c:v>
                </c:pt>
                <c:pt idx="5">
                  <c:v>1.6230323435283949</c:v>
                </c:pt>
                <c:pt idx="6">
                  <c:v>1.3988993056125689</c:v>
                </c:pt>
                <c:pt idx="7">
                  <c:v>1.4452716582848089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LECHE!$Q$10</c:f>
              <c:strCache>
                <c:ptCount val="1"/>
                <c:pt idx="0">
                  <c:v>2019</c:v>
                </c:pt>
              </c:strCache>
            </c:strRef>
          </c:tx>
          <c:cat>
            <c:strRef>
              <c:f>LECHE!$R$8:$AC$8</c:f>
              <c:strCache>
                <c:ptCount val="12"/>
                <c:pt idx="0">
                  <c:v>Ene. </c:v>
                </c:pt>
                <c:pt idx="1">
                  <c:v>Feb.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LECHE!$R$10:$AC$10</c:f>
              <c:numCache>
                <c:formatCode>0.000</c:formatCode>
                <c:ptCount val="12"/>
                <c:pt idx="0">
                  <c:v>1.4147823686873984</c:v>
                </c:pt>
                <c:pt idx="1">
                  <c:v>1.4713736634348946</c:v>
                </c:pt>
                <c:pt idx="2">
                  <c:v>1.4855214871217683</c:v>
                </c:pt>
                <c:pt idx="3">
                  <c:v>1.4888673539719144</c:v>
                </c:pt>
                <c:pt idx="4">
                  <c:v>1.4888673539719144</c:v>
                </c:pt>
                <c:pt idx="5">
                  <c:v>1.4888673539719144</c:v>
                </c:pt>
                <c:pt idx="6">
                  <c:v>1.4392384421728504</c:v>
                </c:pt>
                <c:pt idx="7">
                  <c:v>1.4179689085446805</c:v>
                </c:pt>
                <c:pt idx="8">
                  <c:v>1.4179689085446805</c:v>
                </c:pt>
                <c:pt idx="9">
                  <c:v>1.4594167278066139</c:v>
                </c:pt>
                <c:pt idx="10">
                  <c:v>1.4594167278066139</c:v>
                </c:pt>
                <c:pt idx="11">
                  <c:v>1.3864458914162834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92804816"/>
        <c:axId val="-692798288"/>
      </c:lineChart>
      <c:catAx>
        <c:axId val="-692804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692798288"/>
        <c:crosses val="autoZero"/>
        <c:auto val="1"/>
        <c:lblAlgn val="ctr"/>
        <c:lblOffset val="100"/>
        <c:noMultiLvlLbl val="0"/>
      </c:catAx>
      <c:valAx>
        <c:axId val="-69279828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692804816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13</xdr:row>
      <xdr:rowOff>152400</xdr:rowOff>
    </xdr:from>
    <xdr:to>
      <xdr:col>10</xdr:col>
      <xdr:colOff>476250</xdr:colOff>
      <xdr:row>39</xdr:row>
      <xdr:rowOff>19050</xdr:rowOff>
    </xdr:to>
    <xdr:graphicFrame macro="">
      <xdr:nvGraphicFramePr>
        <xdr:cNvPr id="103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12</xdr:col>
      <xdr:colOff>276225</xdr:colOff>
      <xdr:row>78</xdr:row>
      <xdr:rowOff>28575</xdr:rowOff>
    </xdr:to>
    <xdr:graphicFrame macro="">
      <xdr:nvGraphicFramePr>
        <xdr:cNvPr id="1034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11</xdr:row>
      <xdr:rowOff>133350</xdr:rowOff>
    </xdr:from>
    <xdr:to>
      <xdr:col>7</xdr:col>
      <xdr:colOff>752475</xdr:colOff>
      <xdr:row>33</xdr:row>
      <xdr:rowOff>57150</xdr:rowOff>
    </xdr:to>
    <xdr:graphicFrame macro="">
      <xdr:nvGraphicFramePr>
        <xdr:cNvPr id="205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11</xdr:row>
      <xdr:rowOff>133350</xdr:rowOff>
    </xdr:from>
    <xdr:to>
      <xdr:col>7</xdr:col>
      <xdr:colOff>752475</xdr:colOff>
      <xdr:row>33</xdr:row>
      <xdr:rowOff>57150</xdr:rowOff>
    </xdr:to>
    <xdr:graphicFrame macro="">
      <xdr:nvGraphicFramePr>
        <xdr:cNvPr id="3077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14</xdr:row>
      <xdr:rowOff>95250</xdr:rowOff>
    </xdr:from>
    <xdr:to>
      <xdr:col>8</xdr:col>
      <xdr:colOff>600075</xdr:colOff>
      <xdr:row>36</xdr:row>
      <xdr:rowOff>19050</xdr:rowOff>
    </xdr:to>
    <xdr:graphicFrame macro="">
      <xdr:nvGraphicFramePr>
        <xdr:cNvPr id="4101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</xdr:colOff>
      <xdr:row>12</xdr:row>
      <xdr:rowOff>133350</xdr:rowOff>
    </xdr:from>
    <xdr:to>
      <xdr:col>22</xdr:col>
      <xdr:colOff>752475</xdr:colOff>
      <xdr:row>34</xdr:row>
      <xdr:rowOff>57150</xdr:rowOff>
    </xdr:to>
    <xdr:graphicFrame macro="">
      <xdr:nvGraphicFramePr>
        <xdr:cNvPr id="512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P307"/>
  <sheetViews>
    <sheetView showGridLines="0" zoomScale="118" zoomScaleNormal="118" workbookViewId="0">
      <pane xSplit="17" ySplit="6" topLeftCell="R292" activePane="bottomRight" state="frozen"/>
      <selection pane="topRight" activeCell="ED1" sqref="ED1"/>
      <selection pane="bottomLeft" activeCell="A9" sqref="A9"/>
      <selection pane="bottomRight" activeCell="A292" sqref="A292:A306"/>
    </sheetView>
  </sheetViews>
  <sheetFormatPr baseColWidth="10" defaultRowHeight="12.75" x14ac:dyDescent="0.2"/>
  <cols>
    <col min="1" max="1" width="20.5703125" style="42" customWidth="1"/>
    <col min="2" max="2" width="6.42578125" style="42" customWidth="1"/>
    <col min="3" max="3" width="7.7109375" style="42" customWidth="1"/>
    <col min="4" max="5" width="7" style="42" customWidth="1"/>
    <col min="6" max="7" width="7.7109375" style="42" customWidth="1"/>
    <col min="8" max="8" width="7" style="42" customWidth="1"/>
    <col min="9" max="10" width="7.7109375" style="42" customWidth="1"/>
    <col min="11" max="11" width="7" style="42" customWidth="1"/>
    <col min="12" max="15" width="7.7109375" style="42" customWidth="1"/>
    <col min="16" max="16" width="5.85546875" style="42" customWidth="1"/>
    <col min="17" max="17" width="5" style="42" customWidth="1"/>
    <col min="18" max="19" width="4.7109375" style="42" customWidth="1"/>
    <col min="20" max="21" width="3.85546875" style="42" customWidth="1"/>
    <col min="22" max="22" width="4.85546875" style="42" customWidth="1"/>
    <col min="23" max="33" width="3.85546875" style="42" customWidth="1"/>
    <col min="34" max="34" width="3.7109375" style="42" customWidth="1"/>
    <col min="35" max="35" width="4.85546875" style="42" customWidth="1"/>
    <col min="36" max="37" width="3.85546875" style="42" customWidth="1"/>
    <col min="38" max="38" width="3.7109375" style="42" customWidth="1"/>
    <col min="39" max="42" width="3.85546875" style="42" customWidth="1"/>
    <col min="43" max="46" width="3.7109375" style="42" customWidth="1"/>
    <col min="47" max="47" width="3.85546875" style="42" customWidth="1"/>
    <col min="48" max="48" width="4.85546875" style="42" customWidth="1"/>
    <col min="49" max="51" width="3.85546875" style="42" customWidth="1"/>
    <col min="52" max="60" width="4" style="42" customWidth="1"/>
    <col min="61" max="16384" width="11.42578125" style="42"/>
  </cols>
  <sheetData>
    <row r="2" spans="1:16" ht="12.75" customHeight="1" x14ac:dyDescent="0.2">
      <c r="A2" s="63" t="s">
        <v>76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43"/>
    </row>
    <row r="3" spans="1:16" ht="12.75" customHeight="1" x14ac:dyDescent="0.2">
      <c r="A3" s="63" t="s">
        <v>81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43"/>
    </row>
    <row r="4" spans="1:16" ht="10.5" customHeight="1" x14ac:dyDescent="0.2">
      <c r="B4" s="64" t="s">
        <v>0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6" ht="10.5" customHeight="1" x14ac:dyDescent="0.2"/>
    <row r="6" spans="1:16" ht="18" customHeight="1" x14ac:dyDescent="0.2">
      <c r="A6" s="44" t="s">
        <v>75</v>
      </c>
      <c r="B6" s="45" t="s">
        <v>74</v>
      </c>
      <c r="C6" s="46" t="s">
        <v>1</v>
      </c>
      <c r="D6" s="46" t="s">
        <v>2</v>
      </c>
      <c r="E6" s="46" t="s">
        <v>3</v>
      </c>
      <c r="F6" s="46" t="s">
        <v>4</v>
      </c>
      <c r="G6" s="46" t="s">
        <v>5</v>
      </c>
      <c r="H6" s="46" t="s">
        <v>6</v>
      </c>
      <c r="I6" s="46" t="s">
        <v>7</v>
      </c>
      <c r="J6" s="46" t="s">
        <v>8</v>
      </c>
      <c r="K6" s="46" t="s">
        <v>9</v>
      </c>
      <c r="L6" s="46" t="s">
        <v>10</v>
      </c>
      <c r="M6" s="46" t="s">
        <v>11</v>
      </c>
      <c r="N6" s="46" t="s">
        <v>12</v>
      </c>
      <c r="O6" s="46" t="s">
        <v>13</v>
      </c>
    </row>
    <row r="7" spans="1:16" ht="14.25" hidden="1" customHeight="1" x14ac:dyDescent="0.2">
      <c r="A7" s="47" t="s">
        <v>43</v>
      </c>
      <c r="B7" s="45">
        <v>2001</v>
      </c>
      <c r="C7" s="48">
        <f>AVERAGE(D7:O7)</f>
        <v>2.9141838296011109</v>
      </c>
      <c r="D7" s="48">
        <v>3.0750000000000002</v>
      </c>
      <c r="E7" s="48">
        <v>2.8824999999999998</v>
      </c>
      <c r="F7" s="48">
        <v>3.1825000000000001</v>
      </c>
      <c r="G7" s="48">
        <v>3.28</v>
      </c>
      <c r="H7" s="48">
        <v>3.0142254360855927</v>
      </c>
      <c r="I7" s="48">
        <v>2.7725</v>
      </c>
      <c r="J7" s="48">
        <v>3.01</v>
      </c>
      <c r="K7" s="48">
        <v>2.9647814028750004</v>
      </c>
      <c r="L7" s="48">
        <v>2.9211991162527378</v>
      </c>
      <c r="M7" s="48">
        <v>2.5775000000000001</v>
      </c>
      <c r="N7" s="48">
        <v>2.5499999999999998</v>
      </c>
      <c r="O7" s="48">
        <v>2.74</v>
      </c>
    </row>
    <row r="8" spans="1:16" s="1" customFormat="1" ht="14.25" hidden="1" customHeight="1" x14ac:dyDescent="0.2">
      <c r="A8" s="30" t="s">
        <v>44</v>
      </c>
      <c r="B8" s="29">
        <v>2001</v>
      </c>
      <c r="C8" s="31">
        <f t="shared" ref="C8:C14" si="0">AVERAGE(D8:O8)</f>
        <v>5.3172380681818181</v>
      </c>
      <c r="D8" s="31">
        <v>5.35</v>
      </c>
      <c r="E8" s="31">
        <v>5.1381818181818186</v>
      </c>
      <c r="F8" s="31">
        <v>5.450909090909092</v>
      </c>
      <c r="G8" s="31">
        <v>5.4672727272727277</v>
      </c>
      <c r="H8" s="31">
        <v>5.3066895454545451</v>
      </c>
      <c r="I8" s="31">
        <v>5.2009090909090903</v>
      </c>
      <c r="J8" s="31">
        <v>5.4634909090909085</v>
      </c>
      <c r="K8" s="31">
        <v>5.4558036363636369</v>
      </c>
      <c r="L8" s="31">
        <v>5.1022545454545458</v>
      </c>
      <c r="M8" s="31">
        <v>5.1022545454545458</v>
      </c>
      <c r="N8" s="31">
        <v>5.2769696969696973</v>
      </c>
      <c r="O8" s="31">
        <v>5.4921212121212113</v>
      </c>
    </row>
    <row r="9" spans="1:16" s="1" customFormat="1" ht="14.25" hidden="1" customHeight="1" x14ac:dyDescent="0.2">
      <c r="A9" s="30" t="s">
        <v>45</v>
      </c>
      <c r="B9" s="29">
        <v>2001</v>
      </c>
      <c r="C9" s="31">
        <f t="shared" si="0"/>
        <v>5.4527740500240505</v>
      </c>
      <c r="D9" s="31">
        <v>5.0990000000000002</v>
      </c>
      <c r="E9" s="31">
        <v>5.0969999999999995</v>
      </c>
      <c r="F9" s="31">
        <v>5.4233333333333338</v>
      </c>
      <c r="G9" s="31">
        <v>5.3777777777777782</v>
      </c>
      <c r="H9" s="31">
        <v>5.47</v>
      </c>
      <c r="I9" s="31">
        <v>5.46</v>
      </c>
      <c r="J9" s="31">
        <v>5.4169999999999998</v>
      </c>
      <c r="K9" s="31">
        <v>5.444</v>
      </c>
      <c r="L9" s="31">
        <v>5.6150000000000002</v>
      </c>
      <c r="M9" s="31">
        <v>5.6150000000000002</v>
      </c>
      <c r="N9" s="31">
        <v>5.6812380952380961</v>
      </c>
      <c r="O9" s="31">
        <v>5.7339393939393943</v>
      </c>
    </row>
    <row r="10" spans="1:16" s="1" customFormat="1" ht="14.25" hidden="1" customHeight="1" x14ac:dyDescent="0.2">
      <c r="A10" s="30" t="s">
        <v>46</v>
      </c>
      <c r="B10" s="29">
        <v>2001</v>
      </c>
      <c r="C10" s="31">
        <f t="shared" si="0"/>
        <v>6.8825000000000003</v>
      </c>
      <c r="D10" s="31">
        <v>6.45</v>
      </c>
      <c r="E10" s="31">
        <v>6.38</v>
      </c>
      <c r="F10" s="31">
        <v>7.37</v>
      </c>
      <c r="G10" s="31">
        <v>6.55</v>
      </c>
      <c r="H10" s="31">
        <v>6.72</v>
      </c>
      <c r="I10" s="31">
        <v>6.72</v>
      </c>
      <c r="J10" s="31">
        <v>6.84</v>
      </c>
      <c r="K10" s="31">
        <v>6.63</v>
      </c>
      <c r="L10" s="31">
        <v>6.68</v>
      </c>
      <c r="M10" s="31">
        <v>7.21</v>
      </c>
      <c r="N10" s="31">
        <v>7.17</v>
      </c>
      <c r="O10" s="31">
        <v>7.87</v>
      </c>
    </row>
    <row r="11" spans="1:16" s="1" customFormat="1" ht="14.25" hidden="1" customHeight="1" x14ac:dyDescent="0.2">
      <c r="A11" s="30" t="s">
        <v>47</v>
      </c>
      <c r="B11" s="29">
        <v>2001</v>
      </c>
      <c r="C11" s="31">
        <f t="shared" si="0"/>
        <v>3.267161566378066</v>
      </c>
      <c r="D11" s="31">
        <v>3.5590909090909091</v>
      </c>
      <c r="E11" s="31">
        <v>3.5145454545454542</v>
      </c>
      <c r="F11" s="31">
        <v>3.4127272727272726</v>
      </c>
      <c r="G11" s="31">
        <v>3.4209090909090905</v>
      </c>
      <c r="H11" s="31">
        <v>3.2209274545454538</v>
      </c>
      <c r="I11" s="31">
        <v>3.2084618181818185</v>
      </c>
      <c r="J11" s="31">
        <v>3.1180999999999996</v>
      </c>
      <c r="K11" s="31">
        <v>3.1753499999999999</v>
      </c>
      <c r="L11" s="31">
        <v>3.2014827272727273</v>
      </c>
      <c r="M11" s="31">
        <v>3.2014827272727273</v>
      </c>
      <c r="N11" s="31">
        <v>3.041324545454545</v>
      </c>
      <c r="O11" s="31">
        <v>3.1315367965367966</v>
      </c>
    </row>
    <row r="12" spans="1:16" s="1" customFormat="1" ht="14.25" hidden="1" customHeight="1" x14ac:dyDescent="0.2">
      <c r="A12" s="30" t="s">
        <v>48</v>
      </c>
      <c r="B12" s="29">
        <v>2001</v>
      </c>
      <c r="C12" s="31">
        <f t="shared" si="0"/>
        <v>3.2413669978354984</v>
      </c>
      <c r="D12" s="31">
        <v>3.1845454545454546</v>
      </c>
      <c r="E12" s="31">
        <v>3.3063636363636362</v>
      </c>
      <c r="F12" s="31">
        <v>3.2618181818181822</v>
      </c>
      <c r="G12" s="31">
        <v>3.2463636363636366</v>
      </c>
      <c r="H12" s="31">
        <v>3.2981818181818188</v>
      </c>
      <c r="I12" s="31">
        <v>3.2705849090909096</v>
      </c>
      <c r="J12" s="31">
        <v>3.2532461818181817</v>
      </c>
      <c r="K12" s="31">
        <v>3.2412418181818183</v>
      </c>
      <c r="L12" s="31">
        <v>3.2600349090909089</v>
      </c>
      <c r="M12" s="31">
        <v>3.2600349090909089</v>
      </c>
      <c r="N12" s="31">
        <v>3.2308716363636361</v>
      </c>
      <c r="O12" s="31">
        <v>3.0831168831168836</v>
      </c>
    </row>
    <row r="13" spans="1:16" s="1" customFormat="1" ht="14.25" hidden="1" customHeight="1" x14ac:dyDescent="0.2">
      <c r="A13" s="30" t="s">
        <v>49</v>
      </c>
      <c r="B13" s="29">
        <v>2001</v>
      </c>
      <c r="C13" s="31">
        <f t="shared" si="0"/>
        <v>3.5981060606060602</v>
      </c>
      <c r="D13" s="31">
        <v>4.1045454545454536</v>
      </c>
      <c r="E13" s="31">
        <v>3.7563636363636363</v>
      </c>
      <c r="F13" s="31">
        <v>3.7590909090909093</v>
      </c>
      <c r="G13" s="31">
        <v>3.6309090909090913</v>
      </c>
      <c r="H13" s="31">
        <v>3.6036363636363635</v>
      </c>
      <c r="I13" s="31">
        <v>3.6172727272727276</v>
      </c>
      <c r="J13" s="31">
        <v>3.6081818181818188</v>
      </c>
      <c r="K13" s="31">
        <v>3.4954545454545451</v>
      </c>
      <c r="L13" s="31">
        <v>3.4209090909090905</v>
      </c>
      <c r="M13" s="31">
        <v>3.4209090909090905</v>
      </c>
      <c r="N13" s="31">
        <v>3.416363636363636</v>
      </c>
      <c r="O13" s="31">
        <v>3.3436363636363633</v>
      </c>
    </row>
    <row r="14" spans="1:16" ht="14.25" hidden="1" customHeight="1" x14ac:dyDescent="0.2">
      <c r="A14" s="47" t="s">
        <v>50</v>
      </c>
      <c r="B14" s="45">
        <v>2001</v>
      </c>
      <c r="C14" s="48">
        <f t="shared" si="0"/>
        <v>3.2540516263665307</v>
      </c>
      <c r="D14" s="48">
        <v>3.5509090909090912</v>
      </c>
      <c r="E14" s="48">
        <v>3.5327272727272718</v>
      </c>
      <c r="F14" s="48">
        <v>3.4545454545454546</v>
      </c>
      <c r="G14" s="48">
        <v>3.47</v>
      </c>
      <c r="H14" s="48">
        <v>3.2042072436710951</v>
      </c>
      <c r="I14" s="48">
        <v>3.1939704545454544</v>
      </c>
      <c r="J14" s="48">
        <v>3.0766727272727268</v>
      </c>
      <c r="K14" s="48">
        <v>3.1167763636363635</v>
      </c>
      <c r="L14" s="48">
        <v>3.1630418181818176</v>
      </c>
      <c r="M14" s="48">
        <v>3.1630418181818176</v>
      </c>
      <c r="N14" s="48">
        <v>3.1136363636363638</v>
      </c>
      <c r="O14" s="48">
        <v>3.0090909090909093</v>
      </c>
    </row>
    <row r="15" spans="1:16" s="1" customFormat="1" ht="15" hidden="1" x14ac:dyDescent="0.2">
      <c r="A15" s="30" t="s">
        <v>34</v>
      </c>
      <c r="B15" s="29">
        <v>2001</v>
      </c>
      <c r="C15" s="31">
        <f t="shared" ref="C15:C21" si="1">AVERAGE(D15:O15)</f>
        <v>2.4559749976362597</v>
      </c>
      <c r="D15" s="31">
        <v>2.1949999999999998</v>
      </c>
      <c r="E15" s="31">
        <v>2.06</v>
      </c>
      <c r="F15" s="31">
        <v>2.3199999999999998</v>
      </c>
      <c r="G15" s="31">
        <v>2.65</v>
      </c>
      <c r="H15" s="31">
        <v>2.6110166549151117</v>
      </c>
      <c r="I15" s="31">
        <v>2.5150000000000001</v>
      </c>
      <c r="J15" s="31">
        <v>2.6233040000000001</v>
      </c>
      <c r="K15" s="31">
        <v>2.678499854</v>
      </c>
      <c r="L15" s="31">
        <v>2.4642198656800001</v>
      </c>
      <c r="M15" s="31">
        <v>2.4642198656800001</v>
      </c>
      <c r="N15" s="31">
        <v>2.4432198656800002</v>
      </c>
      <c r="O15" s="31">
        <v>2.4472198656800002</v>
      </c>
    </row>
    <row r="16" spans="1:16" s="1" customFormat="1" ht="15" hidden="1" x14ac:dyDescent="0.2">
      <c r="A16" s="30" t="s">
        <v>35</v>
      </c>
      <c r="B16" s="29">
        <v>2001</v>
      </c>
      <c r="C16" s="31">
        <f t="shared" si="1"/>
        <v>0.86132060606060612</v>
      </c>
      <c r="D16" s="31">
        <v>0.87090909090909097</v>
      </c>
      <c r="E16" s="31">
        <v>0.86636363636363634</v>
      </c>
      <c r="F16" s="31">
        <v>0.86636363636363634</v>
      </c>
      <c r="G16" s="31">
        <v>0.87090909090909074</v>
      </c>
      <c r="H16" s="31">
        <v>0.8484290909090908</v>
      </c>
      <c r="I16" s="31">
        <v>0.8490909090909089</v>
      </c>
      <c r="J16" s="31">
        <v>0.85623636363636346</v>
      </c>
      <c r="K16" s="31">
        <v>0.85623636363636346</v>
      </c>
      <c r="L16" s="31">
        <v>0.85623636363636346</v>
      </c>
      <c r="M16" s="31">
        <v>0.85623636363636346</v>
      </c>
      <c r="N16" s="31">
        <v>0.86623636363636358</v>
      </c>
      <c r="O16" s="31">
        <v>0.87259999999999993</v>
      </c>
    </row>
    <row r="17" spans="1:16" ht="14.25" hidden="1" customHeight="1" x14ac:dyDescent="0.2">
      <c r="A17" s="47" t="s">
        <v>51</v>
      </c>
      <c r="B17" s="45">
        <v>2001</v>
      </c>
      <c r="C17" s="48">
        <f t="shared" si="1"/>
        <v>10.413416125541126</v>
      </c>
      <c r="D17" s="48">
        <v>9.8699999999999992</v>
      </c>
      <c r="E17" s="48">
        <v>9.2780000000000005</v>
      </c>
      <c r="F17" s="48">
        <v>11.831999999999999</v>
      </c>
      <c r="G17" s="48">
        <v>12.351428571428572</v>
      </c>
      <c r="H17" s="48">
        <v>9.52</v>
      </c>
      <c r="I17" s="48">
        <v>9.6983333333333324</v>
      </c>
      <c r="J17" s="48">
        <v>10.001428571428573</v>
      </c>
      <c r="K17" s="48">
        <v>9.3249999999999993</v>
      </c>
      <c r="L17" s="48">
        <v>11.28375</v>
      </c>
      <c r="M17" s="48">
        <v>11.28375</v>
      </c>
      <c r="N17" s="48">
        <v>10.350333333333333</v>
      </c>
      <c r="O17" s="48">
        <v>10.166969696969696</v>
      </c>
    </row>
    <row r="18" spans="1:16" s="1" customFormat="1" ht="14.25" hidden="1" customHeight="1" x14ac:dyDescent="0.2">
      <c r="A18" s="30" t="s">
        <v>36</v>
      </c>
      <c r="B18" s="29">
        <v>2001</v>
      </c>
      <c r="C18" s="31">
        <f t="shared" si="1"/>
        <v>6.390449735449736</v>
      </c>
      <c r="D18" s="31">
        <v>6.7428571428571429</v>
      </c>
      <c r="E18" s="31">
        <v>6.8</v>
      </c>
      <c r="F18" s="31">
        <v>6.9</v>
      </c>
      <c r="G18" s="31">
        <v>6.3</v>
      </c>
      <c r="H18" s="31">
        <v>6.0588888888888892</v>
      </c>
      <c r="I18" s="31">
        <v>6.0588888888888892</v>
      </c>
      <c r="J18" s="31">
        <v>6.35</v>
      </c>
      <c r="K18" s="31">
        <v>6.2714285714285714</v>
      </c>
      <c r="L18" s="31">
        <v>6.9</v>
      </c>
      <c r="M18" s="31">
        <v>6.9</v>
      </c>
      <c r="N18" s="31">
        <v>6.25</v>
      </c>
      <c r="O18" s="31">
        <v>5.1533333333333324</v>
      </c>
    </row>
    <row r="19" spans="1:16" s="1" customFormat="1" ht="14.25" hidden="1" customHeight="1" x14ac:dyDescent="0.2">
      <c r="A19" s="30" t="s">
        <v>37</v>
      </c>
      <c r="B19" s="29">
        <v>2001</v>
      </c>
      <c r="C19" s="31">
        <f t="shared" si="1"/>
        <v>6.916666666666667</v>
      </c>
      <c r="D19" s="31" t="s">
        <v>38</v>
      </c>
      <c r="E19" s="31">
        <v>7.5</v>
      </c>
      <c r="F19" s="31">
        <v>7.5</v>
      </c>
      <c r="G19" s="31">
        <v>7.5</v>
      </c>
      <c r="H19" s="31">
        <v>6.5</v>
      </c>
      <c r="I19" s="31">
        <v>6.5</v>
      </c>
      <c r="J19" s="31">
        <v>6.5</v>
      </c>
      <c r="K19" s="31">
        <v>6.5</v>
      </c>
      <c r="L19" s="31">
        <v>7</v>
      </c>
      <c r="M19" s="31">
        <v>7</v>
      </c>
      <c r="N19" s="31" t="s">
        <v>38</v>
      </c>
      <c r="O19" s="31">
        <v>6.666666666666667</v>
      </c>
    </row>
    <row r="20" spans="1:16" s="1" customFormat="1" ht="14.25" hidden="1" customHeight="1" x14ac:dyDescent="0.2">
      <c r="A20" s="30" t="s">
        <v>39</v>
      </c>
      <c r="B20" s="29">
        <v>2001</v>
      </c>
      <c r="C20" s="31">
        <f t="shared" si="1"/>
        <v>3.7175000000000007</v>
      </c>
      <c r="D20" s="31">
        <v>3.8266666666666667</v>
      </c>
      <c r="E20" s="31">
        <v>4.5</v>
      </c>
      <c r="F20" s="31">
        <v>4.75</v>
      </c>
      <c r="G20" s="31">
        <v>4.5</v>
      </c>
      <c r="H20" s="31">
        <v>3.6666666666666665</v>
      </c>
      <c r="I20" s="31">
        <v>3</v>
      </c>
      <c r="J20" s="31">
        <v>2.87</v>
      </c>
      <c r="K20" s="31">
        <v>2.4133333333333336</v>
      </c>
      <c r="L20" s="31">
        <v>3</v>
      </c>
      <c r="M20" s="31">
        <v>3</v>
      </c>
      <c r="N20" s="31">
        <v>4.333333333333333</v>
      </c>
      <c r="O20" s="31">
        <v>4.75</v>
      </c>
    </row>
    <row r="21" spans="1:16" s="1" customFormat="1" ht="14.25" hidden="1" customHeight="1" x14ac:dyDescent="0.2">
      <c r="A21" s="30" t="s">
        <v>40</v>
      </c>
      <c r="B21" s="29">
        <v>2001</v>
      </c>
      <c r="C21" s="31">
        <f t="shared" si="1"/>
        <v>7.6019987922705292</v>
      </c>
      <c r="D21" s="31">
        <v>9.0933333333333337</v>
      </c>
      <c r="E21" s="31">
        <v>9.5</v>
      </c>
      <c r="F21" s="31">
        <v>9</v>
      </c>
      <c r="G21" s="31">
        <v>9.5</v>
      </c>
      <c r="H21" s="31">
        <v>9.0399999999999991</v>
      </c>
      <c r="I21" s="31">
        <v>10.06</v>
      </c>
      <c r="J21" s="31">
        <v>9</v>
      </c>
      <c r="K21" s="31">
        <v>6.543333333333333</v>
      </c>
      <c r="L21" s="31">
        <v>4.833333333333333</v>
      </c>
      <c r="M21" s="31">
        <v>4.833333333333333</v>
      </c>
      <c r="N21" s="31">
        <v>4.9945652173913047</v>
      </c>
      <c r="O21" s="31">
        <v>4.8260869565217392</v>
      </c>
    </row>
    <row r="22" spans="1:16" ht="15" hidden="1" x14ac:dyDescent="0.2">
      <c r="A22" s="47" t="s">
        <v>43</v>
      </c>
      <c r="B22" s="47">
        <v>2002</v>
      </c>
      <c r="C22" s="48">
        <f t="shared" ref="C22:C37" si="2">AVERAGE(D22:O22)</f>
        <v>3.5115071377768996</v>
      </c>
      <c r="D22" s="49">
        <v>3.2024173680989723</v>
      </c>
      <c r="E22" s="49">
        <v>3.2054925373134324</v>
      </c>
      <c r="F22" s="49">
        <v>4.1895495168534236</v>
      </c>
      <c r="G22" s="49">
        <v>3.7250000000000001</v>
      </c>
      <c r="H22" s="49">
        <v>3.7905927051671737</v>
      </c>
      <c r="I22" s="49">
        <v>3.5669186046511627</v>
      </c>
      <c r="J22" s="49">
        <v>3.9984717197817972</v>
      </c>
      <c r="K22" s="49">
        <v>3.5375000000000001</v>
      </c>
      <c r="L22" s="49">
        <v>3.2875000000000001</v>
      </c>
      <c r="M22" s="49">
        <v>2.8237141148325358</v>
      </c>
      <c r="N22" s="49">
        <v>3.2704509747911161</v>
      </c>
      <c r="O22" s="49">
        <v>3.5404781118331781</v>
      </c>
      <c r="P22" s="55"/>
    </row>
    <row r="23" spans="1:16" s="1" customFormat="1" ht="15" hidden="1" x14ac:dyDescent="0.2">
      <c r="A23" s="30" t="s">
        <v>44</v>
      </c>
      <c r="B23" s="30">
        <v>2002</v>
      </c>
      <c r="C23" s="31">
        <f t="shared" si="2"/>
        <v>4.8306350718875573</v>
      </c>
      <c r="D23" s="32">
        <v>5.1767156230755083</v>
      </c>
      <c r="E23" s="32">
        <v>4.888694034872648</v>
      </c>
      <c r="F23" s="32">
        <v>5.3706780785426034</v>
      </c>
      <c r="G23" s="32">
        <v>5.3891043145030295</v>
      </c>
      <c r="H23" s="32">
        <v>5.4565810191341253</v>
      </c>
      <c r="I23" s="32">
        <v>5.0963593635131064</v>
      </c>
      <c r="J23" s="32">
        <v>5.1146258845292829</v>
      </c>
      <c r="K23" s="32">
        <v>5.1112404408270873</v>
      </c>
      <c r="L23" s="32">
        <v>4.6699922067818385</v>
      </c>
      <c r="M23" s="32">
        <v>3.7806733124813308</v>
      </c>
      <c r="N23" s="32">
        <v>3.8675686676513497</v>
      </c>
      <c r="O23" s="32">
        <v>4.0453879167387683</v>
      </c>
      <c r="P23" s="4"/>
    </row>
    <row r="24" spans="1:16" s="1" customFormat="1" ht="15" hidden="1" x14ac:dyDescent="0.2">
      <c r="A24" s="30" t="s">
        <v>45</v>
      </c>
      <c r="B24" s="30">
        <v>2002</v>
      </c>
      <c r="C24" s="31">
        <f t="shared" si="2"/>
        <v>5.1950277381725618</v>
      </c>
      <c r="D24" s="32">
        <v>5.1951590191851018</v>
      </c>
      <c r="E24" s="32">
        <v>5.1759339908563797</v>
      </c>
      <c r="F24" s="32">
        <v>5.2644498990618667</v>
      </c>
      <c r="G24" s="32">
        <v>5.112202194591343</v>
      </c>
      <c r="H24" s="32">
        <v>5.0061126607458588</v>
      </c>
      <c r="I24" s="32">
        <v>5.2550809639727847</v>
      </c>
      <c r="J24" s="32">
        <v>5.1155655401504987</v>
      </c>
      <c r="K24" s="32">
        <v>5.1696330305798632</v>
      </c>
      <c r="L24" s="32">
        <v>4.9629859660959204</v>
      </c>
      <c r="M24" s="32">
        <v>6.140578792788201</v>
      </c>
      <c r="N24" s="32">
        <v>5.0051977734427631</v>
      </c>
      <c r="O24" s="32">
        <v>4.9374330266001687</v>
      </c>
      <c r="P24" s="4"/>
    </row>
    <row r="25" spans="1:16" s="1" customFormat="1" ht="15" hidden="1" x14ac:dyDescent="0.2">
      <c r="A25" s="30" t="s">
        <v>46</v>
      </c>
      <c r="B25" s="30">
        <v>2002</v>
      </c>
      <c r="C25" s="31">
        <f t="shared" si="2"/>
        <v>5.3508667334675009</v>
      </c>
      <c r="D25" s="32">
        <v>5.0862347627572246</v>
      </c>
      <c r="E25" s="32">
        <v>5.2485155797334837</v>
      </c>
      <c r="F25" s="32">
        <v>5.2485155797334837</v>
      </c>
      <c r="G25" s="32">
        <v>5.7546616057988782</v>
      </c>
      <c r="H25" s="32">
        <v>5.6176453001786495</v>
      </c>
      <c r="I25" s="32">
        <v>5.3886750716040286</v>
      </c>
      <c r="J25" s="32">
        <v>5.4364255752541277</v>
      </c>
      <c r="K25" s="32">
        <v>5.098808504530087</v>
      </c>
      <c r="L25" s="32">
        <v>4.9343308108355686</v>
      </c>
      <c r="M25" s="32">
        <v>4.8156187423485077</v>
      </c>
      <c r="N25" s="32">
        <v>5.3913067843391582</v>
      </c>
      <c r="O25" s="32">
        <v>6.1896624844968251</v>
      </c>
      <c r="P25" s="4"/>
    </row>
    <row r="26" spans="1:16" s="1" customFormat="1" ht="15" hidden="1" x14ac:dyDescent="0.2">
      <c r="A26" s="30" t="s">
        <v>47</v>
      </c>
      <c r="B26" s="30">
        <v>2002</v>
      </c>
      <c r="C26" s="31">
        <f t="shared" si="2"/>
        <v>3.6097620132589836</v>
      </c>
      <c r="D26" s="32">
        <v>3.473145597968367</v>
      </c>
      <c r="E26" s="32">
        <v>3.7014910525138207</v>
      </c>
      <c r="F26" s="32">
        <v>3.6724001434229119</v>
      </c>
      <c r="G26" s="32">
        <v>3.5231432425982803</v>
      </c>
      <c r="H26" s="32">
        <v>3.5099614244164616</v>
      </c>
      <c r="I26" s="32">
        <v>3.6749614244164617</v>
      </c>
      <c r="J26" s="32">
        <v>3.6749614244164617</v>
      </c>
      <c r="K26" s="32">
        <v>3.6899614244164614</v>
      </c>
      <c r="L26" s="32">
        <v>3.6863250607800979</v>
      </c>
      <c r="M26" s="32">
        <v>3.5708705153255527</v>
      </c>
      <c r="N26" s="32">
        <v>3.5699614244164617</v>
      </c>
      <c r="O26" s="32">
        <v>3.5699614244164617</v>
      </c>
      <c r="P26" s="3"/>
    </row>
    <row r="27" spans="1:16" s="1" customFormat="1" ht="15" hidden="1" x14ac:dyDescent="0.2">
      <c r="A27" s="30" t="s">
        <v>48</v>
      </c>
      <c r="B27" s="30">
        <v>2002</v>
      </c>
      <c r="C27" s="31">
        <f t="shared" si="2"/>
        <v>3.4115730214441853</v>
      </c>
      <c r="D27" s="32">
        <v>3.3338207938066855</v>
      </c>
      <c r="E27" s="32">
        <v>3.3561435210794119</v>
      </c>
      <c r="F27" s="32">
        <v>3.4421110574430487</v>
      </c>
      <c r="G27" s="32">
        <v>3.4439782801516334</v>
      </c>
      <c r="H27" s="32">
        <v>3.4439782801516334</v>
      </c>
      <c r="I27" s="32">
        <v>3.5603419165152701</v>
      </c>
      <c r="J27" s="32">
        <v>3.583069189242543</v>
      </c>
      <c r="K27" s="32">
        <v>3.4867055528789064</v>
      </c>
      <c r="L27" s="32">
        <v>3.4503419165152702</v>
      </c>
      <c r="M27" s="32">
        <v>3.2885237346970881</v>
      </c>
      <c r="N27" s="32">
        <v>3.2749310074243607</v>
      </c>
      <c r="O27" s="32">
        <v>3.2749310074243607</v>
      </c>
    </row>
    <row r="28" spans="1:16" s="1" customFormat="1" ht="15" hidden="1" x14ac:dyDescent="0.2">
      <c r="A28" s="30" t="s">
        <v>49</v>
      </c>
      <c r="B28" s="30">
        <v>2002</v>
      </c>
      <c r="C28" s="31">
        <f t="shared" si="2"/>
        <v>3.3638941580305346</v>
      </c>
      <c r="D28" s="32">
        <v>3.2482871840635457</v>
      </c>
      <c r="E28" s="32">
        <v>3.4068212383085257</v>
      </c>
      <c r="F28" s="32">
        <v>3.5432530564903435</v>
      </c>
      <c r="G28" s="32">
        <v>3.4332530564903436</v>
      </c>
      <c r="H28" s="32">
        <v>3.4332530564903436</v>
      </c>
      <c r="I28" s="32">
        <v>3.3432530564903442</v>
      </c>
      <c r="J28" s="32">
        <v>3.3432530564903442</v>
      </c>
      <c r="K28" s="32">
        <v>3.311434874672162</v>
      </c>
      <c r="L28" s="32">
        <v>3.3259803292176162</v>
      </c>
      <c r="M28" s="32">
        <v>3.3259803292176162</v>
      </c>
      <c r="N28" s="32">
        <v>3.3259803292176162</v>
      </c>
      <c r="O28" s="32">
        <v>3.3259803292176162</v>
      </c>
    </row>
    <row r="29" spans="1:16" ht="15" hidden="1" x14ac:dyDescent="0.2">
      <c r="A29" s="47" t="s">
        <v>50</v>
      </c>
      <c r="B29" s="47">
        <v>2002</v>
      </c>
      <c r="C29" s="48">
        <f t="shared" si="2"/>
        <v>3.4304626464640777</v>
      </c>
      <c r="D29" s="49">
        <v>3.1885535354675456</v>
      </c>
      <c r="E29" s="49">
        <v>3.3178671718311818</v>
      </c>
      <c r="F29" s="49">
        <v>3.2587762627402737</v>
      </c>
      <c r="G29" s="49">
        <v>3.2487762627402734</v>
      </c>
      <c r="H29" s="49">
        <v>3.9874158453638118</v>
      </c>
      <c r="I29" s="49">
        <v>3.4681818181818183</v>
      </c>
      <c r="J29" s="49">
        <v>3.4681818181818183</v>
      </c>
      <c r="K29" s="49">
        <v>3.5063636363636363</v>
      </c>
      <c r="L29" s="49">
        <v>3.41</v>
      </c>
      <c r="M29" s="49">
        <v>3.41</v>
      </c>
      <c r="N29" s="49">
        <v>3.4507177033492824</v>
      </c>
      <c r="O29" s="49">
        <v>3.4507177033492824</v>
      </c>
    </row>
    <row r="30" spans="1:16" s="1" customFormat="1" ht="15" hidden="1" x14ac:dyDescent="0.2">
      <c r="A30" s="30" t="s">
        <v>34</v>
      </c>
      <c r="B30" s="30">
        <v>2002</v>
      </c>
      <c r="C30" s="31">
        <f t="shared" si="2"/>
        <v>2.4927205348956321</v>
      </c>
      <c r="D30" s="32">
        <v>2.2592093455398952</v>
      </c>
      <c r="E30" s="32">
        <v>2.3191843455398953</v>
      </c>
      <c r="F30" s="32">
        <v>2.5198527800938848</v>
      </c>
      <c r="G30" s="32">
        <v>2.4950000000000001</v>
      </c>
      <c r="H30" s="32">
        <v>2.7122334558823531</v>
      </c>
      <c r="I30" s="32">
        <v>2.7122334558823531</v>
      </c>
      <c r="J30" s="32">
        <v>2.7729054551655565</v>
      </c>
      <c r="K30" s="32">
        <v>2.7984574908088229</v>
      </c>
      <c r="L30" s="32">
        <v>2.7240429351949107</v>
      </c>
      <c r="M30" s="32">
        <v>2.2069960171568628</v>
      </c>
      <c r="N30" s="32">
        <v>2.1835212811085971</v>
      </c>
      <c r="O30" s="32">
        <v>2.2090098563744567</v>
      </c>
    </row>
    <row r="31" spans="1:16" s="1" customFormat="1" ht="15" hidden="1" x14ac:dyDescent="0.2">
      <c r="A31" s="30" t="s">
        <v>35</v>
      </c>
      <c r="B31" s="30">
        <v>2002</v>
      </c>
      <c r="C31" s="31">
        <f t="shared" si="2"/>
        <v>0.87794686371486896</v>
      </c>
      <c r="D31" s="32">
        <v>0.89534926990108332</v>
      </c>
      <c r="E31" s="32">
        <v>0.88228652849740929</v>
      </c>
      <c r="F31" s="32">
        <v>0.88228652849740929</v>
      </c>
      <c r="G31" s="32">
        <v>0.87166424870466308</v>
      </c>
      <c r="H31" s="32">
        <v>0.87166424870466308</v>
      </c>
      <c r="I31" s="32">
        <v>0.87166424870466308</v>
      </c>
      <c r="J31" s="32">
        <v>0.87166424870466308</v>
      </c>
      <c r="K31" s="32">
        <v>0.87166424870466308</v>
      </c>
      <c r="L31" s="32">
        <v>0.88984606688648138</v>
      </c>
      <c r="M31" s="32">
        <v>0.89090909090909098</v>
      </c>
      <c r="N31" s="32">
        <v>0.87727272727272732</v>
      </c>
      <c r="O31" s="32">
        <v>0.85909090909090902</v>
      </c>
    </row>
    <row r="32" spans="1:16" ht="15" hidden="1" x14ac:dyDescent="0.2">
      <c r="A32" s="47" t="s">
        <v>51</v>
      </c>
      <c r="B32" s="47">
        <v>2002</v>
      </c>
      <c r="C32" s="48">
        <f t="shared" si="2"/>
        <v>10.8120011575944</v>
      </c>
      <c r="D32" s="49">
        <v>10.014765840220386</v>
      </c>
      <c r="E32" s="49">
        <v>10.014765840220386</v>
      </c>
      <c r="F32" s="49">
        <v>10.014765840220386</v>
      </c>
      <c r="G32" s="49">
        <v>11.653494360902256</v>
      </c>
      <c r="H32" s="49">
        <v>10.961133287764866</v>
      </c>
      <c r="I32" s="49">
        <v>11.008051796157059</v>
      </c>
      <c r="J32" s="49">
        <v>10.987416875522138</v>
      </c>
      <c r="K32" s="49">
        <v>9.7700511278195492</v>
      </c>
      <c r="L32" s="49">
        <v>11.362598997493734</v>
      </c>
      <c r="M32" s="49">
        <v>12.06951879699248</v>
      </c>
      <c r="N32" s="49">
        <v>11.504518796992482</v>
      </c>
      <c r="O32" s="49">
        <v>10.382932330827066</v>
      </c>
    </row>
    <row r="33" spans="1:15" s="1" customFormat="1" ht="15" hidden="1" x14ac:dyDescent="0.2">
      <c r="A33" s="30" t="s">
        <v>36</v>
      </c>
      <c r="B33" s="30">
        <v>2002</v>
      </c>
      <c r="C33" s="31">
        <f t="shared" si="2"/>
        <v>7.4797619047619044</v>
      </c>
      <c r="D33" s="32">
        <v>5.4471428571428566</v>
      </c>
      <c r="E33" s="32">
        <v>7.7166666666666668</v>
      </c>
      <c r="F33" s="32">
        <v>7</v>
      </c>
      <c r="G33" s="32">
        <v>7.31</v>
      </c>
      <c r="H33" s="32">
        <v>7.4</v>
      </c>
      <c r="I33" s="32">
        <v>7.4</v>
      </c>
      <c r="J33" s="32">
        <v>7.4</v>
      </c>
      <c r="K33" s="32">
        <v>7.5</v>
      </c>
      <c r="L33" s="32">
        <v>8</v>
      </c>
      <c r="M33" s="32">
        <v>8.0833333333333339</v>
      </c>
      <c r="N33" s="32">
        <v>8.25</v>
      </c>
      <c r="O33" s="32">
        <v>8.25</v>
      </c>
    </row>
    <row r="34" spans="1:15" s="1" customFormat="1" ht="15" hidden="1" x14ac:dyDescent="0.2">
      <c r="A34" s="30" t="s">
        <v>37</v>
      </c>
      <c r="B34" s="30">
        <v>2002</v>
      </c>
      <c r="C34" s="31">
        <f t="shared" si="2"/>
        <v>8.3311832676715767</v>
      </c>
      <c r="D34" s="32">
        <v>6.166666666666667</v>
      </c>
      <c r="E34" s="32">
        <v>6.3125</v>
      </c>
      <c r="F34" s="32">
        <v>6.166666666666667</v>
      </c>
      <c r="G34" s="32">
        <v>8</v>
      </c>
      <c r="H34" s="32">
        <v>8.5</v>
      </c>
      <c r="I34" s="32">
        <v>9.60945529290853</v>
      </c>
      <c r="J34" s="32">
        <v>9.60945529290853</v>
      </c>
      <c r="K34" s="32">
        <v>9.60945529290853</v>
      </c>
      <c r="L34" s="32">
        <v>9</v>
      </c>
      <c r="M34" s="32">
        <v>9</v>
      </c>
      <c r="N34" s="32">
        <v>9</v>
      </c>
      <c r="O34" s="32">
        <v>9</v>
      </c>
    </row>
    <row r="35" spans="1:15" s="1" customFormat="1" ht="15" hidden="1" x14ac:dyDescent="0.2">
      <c r="A35" s="30" t="s">
        <v>39</v>
      </c>
      <c r="B35" s="30">
        <v>2002</v>
      </c>
      <c r="C35" s="31">
        <f t="shared" si="2"/>
        <v>4.0139855072463773</v>
      </c>
      <c r="D35" s="32">
        <v>3.8333333333333335</v>
      </c>
      <c r="E35" s="32">
        <v>3.8333333333333335</v>
      </c>
      <c r="F35" s="32">
        <v>3.8333333333333335</v>
      </c>
      <c r="G35" s="32">
        <v>3.8333333333333335</v>
      </c>
      <c r="H35" s="32">
        <v>3.8</v>
      </c>
      <c r="I35" s="32">
        <v>3.7666666666666671</v>
      </c>
      <c r="J35" s="32">
        <v>3.04</v>
      </c>
      <c r="K35" s="32">
        <v>3.04</v>
      </c>
      <c r="L35" s="32">
        <v>4</v>
      </c>
      <c r="M35" s="32">
        <v>5.42</v>
      </c>
      <c r="N35" s="32">
        <v>5.42</v>
      </c>
      <c r="O35" s="32">
        <v>4.3478260869565215</v>
      </c>
    </row>
    <row r="36" spans="1:15" s="1" customFormat="1" ht="15" hidden="1" x14ac:dyDescent="0.2">
      <c r="A36" s="30" t="s">
        <v>40</v>
      </c>
      <c r="B36" s="30">
        <v>2002</v>
      </c>
      <c r="C36" s="31">
        <f t="shared" si="2"/>
        <v>6.9793236714975855</v>
      </c>
      <c r="D36" s="32">
        <v>8.2318840579710137</v>
      </c>
      <c r="E36" s="32">
        <v>7.24</v>
      </c>
      <c r="F36" s="32">
        <v>8.16</v>
      </c>
      <c r="G36" s="32">
        <v>8.16</v>
      </c>
      <c r="H36" s="32">
        <v>8</v>
      </c>
      <c r="I36" s="32">
        <v>8</v>
      </c>
      <c r="J36" s="32">
        <v>8</v>
      </c>
      <c r="K36" s="32">
        <v>5.48</v>
      </c>
      <c r="L36" s="32">
        <v>5.48</v>
      </c>
      <c r="M36" s="32">
        <v>5.5</v>
      </c>
      <c r="N36" s="32">
        <v>5.5</v>
      </c>
      <c r="O36" s="32">
        <v>6</v>
      </c>
    </row>
    <row r="37" spans="1:15" ht="15" hidden="1" x14ac:dyDescent="0.2">
      <c r="A37" s="45" t="s">
        <v>43</v>
      </c>
      <c r="B37" s="45">
        <v>2003</v>
      </c>
      <c r="C37" s="48">
        <f t="shared" si="2"/>
        <v>3.2764437570381095</v>
      </c>
      <c r="D37" s="49">
        <v>3.1759569377990426</v>
      </c>
      <c r="E37" s="49">
        <v>2.8943449925754829</v>
      </c>
      <c r="F37" s="49">
        <v>3.2006403940886701</v>
      </c>
      <c r="G37" s="49">
        <v>3.1225759942328484</v>
      </c>
      <c r="H37" s="49">
        <v>2.853608652911428</v>
      </c>
      <c r="I37" s="49">
        <v>2.9872487275656825</v>
      </c>
      <c r="J37" s="49">
        <v>3.2917341350586033</v>
      </c>
      <c r="K37" s="49">
        <v>3.3099708892694539</v>
      </c>
      <c r="L37" s="49">
        <v>3.26</v>
      </c>
      <c r="M37" s="49">
        <v>3.6</v>
      </c>
      <c r="N37" s="49">
        <v>3.4837443609561003</v>
      </c>
      <c r="O37" s="49">
        <v>4.1375000000000002</v>
      </c>
    </row>
    <row r="38" spans="1:15" s="1" customFormat="1" ht="15" hidden="1" x14ac:dyDescent="0.2">
      <c r="A38" s="29" t="s">
        <v>44</v>
      </c>
      <c r="B38" s="29">
        <v>2003</v>
      </c>
      <c r="C38" s="31">
        <f t="shared" ref="C38:C44" si="3">AVERAGE(D38:O38)</f>
        <v>4.0099003035884406</v>
      </c>
      <c r="D38" s="32">
        <v>3.7252993112746378</v>
      </c>
      <c r="E38" s="32">
        <v>4.0484758418175328</v>
      </c>
      <c r="F38" s="32">
        <v>4.0484758418175328</v>
      </c>
      <c r="G38" s="32">
        <v>4.0484758418175328</v>
      </c>
      <c r="H38" s="32">
        <v>4.0484758418175328</v>
      </c>
      <c r="I38" s="32">
        <v>3.8280813139090513</v>
      </c>
      <c r="J38" s="32">
        <v>3.9202287188640863</v>
      </c>
      <c r="K38" s="32">
        <v>3.9202287188640863</v>
      </c>
      <c r="L38" s="32">
        <v>3.9418181818181819</v>
      </c>
      <c r="M38" s="32">
        <v>4.2063636363636361</v>
      </c>
      <c r="N38" s="32">
        <v>4.3810622128792884</v>
      </c>
      <c r="O38" s="32">
        <v>4.0018181818181819</v>
      </c>
    </row>
    <row r="39" spans="1:15" s="1" customFormat="1" ht="15" hidden="1" x14ac:dyDescent="0.2">
      <c r="A39" s="29" t="s">
        <v>45</v>
      </c>
      <c r="B39" s="29">
        <v>2003</v>
      </c>
      <c r="C39" s="31">
        <f t="shared" si="3"/>
        <v>4.3214207160776477</v>
      </c>
      <c r="D39" s="32">
        <v>4.2861520766883627</v>
      </c>
      <c r="E39" s="32">
        <v>4.2895641243538609</v>
      </c>
      <c r="F39" s="32">
        <v>4.1854545454545447</v>
      </c>
      <c r="G39" s="32">
        <v>4.6034346700382907</v>
      </c>
      <c r="H39" s="32">
        <v>4.868616769767308</v>
      </c>
      <c r="I39" s="32">
        <v>4.0571806414727556</v>
      </c>
      <c r="J39" s="32">
        <v>4.0920824587614133</v>
      </c>
      <c r="K39" s="32">
        <v>4.0920824587614133</v>
      </c>
      <c r="L39" s="32">
        <v>4.0918181818181818</v>
      </c>
      <c r="M39" s="32">
        <v>4.5172727272727276</v>
      </c>
      <c r="N39" s="32">
        <v>4.6888444839974532</v>
      </c>
      <c r="O39" s="32">
        <v>4.084545454545454</v>
      </c>
    </row>
    <row r="40" spans="1:15" s="1" customFormat="1" ht="15" hidden="1" x14ac:dyDescent="0.2">
      <c r="A40" s="29" t="s">
        <v>46</v>
      </c>
      <c r="B40" s="29">
        <v>2003</v>
      </c>
      <c r="C40" s="31">
        <f t="shared" si="3"/>
        <v>4.8339543090359438</v>
      </c>
      <c r="D40" s="32">
        <v>4.6357304963101171</v>
      </c>
      <c r="E40" s="32">
        <v>4.6422727272727267</v>
      </c>
      <c r="F40" s="32">
        <v>4.7586363636363638</v>
      </c>
      <c r="G40" s="32">
        <v>4.7518181818181819</v>
      </c>
      <c r="H40" s="32">
        <v>4.4853333333333332</v>
      </c>
      <c r="I40" s="32">
        <v>4.4853333333333332</v>
      </c>
      <c r="J40" s="32">
        <v>4.5807272727272723</v>
      </c>
      <c r="K40" s="32">
        <v>4.589818181818182</v>
      </c>
      <c r="L40" s="32">
        <v>4.6490909090909094</v>
      </c>
      <c r="M40" s="32">
        <v>4.6490909090909094</v>
      </c>
      <c r="N40" s="32">
        <v>5.57869090909091</v>
      </c>
      <c r="O40" s="32">
        <v>6.200909090909092</v>
      </c>
    </row>
    <row r="41" spans="1:15" s="1" customFormat="1" ht="15" hidden="1" x14ac:dyDescent="0.2">
      <c r="A41" s="29" t="s">
        <v>47</v>
      </c>
      <c r="B41" s="29">
        <v>2003</v>
      </c>
      <c r="C41" s="31">
        <f t="shared" si="3"/>
        <v>3.473550445626024</v>
      </c>
      <c r="D41" s="32">
        <v>3.5454159698710068</v>
      </c>
      <c r="E41" s="32">
        <v>3.5286432425982799</v>
      </c>
      <c r="F41" s="32">
        <v>3.5290909090909084</v>
      </c>
      <c r="G41" s="32">
        <v>3.5286432425982799</v>
      </c>
      <c r="H41" s="32">
        <v>3.4607514462223592</v>
      </c>
      <c r="I41" s="32">
        <v>3.4607514462223592</v>
      </c>
      <c r="J41" s="32">
        <v>3.4528000000000003</v>
      </c>
      <c r="K41" s="32">
        <v>3.4528000000000003</v>
      </c>
      <c r="L41" s="32">
        <v>3.4527272727272726</v>
      </c>
      <c r="M41" s="32">
        <v>3.4527272727272726</v>
      </c>
      <c r="N41" s="32">
        <v>3.4528000000000003</v>
      </c>
      <c r="O41" s="32">
        <v>3.3654545454545453</v>
      </c>
    </row>
    <row r="42" spans="1:15" s="1" customFormat="1" ht="15" hidden="1" x14ac:dyDescent="0.2">
      <c r="A42" s="29" t="s">
        <v>48</v>
      </c>
      <c r="B42" s="29">
        <v>2003</v>
      </c>
      <c r="C42" s="31">
        <f t="shared" si="3"/>
        <v>3.2678780256256501</v>
      </c>
      <c r="D42" s="32">
        <v>3.2615064765847284</v>
      </c>
      <c r="E42" s="32">
        <v>3.2681162667945198</v>
      </c>
      <c r="F42" s="32">
        <v>3.2772727272727269</v>
      </c>
      <c r="G42" s="32">
        <v>3.2772071758854282</v>
      </c>
      <c r="H42" s="32">
        <v>3.2353889940672462</v>
      </c>
      <c r="I42" s="32">
        <v>3.2353889940672462</v>
      </c>
      <c r="J42" s="32">
        <v>3.2344306788240886</v>
      </c>
      <c r="K42" s="32">
        <v>3.2344306788240886</v>
      </c>
      <c r="L42" s="32">
        <v>3.2345454545454544</v>
      </c>
      <c r="M42" s="32">
        <v>3.2345454545454544</v>
      </c>
      <c r="N42" s="32">
        <v>3.2344306788240886</v>
      </c>
      <c r="O42" s="32">
        <v>3.4872727272727273</v>
      </c>
    </row>
    <row r="43" spans="1:15" s="1" customFormat="1" ht="15" hidden="1" x14ac:dyDescent="0.2">
      <c r="A43" s="29" t="s">
        <v>49</v>
      </c>
      <c r="B43" s="29">
        <v>2003</v>
      </c>
      <c r="C43" s="31">
        <f t="shared" si="3"/>
        <v>3.1416675647216294</v>
      </c>
      <c r="D43" s="32">
        <v>3.2859803292176166</v>
      </c>
      <c r="E43" s="32">
        <v>3.2532530564903435</v>
      </c>
      <c r="F43" s="32">
        <v>3.2527272727272729</v>
      </c>
      <c r="G43" s="32">
        <v>3.2532530564903435</v>
      </c>
      <c r="H43" s="32">
        <v>3.0813230487104319</v>
      </c>
      <c r="I43" s="32">
        <v>3.0813230487104319</v>
      </c>
      <c r="J43" s="32">
        <v>3.0822321396195225</v>
      </c>
      <c r="K43" s="32">
        <v>3.0822321396195225</v>
      </c>
      <c r="L43" s="32">
        <v>3.0818181818181825</v>
      </c>
      <c r="M43" s="32">
        <v>3.0818181818181825</v>
      </c>
      <c r="N43" s="32">
        <v>3.0822321396195225</v>
      </c>
      <c r="O43" s="32">
        <v>3.0818181818181825</v>
      </c>
    </row>
    <row r="44" spans="1:15" ht="15" hidden="1" x14ac:dyDescent="0.2">
      <c r="A44" s="45" t="s">
        <v>50</v>
      </c>
      <c r="B44" s="45">
        <v>2003</v>
      </c>
      <c r="C44" s="48">
        <f t="shared" si="3"/>
        <v>2.9428628946810762</v>
      </c>
      <c r="D44" s="49">
        <v>3.0427272727272725</v>
      </c>
      <c r="E44" s="49">
        <v>3.006835664335664</v>
      </c>
      <c r="F44" s="49">
        <v>3.006835664335664</v>
      </c>
      <c r="G44" s="49">
        <v>3.006835664335664</v>
      </c>
      <c r="H44" s="49">
        <v>2.9129513668150029</v>
      </c>
      <c r="I44" s="49">
        <v>2.9129513668150029</v>
      </c>
      <c r="J44" s="49">
        <v>2.9038604577240936</v>
      </c>
      <c r="K44" s="49">
        <v>2.9038604577240936</v>
      </c>
      <c r="L44" s="49">
        <v>2.9045454545454543</v>
      </c>
      <c r="M44" s="49">
        <v>2.9045454545454543</v>
      </c>
      <c r="N44" s="49">
        <v>2.9038604577240936</v>
      </c>
      <c r="O44" s="49">
        <v>2.9045454545454543</v>
      </c>
    </row>
    <row r="45" spans="1:15" s="1" customFormat="1" ht="15" hidden="1" x14ac:dyDescent="0.2">
      <c r="A45" s="29" t="s">
        <v>34</v>
      </c>
      <c r="B45" s="29">
        <v>2003</v>
      </c>
      <c r="C45" s="31">
        <f>+PRECIOS!D292</f>
        <v>4.0641719745072997</v>
      </c>
      <c r="D45" s="32">
        <v>2.1378091740100711</v>
      </c>
      <c r="E45" s="32">
        <v>2.0883904614640336</v>
      </c>
      <c r="F45" s="32">
        <v>2.289901821780739</v>
      </c>
      <c r="G45" s="32">
        <v>2.5188920049588099</v>
      </c>
      <c r="H45" s="32">
        <v>2.5646900403944279</v>
      </c>
      <c r="I45" s="32">
        <v>2.5280516112459361</v>
      </c>
      <c r="J45" s="32">
        <v>2.5280516112459366</v>
      </c>
      <c r="K45" s="32">
        <v>2.179986534335264</v>
      </c>
      <c r="L45" s="32">
        <v>2.355</v>
      </c>
      <c r="M45" s="32">
        <v>2.21</v>
      </c>
      <c r="N45" s="32">
        <v>2.271582607206494</v>
      </c>
      <c r="O45" s="32">
        <v>2.27</v>
      </c>
    </row>
    <row r="46" spans="1:15" s="1" customFormat="1" ht="15" hidden="1" x14ac:dyDescent="0.2">
      <c r="A46" s="29" t="s">
        <v>35</v>
      </c>
      <c r="B46" s="29">
        <v>2003</v>
      </c>
      <c r="C46" s="31">
        <f t="shared" ref="C46:C51" si="4">AVERAGE(D46:O46)</f>
        <v>0.88681818181818173</v>
      </c>
      <c r="D46" s="32">
        <v>0.90909090909090906</v>
      </c>
      <c r="E46" s="32">
        <v>0.9</v>
      </c>
      <c r="F46" s="32">
        <v>0.9</v>
      </c>
      <c r="G46" s="32">
        <v>0.9</v>
      </c>
      <c r="H46" s="32">
        <v>0.88636363636363635</v>
      </c>
      <c r="I46" s="32">
        <v>0.88636363636363635</v>
      </c>
      <c r="J46" s="32">
        <v>0.87727272727272732</v>
      </c>
      <c r="K46" s="32">
        <v>0.87727272727272732</v>
      </c>
      <c r="L46" s="32">
        <v>0.87727272727272732</v>
      </c>
      <c r="M46" s="32">
        <v>0.87727272727272732</v>
      </c>
      <c r="N46" s="32">
        <v>0.87727272727272732</v>
      </c>
      <c r="O46" s="32">
        <v>0.87363636363636354</v>
      </c>
    </row>
    <row r="47" spans="1:15" ht="15" hidden="1" x14ac:dyDescent="0.2">
      <c r="A47" s="45" t="s">
        <v>51</v>
      </c>
      <c r="B47" s="45">
        <v>2003</v>
      </c>
      <c r="C47" s="48">
        <f t="shared" si="4"/>
        <v>9.30338584193073</v>
      </c>
      <c r="D47" s="49">
        <v>10.852665755297334</v>
      </c>
      <c r="E47" s="49">
        <v>10.7412656641604</v>
      </c>
      <c r="F47" s="49">
        <v>10.7412656641604</v>
      </c>
      <c r="G47" s="49">
        <v>10.7412656641604</v>
      </c>
      <c r="H47" s="49">
        <v>9.2149223057644107</v>
      </c>
      <c r="I47" s="49">
        <v>8.5150761519182563</v>
      </c>
      <c r="J47" s="49">
        <v>8.6624094852515903</v>
      </c>
      <c r="K47" s="49">
        <v>8.6624094852515903</v>
      </c>
      <c r="L47" s="49">
        <v>8.6630000000000003</v>
      </c>
      <c r="M47" s="49">
        <v>9.5719999999999992</v>
      </c>
      <c r="N47" s="49">
        <v>8.1361681090225559</v>
      </c>
      <c r="O47" s="49">
        <v>7.1381818181818169</v>
      </c>
    </row>
    <row r="48" spans="1:15" s="1" customFormat="1" ht="15" hidden="1" x14ac:dyDescent="0.2">
      <c r="A48" s="29" t="s">
        <v>36</v>
      </c>
      <c r="B48" s="29">
        <v>2003</v>
      </c>
      <c r="C48" s="31">
        <f t="shared" si="4"/>
        <v>7.7325113871635613</v>
      </c>
      <c r="D48" s="32">
        <v>8.25</v>
      </c>
      <c r="E48" s="32">
        <v>8.2434782608695656</v>
      </c>
      <c r="F48" s="32">
        <v>8.0434782608695663</v>
      </c>
      <c r="G48" s="32">
        <v>8.0434782608695663</v>
      </c>
      <c r="H48" s="32">
        <v>8.0440000000000005</v>
      </c>
      <c r="I48" s="32">
        <v>7.7391304347826093</v>
      </c>
      <c r="J48" s="32">
        <v>7.6659999999999995</v>
      </c>
      <c r="K48" s="32">
        <v>7.6659999999999995</v>
      </c>
      <c r="L48" s="32">
        <v>7.6659999999999995</v>
      </c>
      <c r="M48" s="32">
        <v>9</v>
      </c>
      <c r="N48" s="32">
        <v>7</v>
      </c>
      <c r="O48" s="32">
        <v>5.4285714285714288</v>
      </c>
    </row>
    <row r="49" spans="1:15" s="1" customFormat="1" ht="15" hidden="1" x14ac:dyDescent="0.2">
      <c r="A49" s="29" t="s">
        <v>37</v>
      </c>
      <c r="B49" s="29">
        <v>2003</v>
      </c>
      <c r="C49" s="31">
        <f t="shared" si="4"/>
        <v>8.6805555555555554</v>
      </c>
      <c r="D49" s="32">
        <v>10</v>
      </c>
      <c r="E49" s="32">
        <v>9.5</v>
      </c>
      <c r="F49" s="32">
        <v>9.5</v>
      </c>
      <c r="G49" s="32">
        <v>9.5</v>
      </c>
      <c r="H49" s="32">
        <v>9.5</v>
      </c>
      <c r="I49" s="32">
        <v>9.5</v>
      </c>
      <c r="J49" s="32">
        <v>9</v>
      </c>
      <c r="K49" s="32">
        <v>6.333333333333333</v>
      </c>
      <c r="L49" s="32">
        <v>9</v>
      </c>
      <c r="M49" s="32">
        <v>8.3333333333333339</v>
      </c>
      <c r="N49" s="32">
        <v>7</v>
      </c>
      <c r="O49" s="32">
        <v>7</v>
      </c>
    </row>
    <row r="50" spans="1:15" s="1" customFormat="1" ht="15" hidden="1" x14ac:dyDescent="0.2">
      <c r="A50" s="29" t="s">
        <v>39</v>
      </c>
      <c r="B50" s="29">
        <v>2003</v>
      </c>
      <c r="C50" s="31">
        <f t="shared" si="4"/>
        <v>5.4448498964803305</v>
      </c>
      <c r="D50" s="32">
        <v>3.45</v>
      </c>
      <c r="E50" s="32">
        <v>4.1749999999999998</v>
      </c>
      <c r="F50" s="32">
        <v>4.6739130434782608</v>
      </c>
      <c r="G50" s="32">
        <v>4.75</v>
      </c>
      <c r="H50" s="32">
        <v>4.75</v>
      </c>
      <c r="I50" s="32">
        <v>4.75</v>
      </c>
      <c r="J50" s="32">
        <v>6.1428571428571432</v>
      </c>
      <c r="K50" s="32">
        <v>8.5</v>
      </c>
      <c r="L50" s="32">
        <v>6.0714285714285712</v>
      </c>
      <c r="M50" s="32">
        <v>6.4083333333333341</v>
      </c>
      <c r="N50" s="32">
        <v>6.166666666666667</v>
      </c>
      <c r="O50" s="32">
        <v>5.5</v>
      </c>
    </row>
    <row r="51" spans="1:15" s="1" customFormat="1" ht="15" hidden="1" x14ac:dyDescent="0.2">
      <c r="A51" s="29" t="s">
        <v>40</v>
      </c>
      <c r="B51" s="29">
        <v>2003</v>
      </c>
      <c r="C51" s="31">
        <f t="shared" si="4"/>
        <v>7.4320833333333338</v>
      </c>
      <c r="D51" s="32">
        <v>6</v>
      </c>
      <c r="E51" s="32">
        <v>9</v>
      </c>
      <c r="F51" s="32">
        <v>9</v>
      </c>
      <c r="G51" s="32">
        <v>8</v>
      </c>
      <c r="H51" s="32">
        <v>7.5</v>
      </c>
      <c r="I51" s="32">
        <v>8</v>
      </c>
      <c r="J51" s="32">
        <v>6.5</v>
      </c>
      <c r="K51" s="32">
        <v>7.1333333333333329</v>
      </c>
      <c r="L51" s="32">
        <v>6.666666666666667</v>
      </c>
      <c r="M51" s="32">
        <v>7.3250000000000002</v>
      </c>
      <c r="N51" s="32">
        <v>8</v>
      </c>
      <c r="O51" s="32">
        <v>6.06</v>
      </c>
    </row>
    <row r="52" spans="1:15" ht="15" hidden="1" x14ac:dyDescent="0.2">
      <c r="A52" s="45" t="s">
        <v>43</v>
      </c>
      <c r="B52" s="45">
        <v>2004</v>
      </c>
      <c r="C52" s="48">
        <f>AVERAGE(D52:O52)</f>
        <v>4.1430740132313337</v>
      </c>
      <c r="D52" s="49">
        <v>3.5975000000000001</v>
      </c>
      <c r="E52" s="49">
        <v>3.92</v>
      </c>
      <c r="F52" s="49">
        <v>3.92</v>
      </c>
      <c r="G52" s="49">
        <v>3.7159814561502782</v>
      </c>
      <c r="H52" s="49">
        <v>3.8929329540621969</v>
      </c>
      <c r="I52" s="49">
        <v>4.2763278662046851</v>
      </c>
      <c r="J52" s="49">
        <v>4.9251500252150517</v>
      </c>
      <c r="K52" s="49">
        <v>4.2300000000000004</v>
      </c>
      <c r="L52" s="49">
        <v>4.8563355538048611</v>
      </c>
      <c r="M52" s="49">
        <v>4.5070666083312334</v>
      </c>
      <c r="N52" s="49">
        <v>4.4055936950077008</v>
      </c>
      <c r="O52" s="49">
        <v>3.47</v>
      </c>
    </row>
    <row r="53" spans="1:15" s="1" customFormat="1" ht="15" hidden="1" x14ac:dyDescent="0.2">
      <c r="A53" s="29" t="s">
        <v>44</v>
      </c>
      <c r="B53" s="29">
        <v>2004</v>
      </c>
      <c r="C53" s="31">
        <f t="shared" ref="C53:C59" si="5">AVERAGE(D53:O53)</f>
        <v>4.2939494074075322</v>
      </c>
      <c r="D53" s="32">
        <v>3.4227272727272724</v>
      </c>
      <c r="E53" s="32">
        <v>3.9372727272727275</v>
      </c>
      <c r="F53" s="32">
        <v>3.9372727272727275</v>
      </c>
      <c r="G53" s="32">
        <v>3.93657436860323</v>
      </c>
      <c r="H53" s="32">
        <v>3.93657436860323</v>
      </c>
      <c r="I53" s="32">
        <v>4.5641441954820055</v>
      </c>
      <c r="J53" s="32">
        <v>4.7271493453206483</v>
      </c>
      <c r="K53" s="32">
        <v>4.4827272727272724</v>
      </c>
      <c r="L53" s="32">
        <v>4.6456467704013269</v>
      </c>
      <c r="M53" s="32">
        <v>4.8901544951592921</v>
      </c>
      <c r="N53" s="32">
        <v>4.7271493453206492</v>
      </c>
      <c r="O53" s="32">
        <v>4.32</v>
      </c>
    </row>
    <row r="54" spans="1:15" s="1" customFormat="1" ht="15" hidden="1" x14ac:dyDescent="0.2">
      <c r="A54" s="29" t="s">
        <v>45</v>
      </c>
      <c r="B54" s="29">
        <v>2004</v>
      </c>
      <c r="C54" s="31">
        <f t="shared" si="5"/>
        <v>4.9210114417798385</v>
      </c>
      <c r="D54" s="32">
        <v>4.4636363636363638</v>
      </c>
      <c r="E54" s="32">
        <v>4.4727272727272727</v>
      </c>
      <c r="F54" s="32">
        <v>4.4772727272727266</v>
      </c>
      <c r="G54" s="32">
        <v>4.4968190004598192</v>
      </c>
      <c r="H54" s="32">
        <v>4.5331826368234553</v>
      </c>
      <c r="I54" s="32">
        <v>5.2534026332913548</v>
      </c>
      <c r="J54" s="32">
        <v>5.6375804582298521</v>
      </c>
      <c r="K54" s="32">
        <v>5.2709090909090905</v>
      </c>
      <c r="L54" s="32">
        <v>5.280675360564083</v>
      </c>
      <c r="M54" s="32">
        <v>4.8464975356255886</v>
      </c>
      <c r="N54" s="32">
        <v>5.239766269654992</v>
      </c>
      <c r="O54" s="32">
        <v>5.079667952163466</v>
      </c>
    </row>
    <row r="55" spans="1:15" s="1" customFormat="1" ht="15" hidden="1" x14ac:dyDescent="0.2">
      <c r="A55" s="29" t="s">
        <v>46</v>
      </c>
      <c r="B55" s="29">
        <v>2004</v>
      </c>
      <c r="C55" s="31">
        <f t="shared" si="5"/>
        <v>5.9421781144781143</v>
      </c>
      <c r="D55" s="32">
        <v>5.6445454545454545</v>
      </c>
      <c r="E55" s="32">
        <v>5.6745454545454548</v>
      </c>
      <c r="F55" s="32">
        <v>5.6745454545454548</v>
      </c>
      <c r="G55" s="32">
        <v>5.67419797979798</v>
      </c>
      <c r="H55" s="32">
        <v>5.67419797979798</v>
      </c>
      <c r="I55" s="32">
        <v>5.67419797979798</v>
      </c>
      <c r="J55" s="32">
        <v>5.67419797979798</v>
      </c>
      <c r="K55" s="32">
        <v>6.081818181818182</v>
      </c>
      <c r="L55" s="32">
        <v>6.0794978354978353</v>
      </c>
      <c r="M55" s="32">
        <v>6.0794978354978353</v>
      </c>
      <c r="N55" s="32">
        <v>6.0794978354978353</v>
      </c>
      <c r="O55" s="32">
        <v>7.2953974025974011</v>
      </c>
    </row>
    <row r="56" spans="1:15" s="1" customFormat="1" ht="15" hidden="1" x14ac:dyDescent="0.2">
      <c r="A56" s="29" t="s">
        <v>47</v>
      </c>
      <c r="B56" s="29">
        <v>2004</v>
      </c>
      <c r="C56" s="31">
        <f t="shared" si="5"/>
        <v>3.298106086124402</v>
      </c>
      <c r="D56" s="32">
        <v>3.2954545454545454</v>
      </c>
      <c r="E56" s="32">
        <v>3.2936363636363635</v>
      </c>
      <c r="F56" s="32">
        <v>3.2936363636363635</v>
      </c>
      <c r="G56" s="32">
        <v>3.293890909090909</v>
      </c>
      <c r="H56" s="32">
        <v>3.293890909090909</v>
      </c>
      <c r="I56" s="32">
        <v>3.2706454545454546</v>
      </c>
      <c r="J56" s="32">
        <v>3.2665036363636362</v>
      </c>
      <c r="K56" s="32">
        <v>3.2663636363636361</v>
      </c>
      <c r="L56" s="32">
        <v>3.2321193875598087</v>
      </c>
      <c r="M56" s="32">
        <v>3.2321193875598087</v>
      </c>
      <c r="N56" s="32">
        <v>3.4384248803827755</v>
      </c>
      <c r="O56" s="32">
        <v>3.4005875598086122</v>
      </c>
    </row>
    <row r="57" spans="1:15" s="1" customFormat="1" ht="15" hidden="1" x14ac:dyDescent="0.2">
      <c r="A57" s="29" t="s">
        <v>48</v>
      </c>
      <c r="B57" s="29">
        <v>2004</v>
      </c>
      <c r="C57" s="31">
        <f t="shared" si="5"/>
        <v>3.4377157684449138</v>
      </c>
      <c r="D57" s="32">
        <v>3.4709090909090907</v>
      </c>
      <c r="E57" s="32">
        <v>3.4654545454545453</v>
      </c>
      <c r="F57" s="32">
        <v>3.4654545454545453</v>
      </c>
      <c r="G57" s="32">
        <v>3.4660158111503381</v>
      </c>
      <c r="H57" s="32">
        <v>3.4660158111503381</v>
      </c>
      <c r="I57" s="32">
        <v>3.4660158111503381</v>
      </c>
      <c r="J57" s="32">
        <v>3.4660158111503381</v>
      </c>
      <c r="K57" s="32">
        <v>3.4654545454545453</v>
      </c>
      <c r="L57" s="32">
        <v>3.2638315554999022</v>
      </c>
      <c r="M57" s="32">
        <v>3.3620353368158287</v>
      </c>
      <c r="N57" s="32">
        <v>3.4660158111503376</v>
      </c>
      <c r="O57" s="32">
        <v>3.4293705459988222</v>
      </c>
    </row>
    <row r="58" spans="1:15" s="1" customFormat="1" ht="15" hidden="1" x14ac:dyDescent="0.2">
      <c r="A58" s="29" t="s">
        <v>49</v>
      </c>
      <c r="B58" s="29">
        <v>2004</v>
      </c>
      <c r="C58" s="31">
        <f t="shared" si="5"/>
        <v>3.1606617602571525</v>
      </c>
      <c r="D58" s="32">
        <v>3.1090909090909093</v>
      </c>
      <c r="E58" s="32">
        <v>3.1209090909090906</v>
      </c>
      <c r="F58" s="32">
        <v>3.1209090909090906</v>
      </c>
      <c r="G58" s="32">
        <v>3.1211210285084117</v>
      </c>
      <c r="H58" s="32">
        <v>3.1211210285084117</v>
      </c>
      <c r="I58" s="32">
        <v>3.1211210285084117</v>
      </c>
      <c r="J58" s="32">
        <v>3.1211210285084117</v>
      </c>
      <c r="K58" s="32">
        <v>3.0254545454545454</v>
      </c>
      <c r="L58" s="32">
        <v>3.4800499467868788</v>
      </c>
      <c r="M58" s="32">
        <v>3.3448013688848475</v>
      </c>
      <c r="N58" s="32">
        <v>3.1211210285084117</v>
      </c>
      <c r="O58" s="32">
        <v>3.1211210285084117</v>
      </c>
    </row>
    <row r="59" spans="1:15" ht="15" hidden="1" x14ac:dyDescent="0.2">
      <c r="A59" s="45" t="s">
        <v>50</v>
      </c>
      <c r="B59" s="45">
        <v>2004</v>
      </c>
      <c r="C59" s="48">
        <f t="shared" si="5"/>
        <v>2.9897737422067574</v>
      </c>
      <c r="D59" s="49">
        <v>2.958181818181818</v>
      </c>
      <c r="E59" s="49">
        <v>2.9672727272727273</v>
      </c>
      <c r="F59" s="49">
        <v>2.9672727272727273</v>
      </c>
      <c r="G59" s="49">
        <v>2.9670247933884299</v>
      </c>
      <c r="H59" s="49">
        <v>2.9670247933884299</v>
      </c>
      <c r="I59" s="49">
        <v>2.9670247933884299</v>
      </c>
      <c r="J59" s="49">
        <v>2.9670247933884299</v>
      </c>
      <c r="K59" s="49">
        <v>2.9672727272727273</v>
      </c>
      <c r="L59" s="49">
        <v>2.9670247933884299</v>
      </c>
      <c r="M59" s="49">
        <v>2.9357929534580252</v>
      </c>
      <c r="N59" s="49">
        <v>3.123183993040453</v>
      </c>
      <c r="O59" s="49">
        <v>3.123183993040453</v>
      </c>
    </row>
    <row r="60" spans="1:15" s="1" customFormat="1" ht="15" hidden="1" x14ac:dyDescent="0.2">
      <c r="A60" s="29" t="s">
        <v>34</v>
      </c>
      <c r="B60" s="29">
        <v>2004</v>
      </c>
      <c r="C60" s="31">
        <f t="shared" ref="C60:C66" si="6">AVERAGE(D60:O60)</f>
        <v>2.635036426055164</v>
      </c>
      <c r="D60" s="32">
        <v>1.9850000000000001</v>
      </c>
      <c r="E60" s="32">
        <v>2.3149999999999999</v>
      </c>
      <c r="F60" s="32">
        <v>2.3149999999999999</v>
      </c>
      <c r="G60" s="32">
        <v>2.5239806746738829</v>
      </c>
      <c r="H60" s="32">
        <v>2.7493360920554797</v>
      </c>
      <c r="I60" s="32">
        <v>3.0648336763897155</v>
      </c>
      <c r="J60" s="32">
        <v>3.0287768096086598</v>
      </c>
      <c r="K60" s="32">
        <v>2.9296204259607572</v>
      </c>
      <c r="L60" s="32">
        <v>2.884549342484438</v>
      </c>
      <c r="M60" s="32">
        <v>2.5149664579786193</v>
      </c>
      <c r="N60" s="32">
        <v>2.6231370583217859</v>
      </c>
      <c r="O60" s="32">
        <v>2.6862365751886328</v>
      </c>
    </row>
    <row r="61" spans="1:15" s="1" customFormat="1" ht="15" hidden="1" x14ac:dyDescent="0.2">
      <c r="A61" s="29" t="s">
        <v>35</v>
      </c>
      <c r="B61" s="29">
        <v>2004</v>
      </c>
      <c r="C61" s="31">
        <f t="shared" si="6"/>
        <v>0.86608458638731067</v>
      </c>
      <c r="D61" s="32">
        <v>0.86545454545454537</v>
      </c>
      <c r="E61" s="32">
        <v>0.86636363636363645</v>
      </c>
      <c r="F61" s="32">
        <v>0.86636363636363645</v>
      </c>
      <c r="G61" s="32">
        <v>0.86014388196022729</v>
      </c>
      <c r="H61" s="32">
        <v>0.86014388196022729</v>
      </c>
      <c r="I61" s="32">
        <v>0.86363636363636365</v>
      </c>
      <c r="J61" s="32">
        <v>0.87</v>
      </c>
      <c r="K61" s="32">
        <v>0.86727272727272731</v>
      </c>
      <c r="L61" s="32">
        <v>0.86818181818181828</v>
      </c>
      <c r="M61" s="32">
        <v>0.86818181818181828</v>
      </c>
      <c r="N61" s="32">
        <v>0.86818181818181828</v>
      </c>
      <c r="O61" s="32">
        <v>0.86909090909090914</v>
      </c>
    </row>
    <row r="62" spans="1:15" ht="15" hidden="1" x14ac:dyDescent="0.2">
      <c r="A62" s="45" t="s">
        <v>51</v>
      </c>
      <c r="B62" s="45">
        <v>2004</v>
      </c>
      <c r="C62" s="48">
        <f t="shared" si="6"/>
        <v>6.9929451445706752</v>
      </c>
      <c r="D62" s="49">
        <v>7.2927272727272712</v>
      </c>
      <c r="E62" s="49">
        <v>7.2681818181818167</v>
      </c>
      <c r="F62" s="49">
        <v>7.2681818181818167</v>
      </c>
      <c r="G62" s="49">
        <v>7.2686454435804908</v>
      </c>
      <c r="H62" s="49">
        <v>7.2686454435804908</v>
      </c>
      <c r="I62" s="49">
        <v>7.2686454435804908</v>
      </c>
      <c r="J62" s="49">
        <v>7.2686454435804908</v>
      </c>
      <c r="K62" s="49">
        <v>6.6027272727272726</v>
      </c>
      <c r="L62" s="49">
        <v>6.6022354446769871</v>
      </c>
      <c r="M62" s="49">
        <v>6.6022354446769871</v>
      </c>
      <c r="N62" s="49">
        <v>6.6022354446769871</v>
      </c>
      <c r="O62" s="49">
        <v>6.6022354446769871</v>
      </c>
    </row>
    <row r="63" spans="1:15" s="1" customFormat="1" ht="15" hidden="1" x14ac:dyDescent="0.2">
      <c r="A63" s="29" t="s">
        <v>36</v>
      </c>
      <c r="B63" s="29">
        <v>2004</v>
      </c>
      <c r="C63" s="31">
        <f t="shared" si="6"/>
        <v>6.666666666666667</v>
      </c>
      <c r="D63" s="32">
        <v>6.333333333333333</v>
      </c>
      <c r="E63" s="32">
        <v>6.333333333333333</v>
      </c>
      <c r="F63" s="32">
        <v>6.333333333333333</v>
      </c>
      <c r="G63" s="32">
        <v>6.333333333333333</v>
      </c>
      <c r="H63" s="32">
        <v>6.333333333333333</v>
      </c>
      <c r="I63" s="32">
        <v>6.333333333333333</v>
      </c>
      <c r="J63" s="32">
        <v>6.333333333333333</v>
      </c>
      <c r="K63" s="32">
        <v>6.333333333333333</v>
      </c>
      <c r="L63" s="32">
        <v>8</v>
      </c>
      <c r="M63" s="32">
        <v>6.333333333333333</v>
      </c>
      <c r="N63" s="32">
        <v>7</v>
      </c>
      <c r="O63" s="32">
        <v>8</v>
      </c>
    </row>
    <row r="64" spans="1:15" s="1" customFormat="1" ht="15" hidden="1" x14ac:dyDescent="0.2">
      <c r="A64" s="29" t="s">
        <v>37</v>
      </c>
      <c r="B64" s="29">
        <v>2004</v>
      </c>
      <c r="C64" s="31">
        <f t="shared" si="6"/>
        <v>6.666666666666667</v>
      </c>
      <c r="D64" s="32">
        <v>6.333333333333333</v>
      </c>
      <c r="E64" s="32">
        <v>6.333333333333333</v>
      </c>
      <c r="F64" s="32">
        <v>6.333333333333333</v>
      </c>
      <c r="G64" s="32">
        <v>6.333333333333333</v>
      </c>
      <c r="H64" s="32">
        <v>6.333333333333333</v>
      </c>
      <c r="I64" s="32">
        <v>6.333333333333333</v>
      </c>
      <c r="J64" s="32">
        <v>6.333333333333333</v>
      </c>
      <c r="K64" s="32">
        <v>6.333333333333333</v>
      </c>
      <c r="L64" s="32">
        <v>8</v>
      </c>
      <c r="M64" s="32">
        <v>6.333333333333333</v>
      </c>
      <c r="N64" s="32">
        <v>7</v>
      </c>
      <c r="O64" s="32">
        <v>8</v>
      </c>
    </row>
    <row r="65" spans="1:15" s="1" customFormat="1" ht="15" hidden="1" x14ac:dyDescent="0.2">
      <c r="A65" s="29" t="s">
        <v>39</v>
      </c>
      <c r="B65" s="29">
        <v>2004</v>
      </c>
      <c r="C65" s="31">
        <f t="shared" si="6"/>
        <v>5.5049603174603172</v>
      </c>
      <c r="D65" s="32">
        <v>5.5</v>
      </c>
      <c r="E65" s="32">
        <v>5.4916666666666671</v>
      </c>
      <c r="F65" s="32">
        <v>5.4916666666666671</v>
      </c>
      <c r="G65" s="32">
        <v>5.4916666666666671</v>
      </c>
      <c r="H65" s="32">
        <v>5.4916666666666671</v>
      </c>
      <c r="I65" s="32">
        <v>5.4916666666666671</v>
      </c>
      <c r="J65" s="32">
        <v>5.5714285714285712</v>
      </c>
      <c r="K65" s="32">
        <v>5.75</v>
      </c>
      <c r="L65" s="32">
        <v>5.4916666666666671</v>
      </c>
      <c r="M65" s="32">
        <v>6</v>
      </c>
      <c r="N65" s="32">
        <v>5.1714285714285717</v>
      </c>
      <c r="O65" s="32">
        <v>5.1166666666666663</v>
      </c>
    </row>
    <row r="66" spans="1:15" s="1" customFormat="1" ht="15" hidden="1" x14ac:dyDescent="0.2">
      <c r="A66" s="29" t="s">
        <v>40</v>
      </c>
      <c r="B66" s="29">
        <v>2004</v>
      </c>
      <c r="C66" s="31">
        <f t="shared" si="6"/>
        <v>6.1558333333333337</v>
      </c>
      <c r="D66" s="32">
        <v>6.06</v>
      </c>
      <c r="E66" s="32">
        <v>5.8049999999999997</v>
      </c>
      <c r="F66" s="32">
        <v>5.8049999999999997</v>
      </c>
      <c r="G66" s="32">
        <v>5.913333333333334</v>
      </c>
      <c r="H66" s="32">
        <v>6.1849999999999996</v>
      </c>
      <c r="I66" s="32">
        <v>6.1849999999999996</v>
      </c>
      <c r="J66" s="32">
        <v>6.333333333333333</v>
      </c>
      <c r="K66" s="32">
        <v>6.333333333333333</v>
      </c>
      <c r="L66" s="32">
        <v>6.5</v>
      </c>
      <c r="M66" s="32">
        <v>6.25</v>
      </c>
      <c r="N66" s="32">
        <v>6.5</v>
      </c>
      <c r="O66" s="32">
        <v>6</v>
      </c>
    </row>
    <row r="67" spans="1:15" ht="15" hidden="1" x14ac:dyDescent="0.2">
      <c r="A67" s="45" t="s">
        <v>43</v>
      </c>
      <c r="B67" s="45">
        <v>2005</v>
      </c>
      <c r="C67" s="48">
        <f>AVERAGE(D67:O67)</f>
        <v>3.6278943287116778</v>
      </c>
      <c r="D67" s="48">
        <v>4.1146779986117714</v>
      </c>
      <c r="E67" s="48">
        <v>3.7960635518166126</v>
      </c>
      <c r="F67" s="48">
        <v>4.0192171809535377</v>
      </c>
      <c r="G67" s="48">
        <v>3.5</v>
      </c>
      <c r="H67" s="48">
        <v>3.7323957160038472</v>
      </c>
      <c r="I67" s="48">
        <v>3.8391199820316393</v>
      </c>
      <c r="J67" s="48">
        <v>3.8057686488979536</v>
      </c>
      <c r="K67" s="48">
        <v>3.7190551827503735</v>
      </c>
      <c r="L67" s="48">
        <v>3.5723093169621594</v>
      </c>
      <c r="M67" s="48">
        <v>2.9101251508911252</v>
      </c>
      <c r="N67" s="48">
        <v>3.0495323437481856</v>
      </c>
      <c r="O67" s="48">
        <v>3.4764668718729315</v>
      </c>
    </row>
    <row r="68" spans="1:15" s="1" customFormat="1" ht="15" hidden="1" x14ac:dyDescent="0.2">
      <c r="A68" s="29" t="s">
        <v>44</v>
      </c>
      <c r="B68" s="29">
        <v>2005</v>
      </c>
      <c r="C68" s="31">
        <f t="shared" ref="C68:C74" si="7">AVERAGE(D68:O68)</f>
        <v>4.335073109733572</v>
      </c>
      <c r="D68" s="33">
        <v>4.3190909090909093</v>
      </c>
      <c r="E68" s="33">
        <v>5.0545454545454556</v>
      </c>
      <c r="F68" s="33">
        <v>5.27553862188718</v>
      </c>
      <c r="G68" s="33">
        <v>5.1090909090909093</v>
      </c>
      <c r="H68" s="33">
        <v>4.8906666223501949</v>
      </c>
      <c r="I68" s="33">
        <v>4.763522271743617</v>
      </c>
      <c r="J68" s="33">
        <v>4.5812113772046557</v>
      </c>
      <c r="K68" s="33">
        <v>4.4848910452744155</v>
      </c>
      <c r="L68" s="33">
        <v>3.6564264285161929</v>
      </c>
      <c r="M68" s="33">
        <v>3.3855800264038822</v>
      </c>
      <c r="N68" s="33">
        <v>2.9793104232354168</v>
      </c>
      <c r="O68" s="33">
        <v>3.5210032274600382</v>
      </c>
    </row>
    <row r="69" spans="1:15" s="1" customFormat="1" ht="15" hidden="1" x14ac:dyDescent="0.2">
      <c r="A69" s="29" t="s">
        <v>45</v>
      </c>
      <c r="B69" s="29">
        <v>2005</v>
      </c>
      <c r="C69" s="31">
        <f t="shared" si="7"/>
        <v>5.3842343635196706</v>
      </c>
      <c r="D69" s="33">
        <v>4.8472727272727267</v>
      </c>
      <c r="E69" s="33">
        <v>4.9545454545454541</v>
      </c>
      <c r="F69" s="33">
        <v>4.6822829974234281</v>
      </c>
      <c r="G69" s="33">
        <v>4.5709090909090904</v>
      </c>
      <c r="H69" s="33">
        <v>5.2844677597001484</v>
      </c>
      <c r="I69" s="33">
        <v>5.1782556915690297</v>
      </c>
      <c r="J69" s="33">
        <v>5.7426393417973376</v>
      </c>
      <c r="K69" s="33">
        <v>5.7470758399241211</v>
      </c>
      <c r="L69" s="33">
        <v>6.4080215389152579</v>
      </c>
      <c r="M69" s="33">
        <v>5.3792091125073265</v>
      </c>
      <c r="N69" s="33">
        <v>5.6628595595062761</v>
      </c>
      <c r="O69" s="33">
        <v>6.153273248165859</v>
      </c>
    </row>
    <row r="70" spans="1:15" s="1" customFormat="1" ht="15" hidden="1" x14ac:dyDescent="0.2">
      <c r="A70" s="29" t="s">
        <v>46</v>
      </c>
      <c r="B70" s="29">
        <v>2005</v>
      </c>
      <c r="C70" s="31">
        <f t="shared" si="7"/>
        <v>4.605708179579076</v>
      </c>
      <c r="D70" s="33">
        <v>4.8636363636363633</v>
      </c>
      <c r="E70" s="33">
        <v>5.2690909090909095</v>
      </c>
      <c r="F70" s="33">
        <v>5.268898124098123</v>
      </c>
      <c r="G70" s="33">
        <v>5.2690909090909095</v>
      </c>
      <c r="H70" s="33">
        <v>4.5663783742183748</v>
      </c>
      <c r="I70" s="33">
        <v>4.4141657617444281</v>
      </c>
      <c r="J70" s="33">
        <v>4.267026903019616</v>
      </c>
      <c r="K70" s="33">
        <v>3.868771058737785</v>
      </c>
      <c r="L70" s="33">
        <v>3.507685759922258</v>
      </c>
      <c r="M70" s="33">
        <v>2.8996868948690673</v>
      </c>
      <c r="N70" s="33">
        <v>4.4626837553144636</v>
      </c>
      <c r="O70" s="33">
        <v>6.6113833412066123</v>
      </c>
    </row>
    <row r="71" spans="1:15" s="1" customFormat="1" ht="15" hidden="1" x14ac:dyDescent="0.2">
      <c r="A71" s="29" t="s">
        <v>47</v>
      </c>
      <c r="B71" s="29">
        <v>2005</v>
      </c>
      <c r="C71" s="31">
        <f t="shared" si="7"/>
        <v>3.3706660887582469</v>
      </c>
      <c r="D71" s="33">
        <v>3.3663636363636367</v>
      </c>
      <c r="E71" s="33">
        <v>3.3354545454545454</v>
      </c>
      <c r="F71" s="33">
        <v>3.3083023349282299</v>
      </c>
      <c r="G71" s="33">
        <v>3.3081818181818181</v>
      </c>
      <c r="H71" s="33">
        <v>3.2611347094736844</v>
      </c>
      <c r="I71" s="33">
        <v>3.2410264059904308</v>
      </c>
      <c r="J71" s="33">
        <v>3.3504033240997231</v>
      </c>
      <c r="K71" s="33">
        <v>3.3504033240997231</v>
      </c>
      <c r="L71" s="33">
        <v>3.382664618484009</v>
      </c>
      <c r="M71" s="33">
        <v>3.4185105011332158</v>
      </c>
      <c r="N71" s="33">
        <v>3.4005875598086122</v>
      </c>
      <c r="O71" s="33">
        <v>3.7249602870813403</v>
      </c>
    </row>
    <row r="72" spans="1:15" s="1" customFormat="1" ht="15" hidden="1" x14ac:dyDescent="0.2">
      <c r="A72" s="29" t="s">
        <v>48</v>
      </c>
      <c r="B72" s="29">
        <v>2005</v>
      </c>
      <c r="C72" s="31">
        <f t="shared" si="7"/>
        <v>3.5152036872898886</v>
      </c>
      <c r="D72" s="33">
        <v>3.416363636363636</v>
      </c>
      <c r="E72" s="33">
        <v>3.6409090909090911</v>
      </c>
      <c r="F72" s="33">
        <v>3.6075719962710568</v>
      </c>
      <c r="G72" s="33">
        <v>3.5381818181818185</v>
      </c>
      <c r="H72" s="33">
        <v>3.5445185240548081</v>
      </c>
      <c r="I72" s="33">
        <v>3.5153360837085685</v>
      </c>
      <c r="J72" s="33">
        <v>3.4842432627330853</v>
      </c>
      <c r="K72" s="33">
        <v>3.4275898870438155</v>
      </c>
      <c r="L72" s="33">
        <v>3.4275898870438155</v>
      </c>
      <c r="M72" s="33">
        <v>3.4275898870438155</v>
      </c>
      <c r="N72" s="33">
        <v>3.4275898870438155</v>
      </c>
      <c r="O72" s="33">
        <v>3.7249602870813403</v>
      </c>
    </row>
    <row r="73" spans="1:15" s="1" customFormat="1" ht="15" hidden="1" x14ac:dyDescent="0.2">
      <c r="A73" s="29" t="s">
        <v>49</v>
      </c>
      <c r="B73" s="29">
        <v>2005</v>
      </c>
      <c r="C73" s="31">
        <f t="shared" si="7"/>
        <v>3.1024316804722178</v>
      </c>
      <c r="D73" s="33">
        <v>2.8972727272727274</v>
      </c>
      <c r="E73" s="33">
        <v>3.1209090909090906</v>
      </c>
      <c r="F73" s="33">
        <v>3.1211210285084117</v>
      </c>
      <c r="G73" s="33">
        <v>3.1209090909090906</v>
      </c>
      <c r="H73" s="33">
        <v>3.1211210285084117</v>
      </c>
      <c r="I73" s="33">
        <v>3.1211210285084117</v>
      </c>
      <c r="J73" s="33">
        <v>3.1211210285084117</v>
      </c>
      <c r="K73" s="33">
        <v>3.1211210285084117</v>
      </c>
      <c r="L73" s="33">
        <v>3.1211210285084117</v>
      </c>
      <c r="M73" s="33">
        <v>3.1211210285084117</v>
      </c>
      <c r="N73" s="33">
        <v>3.1211210285084117</v>
      </c>
      <c r="O73" s="33">
        <v>3.1211210285084117</v>
      </c>
    </row>
    <row r="74" spans="1:15" ht="15" hidden="1" x14ac:dyDescent="0.2">
      <c r="A74" s="45" t="s">
        <v>50</v>
      </c>
      <c r="B74" s="45">
        <v>2005</v>
      </c>
      <c r="C74" s="48">
        <f t="shared" si="7"/>
        <v>2.9833884297520665</v>
      </c>
      <c r="D74" s="48">
        <v>3.1227272727272735</v>
      </c>
      <c r="E74" s="48">
        <v>3.0654545454545454</v>
      </c>
      <c r="F74" s="48">
        <v>3.0652892561983474</v>
      </c>
      <c r="G74" s="48">
        <v>3.0654545454545454</v>
      </c>
      <c r="H74" s="48">
        <v>3.0652892561983474</v>
      </c>
      <c r="I74" s="48">
        <v>2.3199999999999998</v>
      </c>
      <c r="J74" s="48">
        <v>2.77</v>
      </c>
      <c r="K74" s="48">
        <v>3.0652892561983478</v>
      </c>
      <c r="L74" s="48">
        <v>3.0652892561983478</v>
      </c>
      <c r="M74" s="48">
        <v>3.0652892561983478</v>
      </c>
      <c r="N74" s="48">
        <v>3.0652892561983478</v>
      </c>
      <c r="O74" s="48">
        <v>3.0652892561983478</v>
      </c>
    </row>
    <row r="75" spans="1:15" s="1" customFormat="1" ht="15" hidden="1" x14ac:dyDescent="0.2">
      <c r="A75" s="29" t="s">
        <v>34</v>
      </c>
      <c r="B75" s="29">
        <v>2005</v>
      </c>
      <c r="C75" s="31">
        <f t="shared" ref="C75:C81" si="8">AVERAGE(D75:O75)</f>
        <v>2.7285070542636167</v>
      </c>
      <c r="D75" s="33">
        <v>2.3875000000000002</v>
      </c>
      <c r="E75" s="33">
        <v>2.4775</v>
      </c>
      <c r="F75" s="33">
        <v>3.0107483762181317</v>
      </c>
      <c r="G75" s="33">
        <v>3.0625</v>
      </c>
      <c r="H75" s="33">
        <v>3.0017341595228677</v>
      </c>
      <c r="I75" s="33">
        <v>3.1008905431707707</v>
      </c>
      <c r="J75" s="33">
        <v>3.2270895769044645</v>
      </c>
      <c r="K75" s="33">
        <v>2.722293441969688</v>
      </c>
      <c r="L75" s="33">
        <v>2.4097927919662974</v>
      </c>
      <c r="M75" s="33">
        <v>2.4410860587812113</v>
      </c>
      <c r="N75" s="33">
        <v>2.4035308886461157</v>
      </c>
      <c r="O75" s="33">
        <v>2.4974188139838547</v>
      </c>
    </row>
    <row r="76" spans="1:15" s="1" customFormat="1" ht="15" hidden="1" x14ac:dyDescent="0.2">
      <c r="A76" s="29" t="s">
        <v>35</v>
      </c>
      <c r="B76" s="29">
        <v>2005</v>
      </c>
      <c r="C76" s="31">
        <f t="shared" si="8"/>
        <v>0.86158333333333326</v>
      </c>
      <c r="D76" s="33">
        <v>0.86818181818181828</v>
      </c>
      <c r="E76" s="33">
        <v>0.85909090909090902</v>
      </c>
      <c r="F76" s="33">
        <v>0.85909090909090902</v>
      </c>
      <c r="G76" s="33">
        <v>0.8535454545454545</v>
      </c>
      <c r="H76" s="33">
        <v>0.85363636363636364</v>
      </c>
      <c r="I76" s="33">
        <v>0.86363636363636365</v>
      </c>
      <c r="J76" s="33">
        <v>0.86363636363636365</v>
      </c>
      <c r="K76" s="33">
        <v>0.86363636363636365</v>
      </c>
      <c r="L76" s="33">
        <v>0.86363636363636365</v>
      </c>
      <c r="M76" s="33">
        <v>0.86363636363636365</v>
      </c>
      <c r="N76" s="33">
        <v>0.86363636363636365</v>
      </c>
      <c r="O76" s="33">
        <v>0.86363636363636365</v>
      </c>
    </row>
    <row r="77" spans="1:15" ht="15" hidden="1" x14ac:dyDescent="0.2">
      <c r="A77" s="45" t="s">
        <v>51</v>
      </c>
      <c r="B77" s="45">
        <v>2005</v>
      </c>
      <c r="C77" s="48">
        <f t="shared" si="8"/>
        <v>6.7862477441559159</v>
      </c>
      <c r="D77" s="48">
        <v>6.6027272727272726</v>
      </c>
      <c r="E77" s="48">
        <v>6.6027272727272726</v>
      </c>
      <c r="F77" s="48">
        <v>6.9323472169108378</v>
      </c>
      <c r="G77" s="48">
        <v>3.0654545454545454</v>
      </c>
      <c r="H77" s="48">
        <v>7.2789645777563807</v>
      </c>
      <c r="I77" s="48">
        <v>7.2789645777563807</v>
      </c>
      <c r="J77" s="48">
        <v>7.2789645777563807</v>
      </c>
      <c r="K77" s="48">
        <v>7.2789645777563807</v>
      </c>
      <c r="L77" s="48">
        <v>7.2789645777563807</v>
      </c>
      <c r="M77" s="48">
        <v>7.2789645777563807</v>
      </c>
      <c r="N77" s="48">
        <v>7.2789645777563807</v>
      </c>
      <c r="O77" s="48">
        <v>7.2789645777563807</v>
      </c>
    </row>
    <row r="78" spans="1:15" s="1" customFormat="1" ht="15" hidden="1" x14ac:dyDescent="0.2">
      <c r="A78" s="29" t="s">
        <v>36</v>
      </c>
      <c r="B78" s="29">
        <v>2005</v>
      </c>
      <c r="C78" s="31">
        <f t="shared" si="8"/>
        <v>5.3211417748917755</v>
      </c>
      <c r="D78" s="33">
        <v>4.6900000000000004</v>
      </c>
      <c r="E78" s="33">
        <v>5.5183333333333335</v>
      </c>
      <c r="F78" s="33">
        <v>4.7285714285714286</v>
      </c>
      <c r="G78" s="33">
        <v>4.7285714285714286</v>
      </c>
      <c r="H78" s="33">
        <v>5.6214285714285719</v>
      </c>
      <c r="I78" s="33">
        <v>5.6214285714285719</v>
      </c>
      <c r="J78" s="33">
        <v>3.5772727272727276</v>
      </c>
      <c r="K78" s="33">
        <v>5.6214285714285719</v>
      </c>
      <c r="L78" s="33">
        <v>5.9366666666666674</v>
      </c>
      <c r="M78" s="33">
        <v>5.9366666666666674</v>
      </c>
      <c r="N78" s="33">
        <v>5.9366666666666674</v>
      </c>
      <c r="O78" s="33">
        <v>5.9366666666666674</v>
      </c>
    </row>
    <row r="79" spans="1:15" s="1" customFormat="1" ht="15" hidden="1" x14ac:dyDescent="0.2">
      <c r="A79" s="29" t="s">
        <v>37</v>
      </c>
      <c r="B79" s="29">
        <v>2005</v>
      </c>
      <c r="C79" s="31">
        <f t="shared" si="8"/>
        <v>6.895833333333333</v>
      </c>
      <c r="D79" s="33">
        <v>7</v>
      </c>
      <c r="E79" s="33">
        <v>7</v>
      </c>
      <c r="F79" s="33">
        <v>7.25</v>
      </c>
      <c r="G79" s="33">
        <v>7</v>
      </c>
      <c r="H79" s="33">
        <v>6.833333333333333</v>
      </c>
      <c r="I79" s="33">
        <v>6.666666666666667</v>
      </c>
      <c r="J79" s="33">
        <v>6.833333333333333</v>
      </c>
      <c r="K79" s="33">
        <v>6.833333333333333</v>
      </c>
      <c r="L79" s="33">
        <v>6.833333333333333</v>
      </c>
      <c r="M79" s="33">
        <v>6.833333333333333</v>
      </c>
      <c r="N79" s="33">
        <v>6.833333333333333</v>
      </c>
      <c r="O79" s="33">
        <v>6.833333333333333</v>
      </c>
    </row>
    <row r="80" spans="1:15" s="1" customFormat="1" ht="15" hidden="1" x14ac:dyDescent="0.2">
      <c r="A80" s="29" t="s">
        <v>39</v>
      </c>
      <c r="B80" s="29">
        <v>2005</v>
      </c>
      <c r="C80" s="31">
        <f t="shared" si="8"/>
        <v>5.333333333333333</v>
      </c>
      <c r="D80" s="33">
        <v>5.333333333333333</v>
      </c>
      <c r="E80" s="33">
        <v>5.333333333333333</v>
      </c>
      <c r="F80" s="33">
        <v>5.333333333333333</v>
      </c>
      <c r="G80" s="33">
        <v>5.333333333333333</v>
      </c>
      <c r="H80" s="33">
        <v>5.333333333333333</v>
      </c>
      <c r="I80" s="33">
        <v>5.333333333333333</v>
      </c>
      <c r="J80" s="33">
        <v>5.333333333333333</v>
      </c>
      <c r="K80" s="33">
        <v>5.333333333333333</v>
      </c>
      <c r="L80" s="33">
        <v>5.333333333333333</v>
      </c>
      <c r="M80" s="33">
        <v>5.333333333333333</v>
      </c>
      <c r="N80" s="33">
        <v>5.333333333333333</v>
      </c>
      <c r="O80" s="33">
        <v>5.333333333333333</v>
      </c>
    </row>
    <row r="81" spans="1:15" s="1" customFormat="1" ht="15" hidden="1" x14ac:dyDescent="0.2">
      <c r="A81" s="29" t="s">
        <v>40</v>
      </c>
      <c r="B81" s="29">
        <v>2005</v>
      </c>
      <c r="C81" s="31">
        <f t="shared" si="8"/>
        <v>5.3339613833333326</v>
      </c>
      <c r="D81" s="33">
        <v>5.5750000000000002</v>
      </c>
      <c r="E81" s="33">
        <v>5.5750000000000002</v>
      </c>
      <c r="F81" s="33">
        <v>5.5750000000000002</v>
      </c>
      <c r="G81" s="33">
        <v>5.5750000000000002</v>
      </c>
      <c r="H81" s="33">
        <v>5.6875</v>
      </c>
      <c r="I81" s="33">
        <v>6</v>
      </c>
      <c r="J81" s="33">
        <v>5.6875</v>
      </c>
      <c r="K81" s="33">
        <v>5.65</v>
      </c>
      <c r="L81" s="33">
        <v>5.2324999999999999</v>
      </c>
      <c r="M81" s="33">
        <v>4.8139000000000003</v>
      </c>
      <c r="N81" s="33">
        <v>4.4287879999999999</v>
      </c>
      <c r="O81" s="33">
        <v>4.2073486000000004</v>
      </c>
    </row>
    <row r="82" spans="1:15" ht="15" hidden="1" x14ac:dyDescent="0.2">
      <c r="A82" s="45" t="s">
        <v>43</v>
      </c>
      <c r="B82" s="45">
        <v>2006</v>
      </c>
      <c r="C82" s="48">
        <f>AVERAGE(D82:O82)</f>
        <v>3.8254186203570075</v>
      </c>
      <c r="D82" s="48">
        <v>3.816271904462015</v>
      </c>
      <c r="E82" s="48">
        <v>4.0689474415154363</v>
      </c>
      <c r="F82" s="48">
        <v>3.964392046872641</v>
      </c>
      <c r="G82" s="48">
        <v>3.964392046872641</v>
      </c>
      <c r="H82" s="48">
        <v>3.7378553584799192</v>
      </c>
      <c r="I82" s="48">
        <v>3.8859755008905448</v>
      </c>
      <c r="J82" s="48">
        <v>3.6507258629442565</v>
      </c>
      <c r="K82" s="48">
        <v>3.8424107531227132</v>
      </c>
      <c r="L82" s="48">
        <v>3.6534341928920164</v>
      </c>
      <c r="M82" s="48">
        <v>3.544501522003034</v>
      </c>
      <c r="N82" s="48">
        <v>3.8796789708922095</v>
      </c>
      <c r="O82" s="48">
        <v>3.8964378433366686</v>
      </c>
    </row>
    <row r="83" spans="1:15" s="1" customFormat="1" ht="15" hidden="1" x14ac:dyDescent="0.2">
      <c r="A83" s="29" t="s">
        <v>44</v>
      </c>
      <c r="B83" s="29">
        <v>2006</v>
      </c>
      <c r="C83" s="31">
        <f t="shared" ref="C83:C89" si="9">AVERAGE(D83:O83)</f>
        <v>4.4529726401219456</v>
      </c>
      <c r="D83" s="31">
        <v>3.998064643792941</v>
      </c>
      <c r="E83" s="31">
        <v>4.2287222193963805</v>
      </c>
      <c r="F83" s="31">
        <v>4.2287222193963805</v>
      </c>
      <c r="G83" s="31">
        <v>4.7669232291377375</v>
      </c>
      <c r="H83" s="31">
        <v>4.45937979499982</v>
      </c>
      <c r="I83" s="31">
        <v>4.7669232291377375</v>
      </c>
      <c r="J83" s="31">
        <v>4.7669232291377375</v>
      </c>
      <c r="K83" s="31">
        <v>4.9975808047411769</v>
      </c>
      <c r="L83" s="31">
        <v>4.6131515120687787</v>
      </c>
      <c r="M83" s="31">
        <v>4.0749505023274208</v>
      </c>
      <c r="N83" s="31">
        <v>4.0749505023274208</v>
      </c>
      <c r="O83" s="31">
        <v>4.4593797949998191</v>
      </c>
    </row>
    <row r="84" spans="1:15" s="1" customFormat="1" ht="15" hidden="1" x14ac:dyDescent="0.2">
      <c r="A84" s="29" t="s">
        <v>45</v>
      </c>
      <c r="B84" s="29">
        <v>2006</v>
      </c>
      <c r="C84" s="31">
        <f t="shared" si="9"/>
        <v>6.3289642757984526</v>
      </c>
      <c r="D84" s="31">
        <v>5.3539763108059342</v>
      </c>
      <c r="E84" s="31">
        <v>6.7703464075736868</v>
      </c>
      <c r="F84" s="31">
        <v>6.2177376851027555</v>
      </c>
      <c r="G84" s="31">
        <v>5.9434257284070462</v>
      </c>
      <c r="H84" s="31">
        <v>5.9434257284070462</v>
      </c>
      <c r="I84" s="31">
        <v>6.4006123228998968</v>
      </c>
      <c r="J84" s="31">
        <v>6.4006123228998968</v>
      </c>
      <c r="K84" s="31">
        <v>6.4006123228998968</v>
      </c>
      <c r="L84" s="31">
        <v>6.4006123228998968</v>
      </c>
      <c r="M84" s="31">
        <v>6.4006123228998968</v>
      </c>
      <c r="N84" s="31">
        <v>6.8577989173927447</v>
      </c>
      <c r="O84" s="31">
        <v>6.8577989173927447</v>
      </c>
    </row>
    <row r="85" spans="1:15" s="1" customFormat="1" ht="15" hidden="1" x14ac:dyDescent="0.2">
      <c r="A85" s="29" t="s">
        <v>46</v>
      </c>
      <c r="B85" s="29">
        <v>2006</v>
      </c>
      <c r="C85" s="31">
        <f t="shared" si="9"/>
        <v>5.3369049741847938</v>
      </c>
      <c r="D85" s="31">
        <v>5.0425805144796199</v>
      </c>
      <c r="E85" s="31">
        <v>5.1676077676337817</v>
      </c>
      <c r="F85" s="31">
        <v>4.9300034494955156</v>
      </c>
      <c r="G85" s="31">
        <v>4.9300034494955156</v>
      </c>
      <c r="H85" s="31">
        <v>5.2821465530309082</v>
      </c>
      <c r="I85" s="31">
        <v>5.5163944028853926</v>
      </c>
      <c r="J85" s="31">
        <v>5.4161834372566187</v>
      </c>
      <c r="K85" s="31">
        <v>5.4161834372566187</v>
      </c>
      <c r="L85" s="31">
        <v>5.4161834372566187</v>
      </c>
      <c r="M85" s="31">
        <v>5.4161834372566187</v>
      </c>
      <c r="N85" s="31">
        <v>5.4161834372566187</v>
      </c>
      <c r="O85" s="31">
        <v>6.0932063669136971</v>
      </c>
    </row>
    <row r="86" spans="1:15" s="1" customFormat="1" ht="15" hidden="1" x14ac:dyDescent="0.2">
      <c r="A86" s="29" t="s">
        <v>47</v>
      </c>
      <c r="B86" s="29">
        <v>2006</v>
      </c>
      <c r="C86" s="31">
        <f t="shared" si="9"/>
        <v>3.4266955135861532</v>
      </c>
      <c r="D86" s="31">
        <v>3.4135838413078146</v>
      </c>
      <c r="E86" s="31">
        <v>3.3681292958532691</v>
      </c>
      <c r="F86" s="31">
        <v>3.4190383867623599</v>
      </c>
      <c r="G86" s="31">
        <v>3.4550989928229665</v>
      </c>
      <c r="H86" s="31">
        <v>3.4951663328903062</v>
      </c>
      <c r="I86" s="31">
        <v>3.4550989928229665</v>
      </c>
      <c r="J86" s="31">
        <v>3.4190383867623599</v>
      </c>
      <c r="K86" s="31">
        <v>3.4190383867623599</v>
      </c>
      <c r="L86" s="31">
        <v>3.4190383867623599</v>
      </c>
      <c r="M86" s="31">
        <v>3.4190383867623599</v>
      </c>
      <c r="N86" s="31">
        <v>3.4190383867623599</v>
      </c>
      <c r="O86" s="31">
        <v>3.4190383867623599</v>
      </c>
    </row>
    <row r="87" spans="1:15" s="1" customFormat="1" ht="15" hidden="1" x14ac:dyDescent="0.2">
      <c r="A87" s="29" t="s">
        <v>48</v>
      </c>
      <c r="B87" s="29">
        <v>2006</v>
      </c>
      <c r="C87" s="31">
        <f t="shared" si="9"/>
        <v>3.3138467617082585</v>
      </c>
      <c r="D87" s="31">
        <v>3.3948514716397753</v>
      </c>
      <c r="E87" s="31">
        <v>3.3801191847079575</v>
      </c>
      <c r="F87" s="31">
        <v>3.3296063059200787</v>
      </c>
      <c r="G87" s="31">
        <v>3.3113007821653637</v>
      </c>
      <c r="H87" s="31">
        <v>3.2856509927661759</v>
      </c>
      <c r="I87" s="31">
        <v>3.2900721400395985</v>
      </c>
      <c r="J87" s="31">
        <v>3.295760043876693</v>
      </c>
      <c r="K87" s="31">
        <v>3.295760043876693</v>
      </c>
      <c r="L87" s="31">
        <v>3.295760043876693</v>
      </c>
      <c r="M87" s="31">
        <v>3.295760043876693</v>
      </c>
      <c r="N87" s="31">
        <v>3.295760043876693</v>
      </c>
      <c r="O87" s="31">
        <v>3.295760043876693</v>
      </c>
    </row>
    <row r="88" spans="1:15" s="1" customFormat="1" ht="15" hidden="1" x14ac:dyDescent="0.2">
      <c r="A88" s="29" t="s">
        <v>49</v>
      </c>
      <c r="B88" s="29">
        <v>2006</v>
      </c>
      <c r="C88" s="31">
        <f t="shared" si="9"/>
        <v>3.1270692785276188</v>
      </c>
      <c r="D88" s="31">
        <v>3.1211210285084117</v>
      </c>
      <c r="E88" s="31">
        <v>3.1211210285084117</v>
      </c>
      <c r="F88" s="31">
        <v>3.0947534739860059</v>
      </c>
      <c r="G88" s="31">
        <v>3.0947534739860059</v>
      </c>
      <c r="H88" s="31">
        <v>3.0947534739860059</v>
      </c>
      <c r="I88" s="31">
        <v>3.1193898376223697</v>
      </c>
      <c r="J88" s="31">
        <v>3.1464898376223691</v>
      </c>
      <c r="K88" s="31">
        <v>3.1464898376223691</v>
      </c>
      <c r="L88" s="31">
        <v>3.1464898376223691</v>
      </c>
      <c r="M88" s="31">
        <v>3.1464898376223691</v>
      </c>
      <c r="N88" s="31">
        <v>3.1464898376223691</v>
      </c>
      <c r="O88" s="31">
        <v>3.1464898376223691</v>
      </c>
    </row>
    <row r="89" spans="1:15" ht="15" hidden="1" x14ac:dyDescent="0.2">
      <c r="A89" s="45" t="s">
        <v>50</v>
      </c>
      <c r="B89" s="45">
        <v>2006</v>
      </c>
      <c r="C89" s="48">
        <f t="shared" si="9"/>
        <v>2.9489333509129882</v>
      </c>
      <c r="D89" s="48">
        <v>3.0261983471074383</v>
      </c>
      <c r="E89" s="48">
        <v>2.9783201652892561</v>
      </c>
      <c r="F89" s="48">
        <v>2.967890892561984</v>
      </c>
      <c r="G89" s="48">
        <v>2.9430615145715535</v>
      </c>
      <c r="H89" s="48">
        <v>2.9380848963897352</v>
      </c>
      <c r="I89" s="48">
        <v>2.9332078105715538</v>
      </c>
      <c r="J89" s="48">
        <v>2.9322785057041845</v>
      </c>
      <c r="K89" s="48">
        <v>2.9336316157520317</v>
      </c>
      <c r="L89" s="48">
        <v>2.9336316157520317</v>
      </c>
      <c r="M89" s="48">
        <v>2.9336316157520317</v>
      </c>
      <c r="N89" s="48">
        <v>2.9336316157520317</v>
      </c>
      <c r="O89" s="48">
        <v>2.9336316157520317</v>
      </c>
    </row>
    <row r="90" spans="1:15" s="1" customFormat="1" ht="15" hidden="1" x14ac:dyDescent="0.2">
      <c r="A90" s="29" t="s">
        <v>34</v>
      </c>
      <c r="B90" s="29">
        <v>2006</v>
      </c>
      <c r="C90" s="31">
        <f t="shared" ref="C90:C96" si="10">AVERAGE(D90:O90)</f>
        <v>2.2575776382157144</v>
      </c>
      <c r="D90" s="31">
        <v>2.2157550379706379</v>
      </c>
      <c r="E90" s="31">
        <v>2.4927244177169676</v>
      </c>
      <c r="F90" s="31">
        <v>2.2561268458658654</v>
      </c>
      <c r="G90" s="31">
        <v>2.2561268458658654</v>
      </c>
      <c r="H90" s="31">
        <v>2.3068263255482444</v>
      </c>
      <c r="I90" s="31">
        <v>2.384033558423301</v>
      </c>
      <c r="J90" s="31">
        <v>2.3221359050078512</v>
      </c>
      <c r="K90" s="31">
        <v>2.2463178045910004</v>
      </c>
      <c r="L90" s="31">
        <v>2.1304363305446388</v>
      </c>
      <c r="M90" s="31">
        <v>2.1215223710026105</v>
      </c>
      <c r="N90" s="31">
        <v>2.1571782091707217</v>
      </c>
      <c r="O90" s="31">
        <v>2.2017480068808615</v>
      </c>
    </row>
    <row r="91" spans="1:15" s="1" customFormat="1" ht="15" hidden="1" x14ac:dyDescent="0.2">
      <c r="A91" s="29" t="s">
        <v>35</v>
      </c>
      <c r="B91" s="29">
        <v>2006</v>
      </c>
      <c r="C91" s="31">
        <f t="shared" si="10"/>
        <v>0.88882575757575732</v>
      </c>
      <c r="D91" s="31">
        <v>0.86363636363636365</v>
      </c>
      <c r="E91" s="31">
        <v>0.86363636363636365</v>
      </c>
      <c r="F91" s="31">
        <v>0.86363636363636365</v>
      </c>
      <c r="G91" s="31">
        <v>0.86363636363636365</v>
      </c>
      <c r="H91" s="31">
        <v>0.86363636363636365</v>
      </c>
      <c r="I91" s="31">
        <v>0.90681818181818175</v>
      </c>
      <c r="J91" s="31">
        <v>0.90681818181818175</v>
      </c>
      <c r="K91" s="31">
        <v>0.90681818181818175</v>
      </c>
      <c r="L91" s="31">
        <v>0.90681818181818175</v>
      </c>
      <c r="M91" s="31">
        <v>0.90681818181818175</v>
      </c>
      <c r="N91" s="31">
        <v>0.90681818181818175</v>
      </c>
      <c r="O91" s="31">
        <v>0.90681818181818175</v>
      </c>
    </row>
    <row r="92" spans="1:15" ht="15" hidden="1" x14ac:dyDescent="0.2">
      <c r="A92" s="45" t="s">
        <v>51</v>
      </c>
      <c r="B92" s="45">
        <v>2006</v>
      </c>
      <c r="C92" s="48">
        <f t="shared" si="10"/>
        <v>6.9327653272324072</v>
      </c>
      <c r="D92" s="48">
        <v>6.4701907357834481</v>
      </c>
      <c r="E92" s="48">
        <v>6.4701907357834481</v>
      </c>
      <c r="F92" s="48">
        <v>6.4701907357834481</v>
      </c>
      <c r="G92" s="48">
        <v>6.4701907357834481</v>
      </c>
      <c r="H92" s="48">
        <v>6.4701907357834481</v>
      </c>
      <c r="I92" s="48">
        <v>7.8947218515474926</v>
      </c>
      <c r="J92" s="48">
        <v>7.172605386468538</v>
      </c>
      <c r="K92" s="48">
        <v>7.172605386468538</v>
      </c>
      <c r="L92" s="48">
        <v>7.1505744058467657</v>
      </c>
      <c r="M92" s="48">
        <v>7.1505744058467657</v>
      </c>
      <c r="N92" s="48">
        <v>7.1505744058467657</v>
      </c>
      <c r="O92" s="48">
        <v>7.1505744058467657</v>
      </c>
    </row>
    <row r="93" spans="1:15" s="1" customFormat="1" ht="15" hidden="1" x14ac:dyDescent="0.2">
      <c r="A93" s="29" t="s">
        <v>36</v>
      </c>
      <c r="B93" s="29">
        <v>2006</v>
      </c>
      <c r="C93" s="31">
        <f t="shared" si="10"/>
        <v>5.8092857142857142</v>
      </c>
      <c r="D93" s="31">
        <v>5.9152380952380952</v>
      </c>
      <c r="E93" s="31">
        <v>5.9152380952380952</v>
      </c>
      <c r="F93" s="31">
        <v>5.9152380952380952</v>
      </c>
      <c r="G93" s="31">
        <v>5.9152380952380952</v>
      </c>
      <c r="H93" s="31">
        <v>5.9152380952380952</v>
      </c>
      <c r="I93" s="31">
        <v>5.9152380952380952</v>
      </c>
      <c r="J93" s="31">
        <v>5.9152380952380952</v>
      </c>
      <c r="K93" s="31">
        <v>5.666666666666667</v>
      </c>
      <c r="L93" s="31">
        <v>5.666666666666667</v>
      </c>
      <c r="M93" s="31">
        <v>5.6571428571428575</v>
      </c>
      <c r="N93" s="31">
        <v>5.6571428571428575</v>
      </c>
      <c r="O93" s="31">
        <v>5.6571428571428575</v>
      </c>
    </row>
    <row r="94" spans="1:15" s="1" customFormat="1" ht="15" hidden="1" x14ac:dyDescent="0.2">
      <c r="A94" s="29" t="s">
        <v>37</v>
      </c>
      <c r="B94" s="29">
        <v>2006</v>
      </c>
      <c r="C94" s="31">
        <f t="shared" si="10"/>
        <v>6.6888888888888891</v>
      </c>
      <c r="D94" s="31">
        <v>6.7833333333333341</v>
      </c>
      <c r="E94" s="31">
        <v>6.833333333333333</v>
      </c>
      <c r="F94" s="31">
        <v>6.833333333333333</v>
      </c>
      <c r="G94" s="31">
        <v>6.833333333333333</v>
      </c>
      <c r="H94" s="31">
        <v>6.833333333333333</v>
      </c>
      <c r="I94" s="31">
        <v>6.5250000000000004</v>
      </c>
      <c r="J94" s="31">
        <v>6.5250000000000004</v>
      </c>
      <c r="K94" s="31">
        <v>6.5250000000000004</v>
      </c>
      <c r="L94" s="31">
        <v>6.5250000000000004</v>
      </c>
      <c r="M94" s="31">
        <v>6.5250000000000004</v>
      </c>
      <c r="N94" s="31">
        <v>6.7625000000000002</v>
      </c>
      <c r="O94" s="31">
        <v>6.7625000000000002</v>
      </c>
    </row>
    <row r="95" spans="1:15" s="1" customFormat="1" ht="15" hidden="1" x14ac:dyDescent="0.2">
      <c r="A95" s="29" t="s">
        <v>39</v>
      </c>
      <c r="B95" s="29">
        <v>2006</v>
      </c>
      <c r="C95" s="31">
        <f t="shared" si="10"/>
        <v>5.2033117964340692</v>
      </c>
      <c r="D95" s="31">
        <v>5.2249999999999996</v>
      </c>
      <c r="E95" s="31">
        <v>5.2716666666666665</v>
      </c>
      <c r="F95" s="31">
        <v>5.2166666666666668</v>
      </c>
      <c r="G95" s="31">
        <v>5.2350000000000003</v>
      </c>
      <c r="H95" s="31">
        <v>5.2216666666666667</v>
      </c>
      <c r="I95" s="31">
        <v>5.2033333333333331</v>
      </c>
      <c r="J95" s="31">
        <v>5.2249999999999996</v>
      </c>
      <c r="K95" s="31">
        <v>5.1583333333333332</v>
      </c>
      <c r="L95" s="31">
        <v>5.1216666666666661</v>
      </c>
      <c r="M95" s="31">
        <v>5.1100000000000003</v>
      </c>
      <c r="N95" s="31">
        <v>5.2416666666666663</v>
      </c>
      <c r="O95" s="31">
        <v>5.2097415572088392</v>
      </c>
    </row>
    <row r="96" spans="1:15" s="1" customFormat="1" ht="15" hidden="1" x14ac:dyDescent="0.2">
      <c r="A96" s="29" t="s">
        <v>40</v>
      </c>
      <c r="B96" s="29">
        <v>2006</v>
      </c>
      <c r="C96" s="31">
        <f t="shared" si="10"/>
        <v>5.4115388968605673</v>
      </c>
      <c r="D96" s="31">
        <v>5.55</v>
      </c>
      <c r="E96" s="31">
        <v>5.66</v>
      </c>
      <c r="F96" s="31">
        <v>5.66</v>
      </c>
      <c r="G96" s="31">
        <v>5.5750000000000002</v>
      </c>
      <c r="H96" s="31">
        <v>5.6875</v>
      </c>
      <c r="I96" s="31">
        <v>6</v>
      </c>
      <c r="J96" s="31">
        <v>5.6875</v>
      </c>
      <c r="K96" s="31">
        <v>5.65</v>
      </c>
      <c r="L96" s="31">
        <v>5.2324999999999999</v>
      </c>
      <c r="M96" s="31">
        <v>4.8139000000000003</v>
      </c>
      <c r="N96" s="31">
        <v>4.4287879999999999</v>
      </c>
      <c r="O96" s="31">
        <v>4.993278762326816</v>
      </c>
    </row>
    <row r="97" spans="1:15" ht="15" hidden="1" x14ac:dyDescent="0.2">
      <c r="A97" s="45" t="s">
        <v>43</v>
      </c>
      <c r="B97" s="45">
        <v>2007</v>
      </c>
      <c r="C97" s="48">
        <f>AVERAGE(D97:O97)</f>
        <v>3.9677591065765312</v>
      </c>
      <c r="D97" s="50">
        <v>3.544501522003034</v>
      </c>
      <c r="E97" s="50">
        <v>3.7875051724476858</v>
      </c>
      <c r="F97" s="50">
        <v>3.846161226003292</v>
      </c>
      <c r="G97" s="50">
        <v>3.812643481114375</v>
      </c>
      <c r="H97" s="50">
        <v>4.080785440225716</v>
      </c>
      <c r="I97" s="50">
        <v>4.3405479631148269</v>
      </c>
      <c r="J97" s="50">
        <v>4.4662395064482689</v>
      </c>
      <c r="K97" s="50">
        <v>4.1980975473369284</v>
      </c>
      <c r="L97" s="50">
        <v>4.3457406224706112</v>
      </c>
      <c r="M97" s="50">
        <v>3.4104791898053222</v>
      </c>
      <c r="N97" s="50">
        <v>3.6926701393164008</v>
      </c>
      <c r="O97" s="50">
        <v>4.0877374686319108</v>
      </c>
    </row>
    <row r="98" spans="1:15" s="1" customFormat="1" ht="15" hidden="1" x14ac:dyDescent="0.2">
      <c r="A98" s="29" t="s">
        <v>44</v>
      </c>
      <c r="B98" s="29">
        <v>2007</v>
      </c>
      <c r="C98" s="31">
        <f t="shared" ref="C98:C104" si="11">AVERAGE(D98:O98)</f>
        <v>5.4587013958565356</v>
      </c>
      <c r="D98" s="34">
        <v>4.1139049258382707</v>
      </c>
      <c r="E98" s="34">
        <v>4.5252954184220977</v>
      </c>
      <c r="F98" s="34">
        <v>5.7271320127236507</v>
      </c>
      <c r="G98" s="34">
        <v>5.3703003986688485</v>
      </c>
      <c r="H98" s="34">
        <v>5.3703003986688485</v>
      </c>
      <c r="I98" s="34">
        <v>5.9313765597238026</v>
      </c>
      <c r="J98" s="34">
        <v>5.9313765597238026</v>
      </c>
      <c r="K98" s="34">
        <v>5.9313765597238026</v>
      </c>
      <c r="L98" s="34">
        <v>6.2519915088980618</v>
      </c>
      <c r="M98" s="34">
        <v>5.9313765597238026</v>
      </c>
      <c r="N98" s="34">
        <v>5.6107616105495426</v>
      </c>
      <c r="O98" s="34">
        <v>4.8092242376138934</v>
      </c>
    </row>
    <row r="99" spans="1:15" s="1" customFormat="1" ht="15" hidden="1" x14ac:dyDescent="0.2">
      <c r="A99" s="29" t="s">
        <v>45</v>
      </c>
      <c r="B99" s="29">
        <v>2007</v>
      </c>
      <c r="C99" s="31">
        <f t="shared" si="11"/>
        <v>7.341868894875808</v>
      </c>
      <c r="D99" s="34">
        <v>6.7829865655666444</v>
      </c>
      <c r="E99" s="34">
        <v>7.2577956251563078</v>
      </c>
      <c r="F99" s="34">
        <v>6.5496692457226375</v>
      </c>
      <c r="G99" s="34">
        <v>6.7511975302064107</v>
      </c>
      <c r="H99" s="34">
        <v>6.5496692457226393</v>
      </c>
      <c r="I99" s="34">
        <v>6.5496692457226393</v>
      </c>
      <c r="J99" s="34">
        <v>7.0534899569320713</v>
      </c>
      <c r="K99" s="34">
        <v>7.0534899569320713</v>
      </c>
      <c r="L99" s="34">
        <v>8.0611313793509378</v>
      </c>
      <c r="M99" s="34">
        <v>8.5649520905603715</v>
      </c>
      <c r="N99" s="34">
        <v>8.363423806076602</v>
      </c>
      <c r="O99" s="34">
        <v>8.5649520905603715</v>
      </c>
    </row>
    <row r="100" spans="1:15" s="1" customFormat="1" ht="15" hidden="1" x14ac:dyDescent="0.2">
      <c r="A100" s="29" t="s">
        <v>46</v>
      </c>
      <c r="B100" s="29">
        <v>2007</v>
      </c>
      <c r="C100" s="31">
        <f t="shared" si="11"/>
        <v>5.8748051316708283</v>
      </c>
      <c r="D100" s="34">
        <v>6.8849789456651935</v>
      </c>
      <c r="E100" s="34">
        <v>4.2345155361705187</v>
      </c>
      <c r="F100" s="34">
        <v>5.4207944240590686</v>
      </c>
      <c r="G100" s="34">
        <v>4.6980218341845248</v>
      </c>
      <c r="H100" s="34">
        <v>4.9482209669777655</v>
      </c>
      <c r="I100" s="34">
        <v>5.2084778815710573</v>
      </c>
      <c r="J100" s="34">
        <v>5.1292685574088459</v>
      </c>
      <c r="K100" s="34">
        <v>6.155122268890616</v>
      </c>
      <c r="L100" s="34">
        <v>6.155122268890616</v>
      </c>
      <c r="M100" s="34">
        <v>6.8390247432117945</v>
      </c>
      <c r="N100" s="34">
        <v>6.8390247432117945</v>
      </c>
      <c r="O100" s="34">
        <v>7.985089409808146</v>
      </c>
    </row>
    <row r="101" spans="1:15" s="1" customFormat="1" ht="15" hidden="1" x14ac:dyDescent="0.2">
      <c r="A101" s="29" t="s">
        <v>47</v>
      </c>
      <c r="B101" s="29">
        <v>2007</v>
      </c>
      <c r="C101" s="31">
        <f t="shared" si="11"/>
        <v>3.646823931222078</v>
      </c>
      <c r="D101" s="34">
        <v>3.9464250579204547</v>
      </c>
      <c r="E101" s="34">
        <v>3.7249254404829544</v>
      </c>
      <c r="F101" s="34">
        <v>3.6032700775497157</v>
      </c>
      <c r="G101" s="34">
        <v>3.6570567252769881</v>
      </c>
      <c r="H101" s="34">
        <v>3.6990936255295139</v>
      </c>
      <c r="I101" s="34">
        <v>3.6570567252769881</v>
      </c>
      <c r="J101" s="34">
        <v>3.6192235150497156</v>
      </c>
      <c r="K101" s="34">
        <v>3.4985827312147251</v>
      </c>
      <c r="L101" s="34">
        <v>3.4985827312147251</v>
      </c>
      <c r="M101" s="34">
        <v>3.6192235150497165</v>
      </c>
      <c r="N101" s="34">
        <v>3.6192235150497165</v>
      </c>
      <c r="O101" s="34">
        <v>3.6192235150497165</v>
      </c>
    </row>
    <row r="102" spans="1:15" s="1" customFormat="1" ht="15" hidden="1" x14ac:dyDescent="0.2">
      <c r="A102" s="29" t="s">
        <v>48</v>
      </c>
      <c r="B102" s="29">
        <v>2007</v>
      </c>
      <c r="C102" s="31">
        <f t="shared" si="11"/>
        <v>3.3861452055839059</v>
      </c>
      <c r="D102" s="34">
        <v>3.3725047896095592</v>
      </c>
      <c r="E102" s="34">
        <v>3.253995557315116</v>
      </c>
      <c r="F102" s="34">
        <v>3.2097600869616612</v>
      </c>
      <c r="G102" s="34">
        <v>3.204359105437534</v>
      </c>
      <c r="H102" s="34">
        <v>3.4297069160692302</v>
      </c>
      <c r="I102" s="34">
        <v>3.4409777487570525</v>
      </c>
      <c r="J102" s="34">
        <v>3.4537397104761185</v>
      </c>
      <c r="K102" s="34">
        <v>3.4537397104761185</v>
      </c>
      <c r="L102" s="34">
        <v>3.4537397104761185</v>
      </c>
      <c r="M102" s="34">
        <v>3.4537397104761185</v>
      </c>
      <c r="N102" s="34">
        <v>3.4537397104761185</v>
      </c>
      <c r="O102" s="34">
        <v>3.4537397104761185</v>
      </c>
    </row>
    <row r="103" spans="1:15" s="1" customFormat="1" ht="15" hidden="1" x14ac:dyDescent="0.2">
      <c r="A103" s="29" t="s">
        <v>49</v>
      </c>
      <c r="B103" s="29">
        <v>2007</v>
      </c>
      <c r="C103" s="31">
        <f t="shared" si="11"/>
        <v>3.6719278971467451</v>
      </c>
      <c r="D103" s="34">
        <v>3.7600553559587309</v>
      </c>
      <c r="E103" s="34">
        <v>3.9331122970279622</v>
      </c>
      <c r="F103" s="34">
        <v>3.9019808546493748</v>
      </c>
      <c r="G103" s="34">
        <v>3.1215846837195005</v>
      </c>
      <c r="H103" s="34">
        <v>3.5117827691844385</v>
      </c>
      <c r="I103" s="34">
        <v>3.5453190191844386</v>
      </c>
      <c r="J103" s="34">
        <v>3.7148832976727508</v>
      </c>
      <c r="K103" s="34">
        <v>3.7148832976727508</v>
      </c>
      <c r="L103" s="34">
        <v>3.7148832976727508</v>
      </c>
      <c r="M103" s="34">
        <v>3.7148832976727508</v>
      </c>
      <c r="N103" s="34">
        <v>3.7148832976727508</v>
      </c>
      <c r="O103" s="34">
        <v>3.7148832976727508</v>
      </c>
    </row>
    <row r="104" spans="1:15" ht="15" hidden="1" x14ac:dyDescent="0.2">
      <c r="A104" s="45" t="s">
        <v>50</v>
      </c>
      <c r="B104" s="45">
        <v>2007</v>
      </c>
      <c r="C104" s="48">
        <f t="shared" si="11"/>
        <v>3.2328546508598079</v>
      </c>
      <c r="D104" s="50">
        <v>3.0126597224880385</v>
      </c>
      <c r="E104" s="50">
        <v>3.0004779043062202</v>
      </c>
      <c r="F104" s="50">
        <v>3.2505177296650714</v>
      </c>
      <c r="G104" s="50">
        <v>3.2245829681020735</v>
      </c>
      <c r="H104" s="50">
        <v>3.2196684165869218</v>
      </c>
      <c r="I104" s="50">
        <v>3.2148521561020731</v>
      </c>
      <c r="J104" s="50">
        <v>3.2149037885661556</v>
      </c>
      <c r="K104" s="50">
        <v>3.2164455688691862</v>
      </c>
      <c r="L104" s="50">
        <v>3.3313186249002285</v>
      </c>
      <c r="M104" s="50">
        <v>3.4461916809312712</v>
      </c>
      <c r="N104" s="50">
        <v>3.4461916809312712</v>
      </c>
      <c r="O104" s="50">
        <v>3.2164455688691862</v>
      </c>
    </row>
    <row r="105" spans="1:15" s="1" customFormat="1" ht="15" hidden="1" x14ac:dyDescent="0.2">
      <c r="A105" s="29" t="s">
        <v>34</v>
      </c>
      <c r="B105" s="29">
        <v>2007</v>
      </c>
      <c r="C105" s="31">
        <f t="shared" ref="C105:C111" si="12">AVERAGE(D105:O105)</f>
        <v>2.8996302036235679</v>
      </c>
      <c r="D105" s="34">
        <v>2.1660921687127503</v>
      </c>
      <c r="E105" s="34">
        <v>2.2284898855069448</v>
      </c>
      <c r="F105" s="34">
        <v>2.7811553771126669</v>
      </c>
      <c r="G105" s="34">
        <v>2.7365855794025284</v>
      </c>
      <c r="H105" s="34">
        <v>2.69201578169239</v>
      </c>
      <c r="I105" s="34">
        <v>3.1251745354048026</v>
      </c>
      <c r="J105" s="34">
        <v>3.1858575032386045</v>
      </c>
      <c r="K105" s="34">
        <v>3.1233552223464605</v>
      </c>
      <c r="L105" s="34">
        <v>3.2174321868749689</v>
      </c>
      <c r="M105" s="34">
        <v>3.2738783655920733</v>
      </c>
      <c r="N105" s="34">
        <v>3.1703937046107145</v>
      </c>
      <c r="O105" s="34">
        <v>3.0951321329879082</v>
      </c>
    </row>
    <row r="106" spans="1:15" s="1" customFormat="1" ht="15" hidden="1" x14ac:dyDescent="0.2">
      <c r="A106" s="29" t="s">
        <v>35</v>
      </c>
      <c r="B106" s="29">
        <v>2007</v>
      </c>
      <c r="C106" s="31">
        <f t="shared" si="12"/>
        <v>0.84898477272727246</v>
      </c>
      <c r="D106" s="34">
        <v>0.85303181818181806</v>
      </c>
      <c r="E106" s="34">
        <v>0.85144090909090897</v>
      </c>
      <c r="F106" s="34">
        <v>0.85189545454545446</v>
      </c>
      <c r="G106" s="34">
        <v>0.84831590909090904</v>
      </c>
      <c r="H106" s="34">
        <v>0.8492249999999999</v>
      </c>
      <c r="I106" s="34">
        <v>0.84467954545454527</v>
      </c>
      <c r="J106" s="34">
        <v>0.84467954545454527</v>
      </c>
      <c r="K106" s="34">
        <v>0.84467954545454527</v>
      </c>
      <c r="L106" s="34">
        <v>0.84467954545454527</v>
      </c>
      <c r="M106" s="34">
        <v>0.8464977272727271</v>
      </c>
      <c r="N106" s="34">
        <v>0.84558863636363624</v>
      </c>
      <c r="O106" s="34">
        <v>0.8631036363636363</v>
      </c>
    </row>
    <row r="107" spans="1:15" ht="15" hidden="1" x14ac:dyDescent="0.2">
      <c r="A107" s="45" t="s">
        <v>51</v>
      </c>
      <c r="B107" s="45">
        <v>2007</v>
      </c>
      <c r="C107" s="48">
        <f t="shared" si="12"/>
        <v>6.8830273743841408</v>
      </c>
      <c r="D107" s="50">
        <v>7.1505744058467657</v>
      </c>
      <c r="E107" s="50">
        <v>7.1505744058467657</v>
      </c>
      <c r="F107" s="50">
        <v>7.1559641785740382</v>
      </c>
      <c r="G107" s="50">
        <v>7.1821079285740383</v>
      </c>
      <c r="H107" s="50">
        <v>7.2675870224121049</v>
      </c>
      <c r="I107" s="50">
        <v>7.2448597496848324</v>
      </c>
      <c r="J107" s="50">
        <v>6.5860114314660558</v>
      </c>
      <c r="K107" s="50">
        <v>6.5860114314660558</v>
      </c>
      <c r="L107" s="50">
        <v>6.5681594846847613</v>
      </c>
      <c r="M107" s="50">
        <v>6.5681594846847613</v>
      </c>
      <c r="N107" s="50">
        <v>6.5681594846847613</v>
      </c>
      <c r="O107" s="50">
        <v>6.5681594846847613</v>
      </c>
    </row>
    <row r="108" spans="1:15" s="1" customFormat="1" ht="15" hidden="1" x14ac:dyDescent="0.2">
      <c r="A108" s="29" t="s">
        <v>36</v>
      </c>
      <c r="B108" s="29">
        <v>2007</v>
      </c>
      <c r="C108" s="31">
        <f t="shared" si="12"/>
        <v>5.9365079365079376</v>
      </c>
      <c r="D108" s="34">
        <v>6.0857142857142863</v>
      </c>
      <c r="E108" s="34">
        <v>6.0857142857142863</v>
      </c>
      <c r="F108" s="34">
        <v>6.0857142857142863</v>
      </c>
      <c r="G108" s="34">
        <v>6.0857142857142863</v>
      </c>
      <c r="H108" s="34">
        <v>6.0857142857142863</v>
      </c>
      <c r="I108" s="34">
        <v>6.0857142857142863</v>
      </c>
      <c r="J108" s="34">
        <v>6.0857142857142863</v>
      </c>
      <c r="K108" s="34">
        <v>5.833333333333333</v>
      </c>
      <c r="L108" s="34">
        <v>5.833333333333333</v>
      </c>
      <c r="M108" s="34">
        <v>5.6571428571428575</v>
      </c>
      <c r="N108" s="34">
        <v>5.6571428571428575</v>
      </c>
      <c r="O108" s="34">
        <v>5.6571428571428575</v>
      </c>
    </row>
    <row r="109" spans="1:15" s="1" customFormat="1" ht="15" hidden="1" x14ac:dyDescent="0.2">
      <c r="A109" s="29" t="s">
        <v>37</v>
      </c>
      <c r="B109" s="29">
        <v>2007</v>
      </c>
      <c r="C109" s="31">
        <f t="shared" si="12"/>
        <v>6.6950000000000003</v>
      </c>
      <c r="D109" s="34">
        <v>6.8566666666666665</v>
      </c>
      <c r="E109" s="34">
        <v>6.833333333333333</v>
      </c>
      <c r="F109" s="34">
        <v>6.833333333333333</v>
      </c>
      <c r="G109" s="34">
        <v>6.833333333333333</v>
      </c>
      <c r="H109" s="34">
        <v>6.833333333333333</v>
      </c>
      <c r="I109" s="34">
        <v>6.5250000000000004</v>
      </c>
      <c r="J109" s="34">
        <v>6.5250000000000004</v>
      </c>
      <c r="K109" s="34">
        <v>6.5250000000000004</v>
      </c>
      <c r="L109" s="34">
        <v>6.5250000000000004</v>
      </c>
      <c r="M109" s="34">
        <v>6.5250000000000004</v>
      </c>
      <c r="N109" s="34">
        <v>6.7625000000000002</v>
      </c>
      <c r="O109" s="34">
        <v>6.7625000000000002</v>
      </c>
    </row>
    <row r="110" spans="1:15" s="1" customFormat="1" ht="15" hidden="1" x14ac:dyDescent="0.2">
      <c r="A110" s="29" t="s">
        <v>39</v>
      </c>
      <c r="B110" s="29">
        <v>2007</v>
      </c>
      <c r="C110" s="31">
        <f t="shared" si="12"/>
        <v>5.1934006837250637</v>
      </c>
      <c r="D110" s="34">
        <v>5.2566666666666668</v>
      </c>
      <c r="E110" s="34">
        <v>5.2724366666666658</v>
      </c>
      <c r="F110" s="34">
        <v>5.2764904583333321</v>
      </c>
      <c r="G110" s="34">
        <v>5.2831221689583323</v>
      </c>
      <c r="H110" s="34">
        <v>5.2872165998864569</v>
      </c>
      <c r="I110" s="34">
        <v>5.2872165998864569</v>
      </c>
      <c r="J110" s="34">
        <v>5.2872165998864569</v>
      </c>
      <c r="K110" s="34">
        <v>5.2872165998864569</v>
      </c>
      <c r="L110" s="34">
        <v>5.3282027750793759</v>
      </c>
      <c r="M110" s="34">
        <v>4.9183410231501918</v>
      </c>
      <c r="N110" s="34">
        <v>4.9183410231501918</v>
      </c>
      <c r="O110" s="34">
        <v>4.9183410231501918</v>
      </c>
    </row>
    <row r="111" spans="1:15" s="1" customFormat="1" ht="15" hidden="1" x14ac:dyDescent="0.2">
      <c r="A111" s="29" t="s">
        <v>40</v>
      </c>
      <c r="B111" s="29">
        <v>2007</v>
      </c>
      <c r="C111" s="31">
        <f t="shared" si="12"/>
        <v>5.251474583324625</v>
      </c>
      <c r="D111" s="34">
        <v>5.0675739898886025</v>
      </c>
      <c r="E111" s="34">
        <v>5.0675739898886025</v>
      </c>
      <c r="F111" s="34">
        <v>5.2362215595873183</v>
      </c>
      <c r="G111" s="34">
        <v>5.2362215595873183</v>
      </c>
      <c r="H111" s="34">
        <v>5.556337453729256</v>
      </c>
      <c r="I111" s="34">
        <v>5.562020789411986</v>
      </c>
      <c r="J111" s="34">
        <v>5.5649778294640555</v>
      </c>
      <c r="K111" s="34">
        <v>5.4266518863093696</v>
      </c>
      <c r="L111" s="34">
        <v>5.2819999999999991</v>
      </c>
      <c r="M111" s="34">
        <v>5.0053140096618352</v>
      </c>
      <c r="N111" s="34">
        <v>5.2</v>
      </c>
      <c r="O111" s="34">
        <v>4.81280193236715</v>
      </c>
    </row>
    <row r="112" spans="1:15" ht="15" hidden="1" x14ac:dyDescent="0.2">
      <c r="A112" s="45" t="s">
        <v>43</v>
      </c>
      <c r="B112" s="45">
        <v>2008</v>
      </c>
      <c r="C112" s="48">
        <f>AVERAGE(D112:O112)</f>
        <v>4.2711383059110171</v>
      </c>
      <c r="D112" s="51">
        <v>4.5693337876342213</v>
      </c>
      <c r="E112" s="51">
        <v>3.7551615854739411</v>
      </c>
      <c r="F112" s="51">
        <v>3.7551615854739411</v>
      </c>
      <c r="G112" s="51">
        <v>3.7800852243155827</v>
      </c>
      <c r="H112" s="51">
        <v>4.0459373719597558</v>
      </c>
      <c r="I112" s="51">
        <v>4.9016489721894372</v>
      </c>
      <c r="J112" s="51">
        <v>4.1590971013321383</v>
      </c>
      <c r="K112" s="51">
        <v>4.46</v>
      </c>
      <c r="L112" s="51">
        <v>4.5999999999999996</v>
      </c>
      <c r="M112" s="51">
        <v>4.537234042553191</v>
      </c>
      <c r="N112" s="51">
        <v>4.41</v>
      </c>
      <c r="O112" s="51">
        <v>4.28</v>
      </c>
    </row>
    <row r="113" spans="1:15" s="1" customFormat="1" ht="15" hidden="1" x14ac:dyDescent="0.2">
      <c r="A113" s="29" t="s">
        <v>44</v>
      </c>
      <c r="B113" s="29">
        <v>2008</v>
      </c>
      <c r="C113" s="31">
        <f t="shared" ref="C113:C119" si="13">AVERAGE(D113:O113)</f>
        <v>6.2524665707472673</v>
      </c>
      <c r="D113" s="35">
        <v>4.7805766285873341</v>
      </c>
      <c r="E113" s="35">
        <v>6.4025579847151795</v>
      </c>
      <c r="F113" s="35">
        <v>6.4025579847151795</v>
      </c>
      <c r="G113" s="35">
        <v>5.5750060125815075</v>
      </c>
      <c r="H113" s="35">
        <v>5.5750060125815075</v>
      </c>
      <c r="I113" s="35">
        <v>6.157469327328827</v>
      </c>
      <c r="J113" s="35">
        <v>6.7469646711849549</v>
      </c>
      <c r="K113" s="36">
        <v>6.88</v>
      </c>
      <c r="L113" s="36">
        <v>6.9</v>
      </c>
      <c r="M113" s="36">
        <v>6.9594602272727277</v>
      </c>
      <c r="N113" s="36">
        <v>6.3</v>
      </c>
      <c r="O113" s="36">
        <v>6.35</v>
      </c>
    </row>
    <row r="114" spans="1:15" s="1" customFormat="1" ht="15" hidden="1" x14ac:dyDescent="0.2">
      <c r="A114" s="29" t="s">
        <v>45</v>
      </c>
      <c r="B114" s="29">
        <v>2008</v>
      </c>
      <c r="C114" s="31">
        <f t="shared" si="13"/>
        <v>5.8484838647793316</v>
      </c>
      <c r="D114" s="35">
        <v>6.0889023043801922</v>
      </c>
      <c r="E114" s="35">
        <v>5.730358165328254</v>
      </c>
      <c r="F114" s="35">
        <v>5.730358165328254</v>
      </c>
      <c r="G114" s="35">
        <v>4.5391754505704274</v>
      </c>
      <c r="H114" s="35">
        <v>4.4036776759265335</v>
      </c>
      <c r="I114" s="35">
        <v>4.4036776759265335</v>
      </c>
      <c r="J114" s="35">
        <v>5.6376761668582063</v>
      </c>
      <c r="K114" s="36">
        <v>5.83</v>
      </c>
      <c r="L114" s="36">
        <v>7.2</v>
      </c>
      <c r="M114" s="36">
        <v>6.7879807730335706</v>
      </c>
      <c r="N114" s="36">
        <v>6.83</v>
      </c>
      <c r="O114" s="36">
        <v>7</v>
      </c>
    </row>
    <row r="115" spans="1:15" s="1" customFormat="1" ht="15" hidden="1" x14ac:dyDescent="0.2">
      <c r="A115" s="29" t="s">
        <v>46</v>
      </c>
      <c r="B115" s="29">
        <v>2008</v>
      </c>
      <c r="C115" s="31">
        <f t="shared" si="13"/>
        <v>6.9482705230397066</v>
      </c>
      <c r="D115" s="35">
        <v>9.0226998980883018</v>
      </c>
      <c r="E115" s="35">
        <v>6.9320157518745562</v>
      </c>
      <c r="F115" s="35">
        <v>6.9320157518745562</v>
      </c>
      <c r="G115" s="35">
        <v>4.443184674215118</v>
      </c>
      <c r="H115" s="35">
        <v>4.7036534758763002</v>
      </c>
      <c r="I115" s="35">
        <v>4.9590119337008804</v>
      </c>
      <c r="J115" s="35">
        <v>5.6899909216598212</v>
      </c>
      <c r="K115" s="36">
        <v>7.42</v>
      </c>
      <c r="L115" s="36">
        <v>8.31</v>
      </c>
      <c r="M115" s="36">
        <v>8.306673869186957</v>
      </c>
      <c r="N115" s="36">
        <v>8.35</v>
      </c>
      <c r="O115" s="36">
        <v>8.31</v>
      </c>
    </row>
    <row r="116" spans="1:15" s="1" customFormat="1" ht="15" hidden="1" x14ac:dyDescent="0.2">
      <c r="A116" s="29" t="s">
        <v>47</v>
      </c>
      <c r="B116" s="29">
        <v>2008</v>
      </c>
      <c r="C116" s="31">
        <f t="shared" si="13"/>
        <v>4.3020660572821505</v>
      </c>
      <c r="D116" s="35">
        <v>4.8708716473377418</v>
      </c>
      <c r="E116" s="35">
        <v>3.9308110133988587</v>
      </c>
      <c r="F116" s="35">
        <v>3.4798562744703294</v>
      </c>
      <c r="G116" s="35">
        <v>3.8712454069494413</v>
      </c>
      <c r="H116" s="35">
        <v>3.9153486835800049</v>
      </c>
      <c r="I116" s="35">
        <v>3.8712454069494413</v>
      </c>
      <c r="J116" s="35">
        <v>4.8554142546999852</v>
      </c>
      <c r="K116" s="36">
        <v>4.43</v>
      </c>
      <c r="L116" s="36">
        <v>5.15</v>
      </c>
      <c r="M116" s="36">
        <v>5.4</v>
      </c>
      <c r="N116" s="36">
        <v>4.0999999999999996</v>
      </c>
      <c r="O116" s="36">
        <v>3.75</v>
      </c>
    </row>
    <row r="117" spans="1:15" s="1" customFormat="1" ht="15" hidden="1" x14ac:dyDescent="0.2">
      <c r="A117" s="29" t="s">
        <v>48</v>
      </c>
      <c r="B117" s="29">
        <v>2008</v>
      </c>
      <c r="C117" s="31">
        <f t="shared" si="13"/>
        <v>3.805600548094723</v>
      </c>
      <c r="D117" s="35">
        <v>3.6360757331386968</v>
      </c>
      <c r="E117" s="35">
        <v>3.6228505250371597</v>
      </c>
      <c r="F117" s="35">
        <v>3.5321878550490196</v>
      </c>
      <c r="G117" s="35">
        <v>3.3763560379145034</v>
      </c>
      <c r="H117" s="35">
        <v>3.6168922526945253</v>
      </c>
      <c r="I117" s="35">
        <v>3.5294479288765221</v>
      </c>
      <c r="J117" s="35">
        <v>3.4133962444262496</v>
      </c>
      <c r="K117" s="36">
        <v>3.79</v>
      </c>
      <c r="L117" s="36">
        <v>4.16</v>
      </c>
      <c r="M117" s="36">
        <v>4.24</v>
      </c>
      <c r="N117" s="36">
        <v>4.3499999999999996</v>
      </c>
      <c r="O117" s="36">
        <v>4.4000000000000004</v>
      </c>
    </row>
    <row r="118" spans="1:15" s="1" customFormat="1" ht="15" hidden="1" x14ac:dyDescent="0.2">
      <c r="A118" s="29" t="s">
        <v>49</v>
      </c>
      <c r="B118" s="29">
        <v>2008</v>
      </c>
      <c r="C118" s="31">
        <f t="shared" si="13"/>
        <v>4.4596306236094598</v>
      </c>
      <c r="D118" s="35">
        <v>4.3340305139515429</v>
      </c>
      <c r="E118" s="35">
        <v>4.3340305139515429</v>
      </c>
      <c r="F118" s="35">
        <v>4.2159832166992945</v>
      </c>
      <c r="G118" s="35">
        <v>3.6874488775795595</v>
      </c>
      <c r="H118" s="35">
        <v>4.1483799872770035</v>
      </c>
      <c r="I118" s="35">
        <v>4.0403248826556339</v>
      </c>
      <c r="J118" s="35">
        <v>4.7735513093807702</v>
      </c>
      <c r="K118" s="36">
        <v>4.3600000000000003</v>
      </c>
      <c r="L118" s="36">
        <v>4.87</v>
      </c>
      <c r="M118" s="36">
        <v>5.1118181818181814</v>
      </c>
      <c r="N118" s="36">
        <v>4.87</v>
      </c>
      <c r="O118" s="36">
        <v>4.7699999999999996</v>
      </c>
    </row>
    <row r="119" spans="1:15" ht="15" hidden="1" x14ac:dyDescent="0.2">
      <c r="A119" s="45" t="s">
        <v>50</v>
      </c>
      <c r="B119" s="45">
        <v>2008</v>
      </c>
      <c r="C119" s="48">
        <f t="shared" si="13"/>
        <v>4.3009243298599493</v>
      </c>
      <c r="D119" s="51">
        <v>4.556631222564679</v>
      </c>
      <c r="E119" s="51">
        <v>4.2731756365934199</v>
      </c>
      <c r="F119" s="51">
        <v>4.0061021593063311</v>
      </c>
      <c r="G119" s="51">
        <v>3.9750373469914164</v>
      </c>
      <c r="H119" s="51">
        <v>3.9696543788084884</v>
      </c>
      <c r="I119" s="51">
        <v>4.2475490035598762</v>
      </c>
      <c r="J119" s="51">
        <v>5.0129422104951855</v>
      </c>
      <c r="K119" s="51">
        <v>4.04</v>
      </c>
      <c r="L119" s="51">
        <v>4.68</v>
      </c>
      <c r="M119" s="51">
        <v>4.72</v>
      </c>
      <c r="N119" s="51">
        <v>4.1100000000000003</v>
      </c>
      <c r="O119" s="51">
        <v>4.0199999999999996</v>
      </c>
    </row>
    <row r="120" spans="1:15" s="1" customFormat="1" ht="15" hidden="1" x14ac:dyDescent="0.2">
      <c r="A120" s="29" t="s">
        <v>34</v>
      </c>
      <c r="B120" s="29">
        <v>2008</v>
      </c>
      <c r="C120" s="31">
        <f t="shared" ref="C120:C126" si="14">AVERAGE(D120:O120)</f>
        <v>3.5974903235838966</v>
      </c>
      <c r="D120" s="35">
        <v>2.9066218905229286</v>
      </c>
      <c r="E120" s="35">
        <v>3.279769295387359</v>
      </c>
      <c r="F120" s="35">
        <v>3.7118347115461723</v>
      </c>
      <c r="G120" s="35">
        <v>3.0146382445626321</v>
      </c>
      <c r="H120" s="35">
        <v>2.9655399018173121</v>
      </c>
      <c r="I120" s="35">
        <v>4.1645826044745453</v>
      </c>
      <c r="J120" s="35">
        <v>3.855079052877628</v>
      </c>
      <c r="K120" s="36">
        <v>3.66</v>
      </c>
      <c r="L120" s="36">
        <v>3.38</v>
      </c>
      <c r="M120" s="36">
        <v>4.0018181818181819</v>
      </c>
      <c r="N120" s="36">
        <v>4.0999999999999996</v>
      </c>
      <c r="O120" s="36">
        <v>4.13</v>
      </c>
    </row>
    <row r="121" spans="1:15" s="1" customFormat="1" ht="15" hidden="1" x14ac:dyDescent="0.2">
      <c r="A121" s="29" t="s">
        <v>35</v>
      </c>
      <c r="B121" s="29">
        <v>2008</v>
      </c>
      <c r="C121" s="31">
        <f t="shared" si="14"/>
        <v>0.8972113970009844</v>
      </c>
      <c r="D121" s="35">
        <v>0.91332315324675295</v>
      </c>
      <c r="E121" s="35">
        <v>0.92295261718441568</v>
      </c>
      <c r="F121" s="35">
        <v>0.92997360059282952</v>
      </c>
      <c r="G121" s="35">
        <v>0.88033245279254091</v>
      </c>
      <c r="H121" s="35">
        <v>0.88033245279254091</v>
      </c>
      <c r="I121" s="35">
        <v>0.92403836119542693</v>
      </c>
      <c r="J121" s="35">
        <v>0.93179624741942524</v>
      </c>
      <c r="K121" s="36">
        <v>0.87</v>
      </c>
      <c r="L121" s="36">
        <v>0.92</v>
      </c>
      <c r="M121" s="36">
        <v>0.90378787878787881</v>
      </c>
      <c r="N121" s="36">
        <v>0.85</v>
      </c>
      <c r="O121" s="36">
        <v>0.84</v>
      </c>
    </row>
    <row r="122" spans="1:15" ht="15" hidden="1" x14ac:dyDescent="0.2">
      <c r="A122" s="45" t="s">
        <v>51</v>
      </c>
      <c r="B122" s="45">
        <v>2008</v>
      </c>
      <c r="C122" s="48">
        <f t="shared" si="14"/>
        <v>7.587865544989751</v>
      </c>
      <c r="D122" s="51">
        <v>7.5885729030035778</v>
      </c>
      <c r="E122" s="51">
        <v>7.9185108553080799</v>
      </c>
      <c r="F122" s="51">
        <v>7.8628744916717173</v>
      </c>
      <c r="G122" s="51">
        <v>6.7932590460900686</v>
      </c>
      <c r="H122" s="51">
        <v>6.9468905701956771</v>
      </c>
      <c r="I122" s="51">
        <v>6.9241632974684046</v>
      </c>
      <c r="J122" s="51">
        <v>8.4501153761394949</v>
      </c>
      <c r="K122" s="51">
        <v>7.29</v>
      </c>
      <c r="L122" s="51">
        <v>7.76</v>
      </c>
      <c r="M122" s="51">
        <v>8</v>
      </c>
      <c r="N122" s="51">
        <v>7.81</v>
      </c>
      <c r="O122" s="51">
        <v>7.71</v>
      </c>
    </row>
    <row r="123" spans="1:15" s="1" customFormat="1" ht="15" hidden="1" x14ac:dyDescent="0.2">
      <c r="A123" s="29" t="s">
        <v>36</v>
      </c>
      <c r="B123" s="29">
        <v>2008</v>
      </c>
      <c r="C123" s="31">
        <f t="shared" si="14"/>
        <v>5.9385317460317459</v>
      </c>
      <c r="D123" s="35">
        <v>6.0857142857142863</v>
      </c>
      <c r="E123" s="35">
        <v>6.0857142857142863</v>
      </c>
      <c r="F123" s="35">
        <v>6.0857142857142863</v>
      </c>
      <c r="G123" s="35">
        <v>6.0857142857142863</v>
      </c>
      <c r="H123" s="35">
        <v>6.0857142857142863</v>
      </c>
      <c r="I123" s="35">
        <v>6.0857142857142863</v>
      </c>
      <c r="J123" s="35">
        <v>6.3714285714285719</v>
      </c>
      <c r="K123" s="36">
        <v>6.17</v>
      </c>
      <c r="L123" s="36">
        <v>5.33</v>
      </c>
      <c r="M123" s="36">
        <v>5.666666666666667</v>
      </c>
      <c r="N123" s="36">
        <v>5.6</v>
      </c>
      <c r="O123" s="36">
        <v>5.61</v>
      </c>
    </row>
    <row r="124" spans="1:15" s="1" customFormat="1" ht="15" hidden="1" x14ac:dyDescent="0.2">
      <c r="A124" s="29" t="s">
        <v>37</v>
      </c>
      <c r="B124" s="29">
        <v>2008</v>
      </c>
      <c r="C124" s="31">
        <f t="shared" si="14"/>
        <v>6.4597544348150073</v>
      </c>
      <c r="D124" s="35">
        <v>6.5750000000000002</v>
      </c>
      <c r="E124" s="35">
        <v>6.833333333333333</v>
      </c>
      <c r="F124" s="35">
        <v>4.7470532177800804</v>
      </c>
      <c r="G124" s="35">
        <v>6.833333333333333</v>
      </c>
      <c r="H124" s="35">
        <v>6.833333333333333</v>
      </c>
      <c r="I124" s="35">
        <v>6.5250000000000004</v>
      </c>
      <c r="J124" s="35">
        <v>6.5250000000000004</v>
      </c>
      <c r="K124" s="36">
        <v>6.53</v>
      </c>
      <c r="L124" s="36">
        <v>6.53</v>
      </c>
      <c r="M124" s="36">
        <v>6.5250000000000004</v>
      </c>
      <c r="N124" s="36">
        <v>6.53</v>
      </c>
      <c r="O124" s="36">
        <v>6.53</v>
      </c>
    </row>
    <row r="125" spans="1:15" s="1" customFormat="1" ht="15" hidden="1" x14ac:dyDescent="0.2">
      <c r="A125" s="29" t="s">
        <v>39</v>
      </c>
      <c r="B125" s="29">
        <v>2008</v>
      </c>
      <c r="C125" s="31">
        <f t="shared" si="14"/>
        <v>4.6261771402482221</v>
      </c>
      <c r="D125" s="35">
        <v>4.7291740607213386</v>
      </c>
      <c r="E125" s="35">
        <v>4.7433615829035025</v>
      </c>
      <c r="F125" s="35">
        <v>4.7470532177800804</v>
      </c>
      <c r="G125" s="35">
        <v>4.7530647588801012</v>
      </c>
      <c r="H125" s="35">
        <v>4.7567934023963163</v>
      </c>
      <c r="I125" s="35">
        <v>4.7567934023963163</v>
      </c>
      <c r="J125" s="35">
        <v>4.6878852579010122</v>
      </c>
      <c r="K125" s="36">
        <v>4.55</v>
      </c>
      <c r="L125" s="36">
        <v>4.6900000000000004</v>
      </c>
      <c r="M125" s="36">
        <v>5</v>
      </c>
      <c r="N125" s="36">
        <v>4</v>
      </c>
      <c r="O125" s="36">
        <v>4.0999999999999996</v>
      </c>
    </row>
    <row r="126" spans="1:15" s="1" customFormat="1" ht="15" hidden="1" x14ac:dyDescent="0.2">
      <c r="A126" s="29" t="s">
        <v>40</v>
      </c>
      <c r="B126" s="29">
        <v>2008</v>
      </c>
      <c r="C126" s="31">
        <f t="shared" si="14"/>
        <v>5.0039937418084559</v>
      </c>
      <c r="D126" s="35">
        <v>4.9319456521739129</v>
      </c>
      <c r="E126" s="35">
        <v>4.9319456521739129</v>
      </c>
      <c r="F126" s="35">
        <v>5.1233787826086949</v>
      </c>
      <c r="G126" s="35">
        <v>5.1233787826086949</v>
      </c>
      <c r="H126" s="35">
        <v>5.5647309734513266</v>
      </c>
      <c r="I126" s="35">
        <v>5.5844986725663714</v>
      </c>
      <c r="J126" s="35">
        <v>3.7258987652387288</v>
      </c>
      <c r="K126" s="36">
        <v>5</v>
      </c>
      <c r="L126" s="36">
        <v>5.35</v>
      </c>
      <c r="M126" s="36">
        <v>5.0421476208798248</v>
      </c>
      <c r="N126" s="36">
        <v>5</v>
      </c>
      <c r="O126" s="36">
        <v>4.67</v>
      </c>
    </row>
    <row r="127" spans="1:15" ht="15" hidden="1" x14ac:dyDescent="0.2">
      <c r="A127" s="45" t="s">
        <v>43</v>
      </c>
      <c r="B127" s="45">
        <v>2009</v>
      </c>
      <c r="C127" s="48">
        <f>AVERAGE(D127:O127)</f>
        <v>5.1842604166666666</v>
      </c>
      <c r="D127" s="51">
        <v>5.6801250000000003</v>
      </c>
      <c r="E127" s="51">
        <v>5.2067812499999997</v>
      </c>
      <c r="F127" s="51">
        <v>5.7695312499999991</v>
      </c>
      <c r="G127" s="52">
        <v>4.5846354166666661</v>
      </c>
      <c r="H127" s="51">
        <v>5.71484375</v>
      </c>
      <c r="I127" s="51">
        <v>5.03125</v>
      </c>
      <c r="J127" s="51">
        <v>5.46875</v>
      </c>
      <c r="K127" s="51">
        <v>4.7395833333333339</v>
      </c>
      <c r="L127" s="51">
        <v>4.721354166666667</v>
      </c>
      <c r="M127" s="51">
        <v>5.1497395833333339</v>
      </c>
      <c r="N127" s="51">
        <v>4.9127604166666679</v>
      </c>
      <c r="O127" s="51">
        <v>5.2317708333333339</v>
      </c>
    </row>
    <row r="128" spans="1:15" s="1" customFormat="1" ht="15" hidden="1" x14ac:dyDescent="0.2">
      <c r="A128" s="29" t="s">
        <v>44</v>
      </c>
      <c r="B128" s="45">
        <v>2009</v>
      </c>
      <c r="C128" s="48">
        <f>AVERAGE(D128:O128)</f>
        <v>6.8064702988575734</v>
      </c>
      <c r="D128" s="36">
        <v>6.7089769275727811</v>
      </c>
      <c r="E128" s="36">
        <v>6.9345586922268918</v>
      </c>
      <c r="F128" s="36">
        <v>6.9022075558632556</v>
      </c>
      <c r="G128" s="37">
        <v>7.5788997593697935</v>
      </c>
      <c r="H128" s="36">
        <v>6.9422904878298519</v>
      </c>
      <c r="I128" s="36">
        <v>7.0185711922268919</v>
      </c>
      <c r="J128" s="36">
        <v>7.0185711922268919</v>
      </c>
      <c r="K128" s="36">
        <v>6.6371676702417002</v>
      </c>
      <c r="L128" s="36">
        <v>6.6371676702417002</v>
      </c>
      <c r="M128" s="36">
        <v>6.5608869658446602</v>
      </c>
      <c r="N128" s="36">
        <v>6.1774585068017922</v>
      </c>
      <c r="O128" s="36">
        <v>6.5608869658446602</v>
      </c>
    </row>
    <row r="129" spans="1:15" s="1" customFormat="1" ht="15" hidden="1" x14ac:dyDescent="0.2">
      <c r="A129" s="29" t="s">
        <v>45</v>
      </c>
      <c r="B129" s="45">
        <v>2009</v>
      </c>
      <c r="C129" s="48">
        <f t="shared" ref="C129:C141" si="15">AVERAGE(D129:O129)</f>
        <v>7.2013022179097774</v>
      </c>
      <c r="D129" s="36">
        <v>7.4139341168027135</v>
      </c>
      <c r="E129" s="36">
        <v>7.6756023797486934</v>
      </c>
      <c r="F129" s="36">
        <v>7.5643553209251628</v>
      </c>
      <c r="G129" s="37">
        <v>7.4056958363586824</v>
      </c>
      <c r="H129" s="36">
        <v>6.4702372797657652</v>
      </c>
      <c r="I129" s="36">
        <v>6.4822427388504229</v>
      </c>
      <c r="J129" s="36">
        <v>7.8625914419372238</v>
      </c>
      <c r="K129" s="36">
        <v>6.6262185702580192</v>
      </c>
      <c r="L129" s="36">
        <v>6.7047018023620018</v>
      </c>
      <c r="M129" s="36">
        <v>7.2404391615024144</v>
      </c>
      <c r="N129" s="36">
        <v>7.7291688049038276</v>
      </c>
      <c r="O129" s="36">
        <v>7.2404391615024144</v>
      </c>
    </row>
    <row r="130" spans="1:15" s="1" customFormat="1" ht="15" hidden="1" x14ac:dyDescent="0.2">
      <c r="A130" s="29" t="s">
        <v>46</v>
      </c>
      <c r="B130" s="45">
        <v>2009</v>
      </c>
      <c r="C130" s="48">
        <f t="shared" si="15"/>
        <v>9.3798475092865861</v>
      </c>
      <c r="D130" s="36">
        <v>8.7155581667076163</v>
      </c>
      <c r="E130" s="36">
        <v>8.7155581667076163</v>
      </c>
      <c r="F130" s="36">
        <v>8.7476621824875096</v>
      </c>
      <c r="G130" s="37">
        <v>9.5422011280089887</v>
      </c>
      <c r="H130" s="36">
        <v>9.5422011280089887</v>
      </c>
      <c r="I130" s="36">
        <v>9.5422011280089887</v>
      </c>
      <c r="J130" s="36">
        <v>9.5422011280089887</v>
      </c>
      <c r="K130" s="36">
        <v>9.5013511280089897</v>
      </c>
      <c r="L130" s="36">
        <v>9.4622576780089886</v>
      </c>
      <c r="M130" s="36">
        <v>9.4622576780089886</v>
      </c>
      <c r="N130" s="36">
        <v>9.4622576780089886</v>
      </c>
      <c r="O130" s="36">
        <v>10.322462921464352</v>
      </c>
    </row>
    <row r="131" spans="1:15" s="1" customFormat="1" ht="15" hidden="1" x14ac:dyDescent="0.2">
      <c r="A131" s="29" t="s">
        <v>47</v>
      </c>
      <c r="B131" s="45">
        <v>2009</v>
      </c>
      <c r="C131" s="48">
        <f t="shared" si="15"/>
        <v>3.9465995923882815</v>
      </c>
      <c r="D131" s="36">
        <v>4.9743374545454548</v>
      </c>
      <c r="E131" s="36">
        <v>5.0679999999999996</v>
      </c>
      <c r="F131" s="36">
        <v>4.3078000000000003</v>
      </c>
      <c r="G131" s="37">
        <v>4.1284133939393941</v>
      </c>
      <c r="H131" s="36">
        <v>3.9182895503030299</v>
      </c>
      <c r="I131" s="36">
        <v>3.6866364364242425</v>
      </c>
      <c r="J131" s="36">
        <v>3.5459530455745454</v>
      </c>
      <c r="K131" s="36">
        <v>3.5459530455745454</v>
      </c>
      <c r="L131" s="36">
        <v>3.5459530455745454</v>
      </c>
      <c r="M131" s="36">
        <v>3.5459530455745454</v>
      </c>
      <c r="N131" s="36">
        <v>3.5459530455745454</v>
      </c>
      <c r="O131" s="36">
        <v>3.5459530455745454</v>
      </c>
    </row>
    <row r="132" spans="1:15" s="1" customFormat="1" ht="15" hidden="1" x14ac:dyDescent="0.2">
      <c r="A132" s="29" t="s">
        <v>48</v>
      </c>
      <c r="B132" s="45">
        <v>2009</v>
      </c>
      <c r="C132" s="48">
        <f t="shared" si="15"/>
        <v>4.0363668802308812</v>
      </c>
      <c r="D132" s="36">
        <v>4.7692207792207801</v>
      </c>
      <c r="E132" s="36">
        <v>4.7692207792207801</v>
      </c>
      <c r="F132" s="36">
        <v>4.297324675324675</v>
      </c>
      <c r="G132" s="37">
        <v>4.283415584415585</v>
      </c>
      <c r="H132" s="36">
        <v>4.119922857142857</v>
      </c>
      <c r="I132" s="36">
        <v>3.8941471861471868</v>
      </c>
      <c r="J132" s="36">
        <v>3.8162935064935066</v>
      </c>
      <c r="K132" s="36">
        <v>3.7069706493506498</v>
      </c>
      <c r="L132" s="36">
        <v>3.6261038961038965</v>
      </c>
      <c r="M132" s="36">
        <v>3.6261038961038965</v>
      </c>
      <c r="N132" s="36">
        <v>3.8734657662337666</v>
      </c>
      <c r="O132" s="36">
        <v>3.654212987012988</v>
      </c>
    </row>
    <row r="133" spans="1:15" s="1" customFormat="1" ht="15" hidden="1" x14ac:dyDescent="0.2">
      <c r="A133" s="29" t="s">
        <v>49</v>
      </c>
      <c r="B133" s="45">
        <v>2009</v>
      </c>
      <c r="C133" s="48">
        <f t="shared" si="15"/>
        <v>4.4332529870009623</v>
      </c>
      <c r="D133" s="36">
        <v>4.6596493506493513</v>
      </c>
      <c r="E133" s="36">
        <v>4.676370129870131</v>
      </c>
      <c r="F133" s="36">
        <v>4.4235058441558444</v>
      </c>
      <c r="G133" s="37">
        <v>4.3888467532467539</v>
      </c>
      <c r="H133" s="36">
        <v>4.4197666623376639</v>
      </c>
      <c r="I133" s="36">
        <v>4.4197666623376639</v>
      </c>
      <c r="J133" s="36">
        <v>4.4197666623376639</v>
      </c>
      <c r="K133" s="36">
        <v>4.3519744545454557</v>
      </c>
      <c r="L133" s="36">
        <v>4.3777361688311709</v>
      </c>
      <c r="M133" s="36">
        <v>4.3554975324675347</v>
      </c>
      <c r="N133" s="36">
        <v>4.3506580907647905</v>
      </c>
      <c r="O133" s="36">
        <v>4.355497532467532</v>
      </c>
    </row>
    <row r="134" spans="1:15" ht="15" hidden="1" x14ac:dyDescent="0.2">
      <c r="A134" s="45" t="s">
        <v>50</v>
      </c>
      <c r="B134" s="45">
        <v>2009</v>
      </c>
      <c r="C134" s="48">
        <f t="shared" si="15"/>
        <v>3.9243896528442304</v>
      </c>
      <c r="D134" s="51">
        <v>4.6911861471861478</v>
      </c>
      <c r="E134" s="51">
        <v>5.6509956709956706</v>
      </c>
      <c r="F134" s="51">
        <v>4.2871203463203464</v>
      </c>
      <c r="G134" s="52">
        <v>4.1598858965595804</v>
      </c>
      <c r="H134" s="51">
        <v>3.9324018336750965</v>
      </c>
      <c r="I134" s="51">
        <v>3.9324018336750965</v>
      </c>
      <c r="J134" s="51">
        <v>3.6600267654591012</v>
      </c>
      <c r="K134" s="51">
        <v>3.3945416886580086</v>
      </c>
      <c r="L134" s="51">
        <v>3.3460289129004326</v>
      </c>
      <c r="M134" s="51">
        <v>3.3460289129004321</v>
      </c>
      <c r="N134" s="51">
        <v>3.3460289129004321</v>
      </c>
      <c r="O134" s="51">
        <v>3.3460289129004321</v>
      </c>
    </row>
    <row r="135" spans="1:15" s="1" customFormat="1" ht="15" hidden="1" x14ac:dyDescent="0.2">
      <c r="A135" s="29" t="s">
        <v>34</v>
      </c>
      <c r="B135" s="45">
        <v>2009</v>
      </c>
      <c r="C135" s="48">
        <f t="shared" si="15"/>
        <v>3.7171253453581445</v>
      </c>
      <c r="D135" s="36">
        <v>3.8156966265441881</v>
      </c>
      <c r="E135" s="36">
        <v>3.8001598828001266</v>
      </c>
      <c r="F135" s="36">
        <v>4.3214556442812482</v>
      </c>
      <c r="G135" s="37">
        <v>4.584428475042075</v>
      </c>
      <c r="H135" s="36">
        <v>3.9891262668063203</v>
      </c>
      <c r="I135" s="36">
        <v>4.0283314389616649</v>
      </c>
      <c r="J135" s="36">
        <v>3.910715922495632</v>
      </c>
      <c r="K135" s="36">
        <v>3.8421068712237774</v>
      </c>
      <c r="L135" s="36">
        <v>3.4184158879309297</v>
      </c>
      <c r="M135" s="36">
        <v>3.2037964509867565</v>
      </c>
      <c r="N135" s="36">
        <v>2.9345508257976287</v>
      </c>
      <c r="O135" s="36">
        <v>2.756719851427381</v>
      </c>
    </row>
    <row r="136" spans="1:15" s="1" customFormat="1" ht="15" hidden="1" x14ac:dyDescent="0.2">
      <c r="A136" s="29" t="s">
        <v>35</v>
      </c>
      <c r="B136" s="45">
        <v>2009</v>
      </c>
      <c r="C136" s="48">
        <f t="shared" si="15"/>
        <v>0.82825707952112382</v>
      </c>
      <c r="D136" s="36">
        <v>0.85021818181818176</v>
      </c>
      <c r="E136" s="36">
        <v>0.8757423636363636</v>
      </c>
      <c r="F136" s="36">
        <v>0.81695918787878774</v>
      </c>
      <c r="G136" s="37">
        <v>0.81285873333333314</v>
      </c>
      <c r="H136" s="36">
        <v>0.82676497505271196</v>
      </c>
      <c r="I136" s="36">
        <v>0.83831528744563921</v>
      </c>
      <c r="J136" s="36">
        <v>0.82270335106927039</v>
      </c>
      <c r="K136" s="36">
        <v>0.82006163649665775</v>
      </c>
      <c r="L136" s="36">
        <v>0.81886530938063473</v>
      </c>
      <c r="M136" s="36">
        <v>0.81886530938063473</v>
      </c>
      <c r="N136" s="36">
        <v>0.81886530938063473</v>
      </c>
      <c r="O136" s="36">
        <v>0.81886530938063473</v>
      </c>
    </row>
    <row r="137" spans="1:15" ht="15" hidden="1" x14ac:dyDescent="0.2">
      <c r="A137" s="45" t="s">
        <v>51</v>
      </c>
      <c r="B137" s="45">
        <v>2009</v>
      </c>
      <c r="C137" s="48">
        <f t="shared" si="15"/>
        <v>10.658972345181708</v>
      </c>
      <c r="D137" s="51">
        <v>10.029933802262697</v>
      </c>
      <c r="E137" s="51">
        <v>10.029933802262697</v>
      </c>
      <c r="F137" s="51">
        <v>9.0649610749899736</v>
      </c>
      <c r="G137" s="52">
        <v>8.9952306051823552</v>
      </c>
      <c r="H137" s="51">
        <v>8.9952306051823552</v>
      </c>
      <c r="I137" s="51">
        <v>9.5533130445323824</v>
      </c>
      <c r="J137" s="51">
        <v>10.169197114940818</v>
      </c>
      <c r="K137" s="51">
        <v>11.574267605291293</v>
      </c>
      <c r="L137" s="51">
        <v>12.381448196856708</v>
      </c>
      <c r="M137" s="51">
        <v>12.381448196856708</v>
      </c>
      <c r="N137" s="51">
        <v>12.381448196856708</v>
      </c>
      <c r="O137" s="51">
        <v>12.351255896965798</v>
      </c>
    </row>
    <row r="138" spans="1:15" s="1" customFormat="1" ht="15" hidden="1" x14ac:dyDescent="0.2">
      <c r="A138" s="29" t="s">
        <v>36</v>
      </c>
      <c r="B138" s="45">
        <v>2009</v>
      </c>
      <c r="C138" s="48">
        <f t="shared" si="15"/>
        <v>5.8024121315192749</v>
      </c>
      <c r="D138" s="36">
        <v>6.0857142857142863</v>
      </c>
      <c r="E138" s="36">
        <v>6.3500000000000005</v>
      </c>
      <c r="F138" s="36">
        <v>5.9483333333333333</v>
      </c>
      <c r="G138" s="37">
        <v>5.666666666666667</v>
      </c>
      <c r="H138" s="36">
        <v>5.666666666666667</v>
      </c>
      <c r="I138" s="36">
        <v>5.666666666666667</v>
      </c>
      <c r="J138" s="36">
        <v>5.6734693877551026</v>
      </c>
      <c r="K138" s="36">
        <v>5.7142857142857144</v>
      </c>
      <c r="L138" s="36">
        <v>5.7142857142857144</v>
      </c>
      <c r="M138" s="36">
        <v>5.7142857142857144</v>
      </c>
      <c r="N138" s="36">
        <v>5.7142857142857144</v>
      </c>
      <c r="O138" s="36">
        <v>5.7142857142857144</v>
      </c>
    </row>
    <row r="139" spans="1:15" s="1" customFormat="1" ht="15" hidden="1" x14ac:dyDescent="0.2">
      <c r="A139" s="29" t="s">
        <v>37</v>
      </c>
      <c r="B139" s="45">
        <v>2009</v>
      </c>
      <c r="C139" s="48">
        <f t="shared" si="15"/>
        <v>6.4150852272727272</v>
      </c>
      <c r="D139" s="36">
        <v>6.5750000000000002</v>
      </c>
      <c r="E139" s="36">
        <v>6.7625000000000002</v>
      </c>
      <c r="F139" s="36">
        <v>6.5525000000000002</v>
      </c>
      <c r="G139" s="37">
        <v>6.0083333333333329</v>
      </c>
      <c r="H139" s="36">
        <v>6.0083333333333329</v>
      </c>
      <c r="I139" s="36">
        <v>6.0083333333333329</v>
      </c>
      <c r="J139" s="36">
        <v>6.53</v>
      </c>
      <c r="K139" s="36">
        <v>6.5250000000000004</v>
      </c>
      <c r="L139" s="36">
        <v>6.5250000000000004</v>
      </c>
      <c r="M139" s="36">
        <v>6.5250000000000004</v>
      </c>
      <c r="N139" s="36">
        <v>6.5250000000000004</v>
      </c>
      <c r="O139" s="36">
        <v>6.4360227272727277</v>
      </c>
    </row>
    <row r="140" spans="1:15" s="1" customFormat="1" ht="15" hidden="1" x14ac:dyDescent="0.2">
      <c r="A140" s="29" t="s">
        <v>39</v>
      </c>
      <c r="B140" s="45">
        <v>2009</v>
      </c>
      <c r="C140" s="48">
        <f t="shared" si="15"/>
        <v>4.8377937788595515</v>
      </c>
      <c r="D140" s="36">
        <v>4.7291740607213386</v>
      </c>
      <c r="E140" s="36">
        <v>4.3</v>
      </c>
      <c r="F140" s="36">
        <v>4.4223188405797096</v>
      </c>
      <c r="G140" s="37">
        <v>4.6549999999999994</v>
      </c>
      <c r="H140" s="36">
        <v>4.34</v>
      </c>
      <c r="I140" s="36">
        <v>4.34</v>
      </c>
      <c r="J140" s="36">
        <v>5.2411642284741058</v>
      </c>
      <c r="K140" s="36">
        <v>5.2411642284741058</v>
      </c>
      <c r="L140" s="36">
        <v>5.2411642284741058</v>
      </c>
      <c r="M140" s="36">
        <v>5.1811799198637489</v>
      </c>
      <c r="N140" s="36">
        <v>5.1811799198637489</v>
      </c>
      <c r="O140" s="36">
        <v>5.1811799198637489</v>
      </c>
    </row>
    <row r="141" spans="1:15" s="1" customFormat="1" ht="15" hidden="1" x14ac:dyDescent="0.2">
      <c r="A141" s="29" t="s">
        <v>40</v>
      </c>
      <c r="B141" s="45">
        <v>2009</v>
      </c>
      <c r="C141" s="48">
        <f t="shared" si="15"/>
        <v>5.3073843599033808</v>
      </c>
      <c r="D141" s="36">
        <v>4.9319456521739129</v>
      </c>
      <c r="E141" s="36">
        <v>5.25</v>
      </c>
      <c r="F141" s="36">
        <v>5</v>
      </c>
      <c r="G141" s="37">
        <v>5.25</v>
      </c>
      <c r="H141" s="36">
        <v>5.25</v>
      </c>
      <c r="I141" s="36">
        <v>5.25</v>
      </c>
      <c r="J141" s="36">
        <v>5.125</v>
      </c>
      <c r="K141" s="36">
        <v>5.3666666666666671</v>
      </c>
      <c r="L141" s="36">
        <v>5.34</v>
      </c>
      <c r="M141" s="36">
        <v>5.75</v>
      </c>
      <c r="N141" s="36">
        <v>5.4249999999999998</v>
      </c>
      <c r="O141" s="36">
        <v>5.75</v>
      </c>
    </row>
    <row r="142" spans="1:15" ht="15" hidden="1" x14ac:dyDescent="0.2">
      <c r="A142" s="45" t="s">
        <v>43</v>
      </c>
      <c r="B142" s="45">
        <v>2010</v>
      </c>
      <c r="C142" s="48">
        <f>AVERAGE(D142:O142)</f>
        <v>4.6713883442982462</v>
      </c>
      <c r="D142" s="51">
        <v>5.2412089473684214</v>
      </c>
      <c r="E142" s="51">
        <v>5.1226052631578955</v>
      </c>
      <c r="F142" s="51">
        <v>5.3819900438596493</v>
      </c>
      <c r="G142" s="51">
        <v>4.7830668859649137</v>
      </c>
      <c r="H142" s="51">
        <v>4.1591885964912292</v>
      </c>
      <c r="I142" s="51">
        <v>4.5751074561403513</v>
      </c>
      <c r="J142" s="51">
        <v>5.1823489912280705</v>
      </c>
      <c r="K142" s="51">
        <v>5.2988062719298252</v>
      </c>
      <c r="L142" s="51">
        <v>4.7581117543859648</v>
      </c>
      <c r="M142" s="51">
        <v>3.5436286842105265</v>
      </c>
      <c r="N142" s="51">
        <v>3.6850410964912284</v>
      </c>
      <c r="O142" s="51">
        <v>4.3255561403508773</v>
      </c>
    </row>
    <row r="143" spans="1:15" s="1" customFormat="1" ht="15" hidden="1" x14ac:dyDescent="0.2">
      <c r="A143" s="29" t="s">
        <v>44</v>
      </c>
      <c r="B143" s="29">
        <v>2010</v>
      </c>
      <c r="C143" s="31">
        <f t="shared" ref="C143:C149" si="16">AVERAGE(D143:O143)</f>
        <v>6.3662433306259567</v>
      </c>
      <c r="D143" s="36">
        <v>5.9939216973339251</v>
      </c>
      <c r="E143" s="36">
        <v>6.5087954970946615</v>
      </c>
      <c r="F143" s="36">
        <v>6.8620805572178769</v>
      </c>
      <c r="G143" s="36">
        <v>6.4808538595946601</v>
      </c>
      <c r="H143" s="36">
        <v>6.6333445386439474</v>
      </c>
      <c r="I143" s="36">
        <v>6.7095898781685896</v>
      </c>
      <c r="J143" s="36">
        <v>6.344534303540029</v>
      </c>
      <c r="K143" s="36">
        <v>6.6853331936766125</v>
      </c>
      <c r="L143" s="36">
        <v>6.1400549694580775</v>
      </c>
      <c r="M143" s="36">
        <v>5.7563015338669485</v>
      </c>
      <c r="N143" s="36">
        <v>5.7563015338669485</v>
      </c>
      <c r="O143" s="36">
        <v>6.5238084050492064</v>
      </c>
    </row>
    <row r="144" spans="1:15" s="1" customFormat="1" ht="15" hidden="1" x14ac:dyDescent="0.2">
      <c r="A144" s="29" t="s">
        <v>45</v>
      </c>
      <c r="B144" s="29">
        <v>2010</v>
      </c>
      <c r="C144" s="31">
        <f t="shared" si="16"/>
        <v>7.5139345601190994</v>
      </c>
      <c r="D144" s="36">
        <v>6.814530975531687</v>
      </c>
      <c r="E144" s="36">
        <v>6.814530975531687</v>
      </c>
      <c r="F144" s="36">
        <v>6.7364366817286028</v>
      </c>
      <c r="G144" s="36">
        <v>6.3154093891205658</v>
      </c>
      <c r="H144" s="36">
        <v>6.3154093891205658</v>
      </c>
      <c r="I144" s="36">
        <v>6.3759519889778291</v>
      </c>
      <c r="J144" s="36">
        <v>7.7511086101840982</v>
      </c>
      <c r="K144" s="36">
        <v>7.3204914651738697</v>
      </c>
      <c r="L144" s="36">
        <v>6.970408828499564</v>
      </c>
      <c r="M144" s="36">
        <v>8.7130110356244579</v>
      </c>
      <c r="N144" s="36">
        <v>9.5843121391869026</v>
      </c>
      <c r="O144" s="36">
        <v>10.455613242749349</v>
      </c>
    </row>
    <row r="145" spans="1:15" s="1" customFormat="1" ht="15" hidden="1" x14ac:dyDescent="0.2">
      <c r="A145" s="29" t="s">
        <v>46</v>
      </c>
      <c r="B145" s="29">
        <v>2010</v>
      </c>
      <c r="C145" s="31">
        <f t="shared" si="16"/>
        <v>9.7311766602120588</v>
      </c>
      <c r="D145" s="36">
        <v>9.4355222651929882</v>
      </c>
      <c r="E145" s="36">
        <v>9.4355222651929882</v>
      </c>
      <c r="F145" s="36">
        <v>9.4747350751103401</v>
      </c>
      <c r="G145" s="36">
        <v>9.3805201990772833</v>
      </c>
      <c r="H145" s="36">
        <v>10.318572218985013</v>
      </c>
      <c r="I145" s="36">
        <v>8.439513633715011</v>
      </c>
      <c r="J145" s="36">
        <v>10.153344946257739</v>
      </c>
      <c r="K145" s="36">
        <v>8.3072822287563319</v>
      </c>
      <c r="L145" s="36">
        <v>10.112531384457741</v>
      </c>
      <c r="M145" s="36">
        <v>10.112531384457741</v>
      </c>
      <c r="N145" s="36">
        <v>10.572191901933092</v>
      </c>
      <c r="O145" s="36">
        <v>11.031852419408445</v>
      </c>
    </row>
    <row r="146" spans="1:15" s="1" customFormat="1" ht="15" hidden="1" x14ac:dyDescent="0.2">
      <c r="A146" s="29" t="s">
        <v>47</v>
      </c>
      <c r="B146" s="29">
        <v>2010</v>
      </c>
      <c r="C146" s="31">
        <f t="shared" si="16"/>
        <v>3.2420197181948214</v>
      </c>
      <c r="D146" s="36">
        <v>3.4003478869806867</v>
      </c>
      <c r="E146" s="36">
        <v>3.4445524095114366</v>
      </c>
      <c r="F146" s="36">
        <v>3.551912438147903</v>
      </c>
      <c r="G146" s="36">
        <v>3.5189023520115397</v>
      </c>
      <c r="H146" s="36">
        <v>3.2292878210715967</v>
      </c>
      <c r="I146" s="36">
        <v>3.193509438018916</v>
      </c>
      <c r="J146" s="36">
        <v>3.0757353244281416</v>
      </c>
      <c r="K146" s="36">
        <v>3.0757353244281416</v>
      </c>
      <c r="L146" s="36">
        <v>3.0786645961656918</v>
      </c>
      <c r="M146" s="36">
        <v>3.0845231396407926</v>
      </c>
      <c r="N146" s="36">
        <v>3.1255329439665016</v>
      </c>
      <c r="O146" s="36">
        <v>3.1255329439665016</v>
      </c>
    </row>
    <row r="147" spans="1:15" s="1" customFormat="1" ht="15" hidden="1" x14ac:dyDescent="0.2">
      <c r="A147" s="29" t="s">
        <v>48</v>
      </c>
      <c r="B147" s="29">
        <v>2010</v>
      </c>
      <c r="C147" s="31">
        <f t="shared" si="16"/>
        <v>3.670648262766699</v>
      </c>
      <c r="D147" s="36">
        <v>3.7119183673469394</v>
      </c>
      <c r="E147" s="36">
        <v>3.8017595663265311</v>
      </c>
      <c r="F147" s="36">
        <v>3.6844734948979605</v>
      </c>
      <c r="G147" s="36">
        <v>3.6063499153525056</v>
      </c>
      <c r="H147" s="36">
        <v>3.6832376994434144</v>
      </c>
      <c r="I147" s="36">
        <v>3.709774307977737</v>
      </c>
      <c r="J147" s="36">
        <v>3.709774307977737</v>
      </c>
      <c r="K147" s="36">
        <v>3.709774307977737</v>
      </c>
      <c r="L147" s="36">
        <v>3.709774307977737</v>
      </c>
      <c r="M147" s="36">
        <v>3.709774307977737</v>
      </c>
      <c r="N147" s="36">
        <v>3.505584284972171</v>
      </c>
      <c r="O147" s="36">
        <v>3.505584284972171</v>
      </c>
    </row>
    <row r="148" spans="1:15" s="1" customFormat="1" ht="15" hidden="1" x14ac:dyDescent="0.2">
      <c r="A148" s="29" t="s">
        <v>49</v>
      </c>
      <c r="B148" s="29">
        <v>2010</v>
      </c>
      <c r="C148" s="31">
        <f t="shared" si="16"/>
        <v>4.2323087833973823</v>
      </c>
      <c r="D148" s="36">
        <v>4.248090764749537</v>
      </c>
      <c r="E148" s="36">
        <v>4.248090764749537</v>
      </c>
      <c r="F148" s="36">
        <v>4.1815596329499076</v>
      </c>
      <c r="G148" s="36">
        <v>4.1815596329499076</v>
      </c>
      <c r="H148" s="36">
        <v>4.2147086466297772</v>
      </c>
      <c r="I148" s="36">
        <v>4.2147086466297772</v>
      </c>
      <c r="J148" s="36">
        <v>4.2147086466297772</v>
      </c>
      <c r="K148" s="36">
        <v>4.2147086466297772</v>
      </c>
      <c r="L148" s="36">
        <v>4.2147086466297772</v>
      </c>
      <c r="M148" s="36">
        <v>4.2147086466297772</v>
      </c>
      <c r="N148" s="36">
        <v>4.2147086466297772</v>
      </c>
      <c r="O148" s="36">
        <v>4.4254440789612657</v>
      </c>
    </row>
    <row r="149" spans="1:15" ht="15" hidden="1" x14ac:dyDescent="0.2">
      <c r="A149" s="45" t="s">
        <v>50</v>
      </c>
      <c r="B149" s="45">
        <v>2010</v>
      </c>
      <c r="C149" s="48">
        <f t="shared" si="16"/>
        <v>3.1265129308355699</v>
      </c>
      <c r="D149" s="51">
        <v>3.267770371482992</v>
      </c>
      <c r="E149" s="51">
        <v>3.6298819639827822</v>
      </c>
      <c r="F149" s="51">
        <v>3.2372102488793559</v>
      </c>
      <c r="G149" s="51">
        <v>3.0748134736866586</v>
      </c>
      <c r="H149" s="51">
        <v>2.9085678237070174</v>
      </c>
      <c r="I149" s="51">
        <v>2.8789235734080045</v>
      </c>
      <c r="J149" s="51">
        <v>2.9764969258650367</v>
      </c>
      <c r="K149" s="51">
        <v>3.0479393703950945</v>
      </c>
      <c r="L149" s="51">
        <v>3.0479393703950945</v>
      </c>
      <c r="M149" s="51">
        <v>3.0479393703950945</v>
      </c>
      <c r="N149" s="51">
        <v>3.2003363389148491</v>
      </c>
      <c r="O149" s="51">
        <v>3.2003363389148491</v>
      </c>
    </row>
    <row r="150" spans="1:15" s="1" customFormat="1" ht="15" hidden="1" x14ac:dyDescent="0.2">
      <c r="A150" s="29" t="s">
        <v>34</v>
      </c>
      <c r="B150" s="29">
        <v>2010</v>
      </c>
      <c r="C150" s="31">
        <f t="shared" ref="C150:C156" si="17">AVERAGE(D150:O150)</f>
        <v>3.8044459564321715</v>
      </c>
      <c r="D150" s="36">
        <v>3.283297516186757</v>
      </c>
      <c r="E150" s="36">
        <v>3.5789302022686944</v>
      </c>
      <c r="F150" s="36">
        <v>3.9054813695737818</v>
      </c>
      <c r="G150" s="36">
        <v>3.9556998232557663</v>
      </c>
      <c r="H150" s="36">
        <v>4.0279316014741671</v>
      </c>
      <c r="I150" s="36">
        <v>4.1268979798887662</v>
      </c>
      <c r="J150" s="36">
        <v>4.1961744447789844</v>
      </c>
      <c r="K150" s="36">
        <v>4.0576215149985471</v>
      </c>
      <c r="L150" s="36">
        <v>3.8201022068035111</v>
      </c>
      <c r="M150" s="36">
        <v>3.354960228254896</v>
      </c>
      <c r="N150" s="36">
        <v>3.9573573831431417</v>
      </c>
      <c r="O150" s="36">
        <v>3.3888972065590433</v>
      </c>
    </row>
    <row r="151" spans="1:15" s="1" customFormat="1" ht="15" hidden="1" x14ac:dyDescent="0.2">
      <c r="A151" s="29" t="s">
        <v>35</v>
      </c>
      <c r="B151" s="29">
        <v>2010</v>
      </c>
      <c r="C151" s="31">
        <f t="shared" si="17"/>
        <v>0.84906079160293368</v>
      </c>
      <c r="D151" s="36">
        <v>0.86811185328788454</v>
      </c>
      <c r="E151" s="36">
        <v>0.87213856853620808</v>
      </c>
      <c r="F151" s="36">
        <v>0.85316453241607837</v>
      </c>
      <c r="G151" s="36">
        <v>0.84918853163697294</v>
      </c>
      <c r="H151" s="36">
        <v>0.84860116682023368</v>
      </c>
      <c r="I151" s="36">
        <v>0.85957291204063369</v>
      </c>
      <c r="J151" s="36">
        <v>0.84529394874113994</v>
      </c>
      <c r="K151" s="36">
        <v>0.84529394874113994</v>
      </c>
      <c r="L151" s="36">
        <v>0.84529394874113994</v>
      </c>
      <c r="M151" s="36">
        <v>0.84529394874113994</v>
      </c>
      <c r="N151" s="36">
        <v>0.84529394874113994</v>
      </c>
      <c r="O151" s="36">
        <v>0.81148219079149431</v>
      </c>
    </row>
    <row r="152" spans="1:15" ht="15" hidden="1" x14ac:dyDescent="0.2">
      <c r="A152" s="45" t="s">
        <v>51</v>
      </c>
      <c r="B152" s="45">
        <v>2010</v>
      </c>
      <c r="C152" s="48">
        <f t="shared" si="17"/>
        <v>11.181698116851477</v>
      </c>
      <c r="D152" s="51">
        <v>11.710150887295498</v>
      </c>
      <c r="E152" s="51">
        <v>11.619241796386406</v>
      </c>
      <c r="F152" s="51">
        <v>10.699571569565835</v>
      </c>
      <c r="G152" s="51">
        <v>10.69911702411129</v>
      </c>
      <c r="H152" s="51">
        <v>10.315292198134204</v>
      </c>
      <c r="I152" s="51">
        <v>10.395255703546097</v>
      </c>
      <c r="J152" s="51">
        <v>10.849128650009943</v>
      </c>
      <c r="K152" s="51">
        <v>11.483385401856678</v>
      </c>
      <c r="L152" s="51">
        <v>11.483385401856678</v>
      </c>
      <c r="M152" s="51">
        <v>11.683677007703016</v>
      </c>
      <c r="N152" s="51">
        <v>11.558494754049054</v>
      </c>
      <c r="O152" s="51">
        <v>11.683677007703016</v>
      </c>
    </row>
    <row r="153" spans="1:15" s="1" customFormat="1" ht="15" hidden="1" x14ac:dyDescent="0.2">
      <c r="A153" s="29" t="s">
        <v>36</v>
      </c>
      <c r="B153" s="29">
        <v>2010</v>
      </c>
      <c r="C153" s="31">
        <f t="shared" si="17"/>
        <v>5.9693684807256249</v>
      </c>
      <c r="D153" s="36">
        <v>5.666666666666667</v>
      </c>
      <c r="E153" s="36">
        <v>5.666666666666667</v>
      </c>
      <c r="F153" s="36">
        <v>5.7645714285714282</v>
      </c>
      <c r="G153" s="36">
        <v>5.742</v>
      </c>
      <c r="H153" s="36">
        <v>5.666666666666667</v>
      </c>
      <c r="I153" s="36">
        <v>5.666666666666667</v>
      </c>
      <c r="J153" s="36">
        <v>5.6734693877551026</v>
      </c>
      <c r="K153" s="36">
        <v>5.7142857142857144</v>
      </c>
      <c r="L153" s="36">
        <v>5.7142857142857144</v>
      </c>
      <c r="M153" s="36">
        <v>6.7857142857142856</v>
      </c>
      <c r="N153" s="36">
        <v>6.7857142857142856</v>
      </c>
      <c r="O153" s="36">
        <v>6.7857142857142856</v>
      </c>
    </row>
    <row r="154" spans="1:15" s="1" customFormat="1" ht="15" hidden="1" x14ac:dyDescent="0.2">
      <c r="A154" s="29" t="s">
        <v>37</v>
      </c>
      <c r="B154" s="29">
        <v>2010</v>
      </c>
      <c r="C154" s="31">
        <f t="shared" si="17"/>
        <v>6.4416808712121219</v>
      </c>
      <c r="D154" s="36">
        <v>6.7180113636363643</v>
      </c>
      <c r="E154" s="36">
        <v>6.7180113636363643</v>
      </c>
      <c r="F154" s="36">
        <v>6.7180113636363643</v>
      </c>
      <c r="G154" s="36">
        <v>6.4786742424242432</v>
      </c>
      <c r="H154" s="36">
        <v>5.9786742424242432</v>
      </c>
      <c r="I154" s="36">
        <v>5.9786742424242432</v>
      </c>
      <c r="J154" s="36">
        <v>6.53</v>
      </c>
      <c r="K154" s="36">
        <v>6.4360227272727277</v>
      </c>
      <c r="L154" s="36">
        <v>6.4360227272727277</v>
      </c>
      <c r="M154" s="36">
        <v>6.4360227272727277</v>
      </c>
      <c r="N154" s="36">
        <v>6.4360227272727277</v>
      </c>
      <c r="O154" s="36">
        <v>6.4360227272727277</v>
      </c>
    </row>
    <row r="155" spans="1:15" s="1" customFormat="1" ht="15" hidden="1" x14ac:dyDescent="0.2">
      <c r="A155" s="29" t="s">
        <v>39</v>
      </c>
      <c r="B155" s="29">
        <v>2010</v>
      </c>
      <c r="C155" s="31">
        <f t="shared" si="17"/>
        <v>5.0105097469424651</v>
      </c>
      <c r="D155" s="36">
        <v>4.5666666666666664</v>
      </c>
      <c r="E155" s="36">
        <v>4.9131328124999998</v>
      </c>
      <c r="F155" s="36">
        <v>4.6339999999999995</v>
      </c>
      <c r="G155" s="36">
        <v>5.4230769230769234</v>
      </c>
      <c r="H155" s="36">
        <v>4.6826923076923084</v>
      </c>
      <c r="I155" s="36">
        <v>4.6826923076923084</v>
      </c>
      <c r="J155" s="36">
        <v>5.2411642284741058</v>
      </c>
      <c r="K155" s="36">
        <v>5.2411642284741058</v>
      </c>
      <c r="L155" s="36">
        <v>5.2411642284741058</v>
      </c>
      <c r="M155" s="36">
        <v>5.1811799198637489</v>
      </c>
      <c r="N155" s="36">
        <v>5.1380034205315521</v>
      </c>
      <c r="O155" s="36">
        <v>5.1811799198637489</v>
      </c>
    </row>
    <row r="156" spans="1:15" s="1" customFormat="1" ht="15" hidden="1" x14ac:dyDescent="0.2">
      <c r="A156" s="29" t="s">
        <v>40</v>
      </c>
      <c r="B156" s="29">
        <v>2010</v>
      </c>
      <c r="C156" s="31">
        <f t="shared" si="17"/>
        <v>5.3010229700854703</v>
      </c>
      <c r="D156" s="36">
        <v>5.1875</v>
      </c>
      <c r="E156" s="36">
        <v>5.375</v>
      </c>
      <c r="F156" s="36">
        <v>5.375</v>
      </c>
      <c r="G156" s="36">
        <v>5.375</v>
      </c>
      <c r="H156" s="36">
        <v>5.375</v>
      </c>
      <c r="I156" s="36">
        <v>5.375</v>
      </c>
      <c r="J156" s="36">
        <v>5.125</v>
      </c>
      <c r="K156" s="36">
        <v>5.4083333333333341</v>
      </c>
      <c r="L156" s="36">
        <v>5.1826923076923084</v>
      </c>
      <c r="M156" s="36">
        <v>5.3900000000000006</v>
      </c>
      <c r="N156" s="36">
        <v>5.228365384615385</v>
      </c>
      <c r="O156" s="36">
        <v>5.2153846153846164</v>
      </c>
    </row>
    <row r="157" spans="1:15" ht="15" hidden="1" x14ac:dyDescent="0.2">
      <c r="A157" s="45" t="s">
        <v>43</v>
      </c>
      <c r="B157" s="45">
        <v>2011</v>
      </c>
      <c r="C157" s="48">
        <f>AVERAGE(D157:O157)</f>
        <v>4.8498224218749995</v>
      </c>
      <c r="D157" s="51">
        <v>4.5035231578947368</v>
      </c>
      <c r="E157" s="51">
        <v>4.6371132302631581</v>
      </c>
      <c r="F157" s="51">
        <v>5.0114213881578955</v>
      </c>
      <c r="G157" s="51">
        <v>5.0779446809210533</v>
      </c>
      <c r="H157" s="51">
        <v>4.7379367401315786</v>
      </c>
      <c r="I157" s="51">
        <v>4.2427077828947368</v>
      </c>
      <c r="J157" s="51">
        <v>5.2257742203947366</v>
      </c>
      <c r="K157" s="51">
        <v>5.0483787730263154</v>
      </c>
      <c r="L157" s="51">
        <v>4.9005492335526304</v>
      </c>
      <c r="M157" s="51">
        <v>4.7970685559210517</v>
      </c>
      <c r="N157" s="51">
        <v>5.0188128651315775</v>
      </c>
      <c r="O157" s="41">
        <v>4.9966384342105252</v>
      </c>
    </row>
    <row r="158" spans="1:15" s="1" customFormat="1" ht="15" hidden="1" x14ac:dyDescent="0.2">
      <c r="A158" s="29" t="s">
        <v>44</v>
      </c>
      <c r="B158" s="29">
        <v>2011</v>
      </c>
      <c r="C158" s="31">
        <f t="shared" ref="C158:C164" si="18">AVERAGE(D158:O158)</f>
        <v>6.317196083246821</v>
      </c>
      <c r="D158" s="36">
        <v>5.9230165018922918</v>
      </c>
      <c r="E158" s="36">
        <v>5.9029370977819982</v>
      </c>
      <c r="F158" s="36">
        <v>5.5221024463121919</v>
      </c>
      <c r="G158" s="36">
        <v>5.9410205629289798</v>
      </c>
      <c r="H158" s="36">
        <v>6.4736902211892549</v>
      </c>
      <c r="I158" s="36">
        <v>6.7026898658685923</v>
      </c>
      <c r="J158" s="36">
        <v>6.3218552143987869</v>
      </c>
      <c r="K158" s="36">
        <v>6.6339625931413222</v>
      </c>
      <c r="L158" s="36">
        <v>6.0308750846739283</v>
      </c>
      <c r="M158" s="36">
        <v>6.9731993166542283</v>
      </c>
      <c r="N158" s="36">
        <v>6.5962696238621099</v>
      </c>
      <c r="O158" s="38">
        <v>6.7847344702581696</v>
      </c>
    </row>
    <row r="159" spans="1:15" s="1" customFormat="1" ht="15" hidden="1" x14ac:dyDescent="0.2">
      <c r="A159" s="29" t="s">
        <v>45</v>
      </c>
      <c r="B159" s="29">
        <v>2011</v>
      </c>
      <c r="C159" s="31">
        <f t="shared" si="18"/>
        <v>7.8150375511213745</v>
      </c>
      <c r="D159" s="36">
        <v>7.4060593802807881</v>
      </c>
      <c r="E159" s="36">
        <v>7.4060593802807881</v>
      </c>
      <c r="F159" s="36">
        <v>7.4060593802807881</v>
      </c>
      <c r="G159" s="36">
        <v>6.9704088284995658</v>
      </c>
      <c r="H159" s="36">
        <v>6.7068476759073352</v>
      </c>
      <c r="I159" s="36">
        <v>7.4806685920212894</v>
      </c>
      <c r="J159" s="36">
        <v>7.9207079209637179</v>
      </c>
      <c r="K159" s="36">
        <v>7.9207079209637179</v>
      </c>
      <c r="L159" s="36">
        <v>7.0898321095914847</v>
      </c>
      <c r="M159" s="36">
        <v>8.4191756301398879</v>
      </c>
      <c r="N159" s="36">
        <v>8.4191756301398879</v>
      </c>
      <c r="O159" s="38">
        <v>10.634748164387229</v>
      </c>
    </row>
    <row r="160" spans="1:15" s="1" customFormat="1" ht="15" hidden="1" x14ac:dyDescent="0.2">
      <c r="A160" s="29" t="s">
        <v>46</v>
      </c>
      <c r="B160" s="29">
        <v>2011</v>
      </c>
      <c r="C160" s="31">
        <f t="shared" si="18"/>
        <v>8.7785974891903376</v>
      </c>
      <c r="D160" s="36">
        <v>8.4515752649695557</v>
      </c>
      <c r="E160" s="36">
        <v>9.3906391832995055</v>
      </c>
      <c r="F160" s="36">
        <v>8.4515752649695557</v>
      </c>
      <c r="G160" s="36">
        <v>8.3752612153827783</v>
      </c>
      <c r="H160" s="36">
        <v>9.5888700288556219</v>
      </c>
      <c r="I160" s="36">
        <v>8.3298066699282334</v>
      </c>
      <c r="J160" s="36">
        <v>10.180874818801174</v>
      </c>
      <c r="K160" s="36">
        <v>8.3298066699282334</v>
      </c>
      <c r="L160" s="36">
        <v>8.3298066699282334</v>
      </c>
      <c r="M160" s="36">
        <v>8.3298066699282334</v>
      </c>
      <c r="N160" s="36">
        <v>8.3298066699282334</v>
      </c>
      <c r="O160" s="38">
        <v>9.2553407443647036</v>
      </c>
    </row>
    <row r="161" spans="1:15" s="1" customFormat="1" ht="15" hidden="1" x14ac:dyDescent="0.2">
      <c r="A161" s="29" t="s">
        <v>47</v>
      </c>
      <c r="B161" s="29">
        <v>2011</v>
      </c>
      <c r="C161" s="31">
        <f t="shared" si="18"/>
        <v>3.9978402146807182</v>
      </c>
      <c r="D161" s="36">
        <v>3.6093415111376346</v>
      </c>
      <c r="E161" s="36">
        <v>3.5107813380463058</v>
      </c>
      <c r="F161" s="36">
        <v>3.566814822509063</v>
      </c>
      <c r="G161" s="36">
        <v>4.1117463238497933</v>
      </c>
      <c r="H161" s="36">
        <v>3.480123974440974</v>
      </c>
      <c r="I161" s="36">
        <v>4.2421820865978344</v>
      </c>
      <c r="J161" s="36">
        <v>4.2421820865978344</v>
      </c>
      <c r="K161" s="36">
        <v>4.2421820865978344</v>
      </c>
      <c r="L161" s="36">
        <v>4.2421820865978344</v>
      </c>
      <c r="M161" s="36">
        <v>4.2421820865978344</v>
      </c>
      <c r="N161" s="36">
        <v>4.2421820865978344</v>
      </c>
      <c r="O161" s="38">
        <v>4.2421820865978344</v>
      </c>
    </row>
    <row r="162" spans="1:15" s="1" customFormat="1" ht="15" hidden="1" x14ac:dyDescent="0.2">
      <c r="A162" s="29" t="s">
        <v>48</v>
      </c>
      <c r="B162" s="29">
        <v>2011</v>
      </c>
      <c r="C162" s="31">
        <f t="shared" si="18"/>
        <v>3.8103442030253558</v>
      </c>
      <c r="D162" s="36">
        <v>3.505584284972171</v>
      </c>
      <c r="E162" s="36">
        <v>3.505584284972171</v>
      </c>
      <c r="F162" s="36">
        <v>3.505584284972171</v>
      </c>
      <c r="G162" s="36">
        <v>3.5997842182708735</v>
      </c>
      <c r="H162" s="36">
        <v>3.815336074211503</v>
      </c>
      <c r="I162" s="36">
        <v>3.9708606159554738</v>
      </c>
      <c r="J162" s="36">
        <v>3.9708606159554738</v>
      </c>
      <c r="K162" s="36">
        <v>3.9708606159554738</v>
      </c>
      <c r="L162" s="36">
        <v>3.9708606159554738</v>
      </c>
      <c r="M162" s="36">
        <v>3.9708606159554738</v>
      </c>
      <c r="N162" s="36">
        <v>3.7685505623747688</v>
      </c>
      <c r="O162" s="38">
        <v>4.1694036467532474</v>
      </c>
    </row>
    <row r="163" spans="1:15" s="1" customFormat="1" ht="15" hidden="1" x14ac:dyDescent="0.2">
      <c r="A163" s="29" t="s">
        <v>49</v>
      </c>
      <c r="B163" s="29">
        <v>2011</v>
      </c>
      <c r="C163" s="31">
        <f t="shared" si="18"/>
        <v>4.0528802992153699</v>
      </c>
      <c r="D163" s="36">
        <v>3.9733342397249447</v>
      </c>
      <c r="E163" s="36">
        <v>4.0036788532240566</v>
      </c>
      <c r="F163" s="36">
        <v>4.0036788532240566</v>
      </c>
      <c r="G163" s="36">
        <v>4.0155847573887318</v>
      </c>
      <c r="H163" s="36">
        <v>4.3034562606696847</v>
      </c>
      <c r="I163" s="36">
        <v>4.0478329466218517</v>
      </c>
      <c r="J163" s="36">
        <v>4.0478329466218517</v>
      </c>
      <c r="K163" s="36">
        <v>4.0478329466218517</v>
      </c>
      <c r="L163" s="36">
        <v>4.0478329466218517</v>
      </c>
      <c r="M163" s="36">
        <v>4.0478329466218517</v>
      </c>
      <c r="N163" s="36">
        <v>4.0478329466218517</v>
      </c>
      <c r="O163" s="38">
        <v>4.0478329466218517</v>
      </c>
    </row>
    <row r="164" spans="1:15" ht="15" hidden="1" x14ac:dyDescent="0.2">
      <c r="A164" s="45" t="s">
        <v>50</v>
      </c>
      <c r="B164" s="45">
        <v>2011</v>
      </c>
      <c r="C164" s="48">
        <f t="shared" si="18"/>
        <v>3.1584955325889355</v>
      </c>
      <c r="D164" s="51">
        <v>3.1876261016945993</v>
      </c>
      <c r="E164" s="51">
        <v>3.1546172483589228</v>
      </c>
      <c r="F164" s="51">
        <v>3.0479393703950945</v>
      </c>
      <c r="G164" s="51">
        <v>3.0479393703950945</v>
      </c>
      <c r="H164" s="51">
        <v>2.9566712390921142</v>
      </c>
      <c r="I164" s="51">
        <v>3.1249971636390721</v>
      </c>
      <c r="J164" s="51">
        <v>3.1249971636390721</v>
      </c>
      <c r="K164" s="51">
        <v>3.2002280972152075</v>
      </c>
      <c r="L164" s="51">
        <v>3.2002280972152075</v>
      </c>
      <c r="M164" s="51">
        <v>3.2002280972152075</v>
      </c>
      <c r="N164" s="51">
        <v>3.2962349401316633</v>
      </c>
      <c r="O164" s="41">
        <v>3.3602395020759674</v>
      </c>
    </row>
    <row r="165" spans="1:15" s="1" customFormat="1" ht="15" hidden="1" x14ac:dyDescent="0.2">
      <c r="A165" s="29" t="s">
        <v>34</v>
      </c>
      <c r="B165" s="29">
        <v>2011</v>
      </c>
      <c r="C165" s="31">
        <f t="shared" ref="C165:C171" si="19">AVERAGE(D165:O165)</f>
        <v>4.0508318151107661</v>
      </c>
      <c r="D165" s="36">
        <v>4.4854665010821568</v>
      </c>
      <c r="E165" s="36">
        <v>4.4636530785745405</v>
      </c>
      <c r="F165" s="36">
        <v>4.3504319383233989</v>
      </c>
      <c r="G165" s="36">
        <v>4.1351689306040305</v>
      </c>
      <c r="H165" s="36">
        <v>4.012668953783348</v>
      </c>
      <c r="I165" s="36">
        <v>3.9120492273280734</v>
      </c>
      <c r="J165" s="36">
        <v>3.9221059091463983</v>
      </c>
      <c r="K165" s="36">
        <v>4.0623942422712735</v>
      </c>
      <c r="L165" s="36">
        <v>4.1835796364228246</v>
      </c>
      <c r="M165" s="36">
        <v>3.9925026818746669</v>
      </c>
      <c r="N165" s="36">
        <v>3.9723893182380183</v>
      </c>
      <c r="O165" s="38">
        <v>3.1175713636804705</v>
      </c>
    </row>
    <row r="166" spans="1:15" s="1" customFormat="1" ht="15" hidden="1" x14ac:dyDescent="0.2">
      <c r="A166" s="29" t="s">
        <v>35</v>
      </c>
      <c r="B166" s="29">
        <v>2011</v>
      </c>
      <c r="C166" s="31">
        <f t="shared" si="19"/>
        <v>0.8591312670814405</v>
      </c>
      <c r="D166" s="36">
        <v>0.80771649692592373</v>
      </c>
      <c r="E166" s="36">
        <v>0.81148219079149431</v>
      </c>
      <c r="F166" s="36">
        <v>0.81148219079149431</v>
      </c>
      <c r="G166" s="36">
        <v>0.81489760291110147</v>
      </c>
      <c r="H166" s="36">
        <v>0.85513581325832344</v>
      </c>
      <c r="I166" s="36">
        <v>0.89310718602787065</v>
      </c>
      <c r="J166" s="36">
        <v>0.86541393994948701</v>
      </c>
      <c r="K166" s="36">
        <v>0.85021779413172527</v>
      </c>
      <c r="L166" s="36">
        <v>0.90003049754746633</v>
      </c>
      <c r="M166" s="36">
        <v>0.90003049754746633</v>
      </c>
      <c r="N166" s="36">
        <v>0.90003049754746633</v>
      </c>
      <c r="O166" s="38">
        <v>0.90003049754746633</v>
      </c>
    </row>
    <row r="167" spans="1:15" ht="15" hidden="1" x14ac:dyDescent="0.2">
      <c r="A167" s="45" t="s">
        <v>51</v>
      </c>
      <c r="B167" s="45">
        <v>2011</v>
      </c>
      <c r="C167" s="48">
        <f t="shared" si="19"/>
        <v>12.724984676271349</v>
      </c>
      <c r="D167" s="51">
        <v>12.144651106410835</v>
      </c>
      <c r="E167" s="51">
        <v>12.097119924466343</v>
      </c>
      <c r="F167" s="51">
        <v>12.097119924466343</v>
      </c>
      <c r="G167" s="51">
        <v>12.097119924466343</v>
      </c>
      <c r="H167" s="51">
        <v>10.819828214772073</v>
      </c>
      <c r="I167" s="51">
        <v>12.807661049030269</v>
      </c>
      <c r="J167" s="51">
        <v>13.032131874205094</v>
      </c>
      <c r="K167" s="51">
        <v>13.032131874205094</v>
      </c>
      <c r="L167" s="51">
        <v>13.032131874205094</v>
      </c>
      <c r="M167" s="51">
        <v>13.846640116342909</v>
      </c>
      <c r="N167" s="51">
        <v>13.846640116342909</v>
      </c>
      <c r="O167" s="41">
        <v>13.846640116342909</v>
      </c>
    </row>
    <row r="168" spans="1:15" s="1" customFormat="1" ht="15" hidden="1" x14ac:dyDescent="0.2">
      <c r="A168" s="29" t="s">
        <v>36</v>
      </c>
      <c r="B168" s="29">
        <v>2011</v>
      </c>
      <c r="C168" s="31">
        <f t="shared" si="19"/>
        <v>6.2028075396825386</v>
      </c>
      <c r="D168" s="36">
        <v>6.9142857142857137</v>
      </c>
      <c r="E168" s="36">
        <v>5.5314285714285711</v>
      </c>
      <c r="F168" s="36">
        <v>5.5314285714285711</v>
      </c>
      <c r="G168" s="36">
        <v>5.666666666666667</v>
      </c>
      <c r="H168" s="36">
        <v>5.666666666666667</v>
      </c>
      <c r="I168" s="36">
        <v>6.4312499999999995</v>
      </c>
      <c r="J168" s="36">
        <v>5.7857142857142856</v>
      </c>
      <c r="K168" s="36">
        <v>5.7857142857142856</v>
      </c>
      <c r="L168" s="36">
        <v>6.5089285714285712</v>
      </c>
      <c r="M168" s="36">
        <v>6.8705357142857135</v>
      </c>
      <c r="N168" s="36">
        <v>6.8705357142857135</v>
      </c>
      <c r="O168" s="38">
        <v>6.8705357142857135</v>
      </c>
    </row>
    <row r="169" spans="1:15" s="1" customFormat="1" ht="15" hidden="1" x14ac:dyDescent="0.2">
      <c r="A169" s="29" t="s">
        <v>37</v>
      </c>
      <c r="B169" s="29">
        <v>2011</v>
      </c>
      <c r="C169" s="31">
        <f t="shared" si="19"/>
        <v>6.3973035755280074</v>
      </c>
      <c r="D169" s="36">
        <v>6.7180113636363643</v>
      </c>
      <c r="E169" s="36">
        <v>6.7180113636363643</v>
      </c>
      <c r="F169" s="36">
        <v>6.5720075757575769</v>
      </c>
      <c r="G169" s="36">
        <v>6.4786742424242432</v>
      </c>
      <c r="H169" s="36">
        <v>5.9786742424242432</v>
      </c>
      <c r="I169" s="36">
        <v>5.9786742424242432</v>
      </c>
      <c r="J169" s="36">
        <v>6.4360227272727277</v>
      </c>
      <c r="K169" s="36">
        <v>6.4360227272727277</v>
      </c>
      <c r="L169" s="36">
        <v>6.4360227272727277</v>
      </c>
      <c r="M169" s="36">
        <v>6.4360227272727277</v>
      </c>
      <c r="N169" s="36">
        <v>6.4360227272727277</v>
      </c>
      <c r="O169" s="38">
        <v>6.1434762396694218</v>
      </c>
    </row>
    <row r="170" spans="1:15" s="1" customFormat="1" ht="15" hidden="1" x14ac:dyDescent="0.2">
      <c r="A170" s="29" t="s">
        <v>39</v>
      </c>
      <c r="B170" s="29">
        <v>2011</v>
      </c>
      <c r="C170" s="31">
        <f t="shared" si="19"/>
        <v>3.4149088160637313</v>
      </c>
      <c r="D170" s="36">
        <v>3.9572933333333338</v>
      </c>
      <c r="E170" s="36">
        <v>3.87655488</v>
      </c>
      <c r="F170" s="36">
        <v>3.3368000000000002</v>
      </c>
      <c r="G170" s="36">
        <v>2.9430288461538461</v>
      </c>
      <c r="H170" s="36">
        <v>4.6826923076923084</v>
      </c>
      <c r="I170" s="36">
        <v>3.1882812499999997</v>
      </c>
      <c r="J170" s="36">
        <v>3.1348653846153849</v>
      </c>
      <c r="K170" s="36">
        <v>3.1348653846153844</v>
      </c>
      <c r="L170" s="36">
        <v>3.3262291666666663</v>
      </c>
      <c r="M170" s="36">
        <v>3.2822958333333334</v>
      </c>
      <c r="N170" s="36">
        <v>3.057999703177257</v>
      </c>
      <c r="O170" s="38">
        <v>3.057999703177257</v>
      </c>
    </row>
    <row r="171" spans="1:15" s="1" customFormat="1" ht="15" hidden="1" x14ac:dyDescent="0.2">
      <c r="A171" s="29" t="s">
        <v>40</v>
      </c>
      <c r="B171" s="29">
        <v>2011</v>
      </c>
      <c r="C171" s="31">
        <f t="shared" si="19"/>
        <v>5.5736276709401702</v>
      </c>
      <c r="D171" s="36">
        <v>5.1081730769230775</v>
      </c>
      <c r="E171" s="36">
        <v>5.3125</v>
      </c>
      <c r="F171" s="36">
        <v>5.3125</v>
      </c>
      <c r="G171" s="36">
        <v>5.3125</v>
      </c>
      <c r="H171" s="36">
        <v>5.375</v>
      </c>
      <c r="I171" s="36">
        <v>5.3500000000000005</v>
      </c>
      <c r="J171" s="36">
        <v>5.3250000000000011</v>
      </c>
      <c r="K171" s="36">
        <v>6.0316666666666663</v>
      </c>
      <c r="L171" s="36">
        <v>6.0679999999999996</v>
      </c>
      <c r="M171" s="36">
        <v>6.0679999999999996</v>
      </c>
      <c r="N171" s="36">
        <v>5.8509615384615383</v>
      </c>
      <c r="O171" s="38">
        <v>5.7692307692307692</v>
      </c>
    </row>
    <row r="172" spans="1:15" ht="15.75" hidden="1" x14ac:dyDescent="0.25">
      <c r="A172" s="45" t="s">
        <v>43</v>
      </c>
      <c r="B172" s="45">
        <v>2012</v>
      </c>
      <c r="C172" s="53">
        <f t="shared" ref="C172:C179" si="20">AVERAGE(D172:O172)</f>
        <v>4.7394957494654593</v>
      </c>
      <c r="D172" s="41">
        <v>4.604890154605263</v>
      </c>
      <c r="E172" s="41">
        <v>4.2346772072368415</v>
      </c>
      <c r="F172" s="41">
        <v>4.8552764531249997</v>
      </c>
      <c r="G172" s="41">
        <v>4.8406741179276311</v>
      </c>
      <c r="H172" s="41">
        <v>5.0597091458881573</v>
      </c>
      <c r="I172" s="41">
        <v>4.6873495983552633</v>
      </c>
      <c r="J172" s="41">
        <v>4.8844811235197367</v>
      </c>
      <c r="K172" s="41">
        <v>4.4391098999999992</v>
      </c>
      <c r="L172" s="41">
        <v>4.7092531011513152</v>
      </c>
      <c r="M172" s="41">
        <v>4.5851332519736836</v>
      </c>
      <c r="N172" s="41">
        <v>4.9282881291118414</v>
      </c>
      <c r="O172" s="41">
        <v>5.0451068106907897</v>
      </c>
    </row>
    <row r="173" spans="1:15" s="1" customFormat="1" ht="15.75" hidden="1" x14ac:dyDescent="0.25">
      <c r="A173" s="29" t="s">
        <v>44</v>
      </c>
      <c r="B173" s="29">
        <v>2012</v>
      </c>
      <c r="C173" s="39">
        <f t="shared" si="20"/>
        <v>6.6688063488643161</v>
      </c>
      <c r="D173" s="38">
        <v>6.7569753785761835</v>
      </c>
      <c r="E173" s="38">
        <v>6.7341237212532432</v>
      </c>
      <c r="F173" s="38">
        <v>7.2776236178640428</v>
      </c>
      <c r="G173" s="38">
        <v>7.3681418249096673</v>
      </c>
      <c r="H173" s="38">
        <v>7.0701049685246744</v>
      </c>
      <c r="I173" s="38">
        <v>6.5738659324887267</v>
      </c>
      <c r="J173" s="38">
        <v>5.8695231540077932</v>
      </c>
      <c r="K173" s="38">
        <v>6.2608246976083128</v>
      </c>
      <c r="L173" s="38">
        <v>6.5738659324887267</v>
      </c>
      <c r="M173" s="38">
        <v>6.4564754694085709</v>
      </c>
      <c r="N173" s="38">
        <v>6.5347357781286766</v>
      </c>
      <c r="O173" s="38">
        <v>6.5494157111131663</v>
      </c>
    </row>
    <row r="174" spans="1:15" s="1" customFormat="1" ht="15.75" hidden="1" x14ac:dyDescent="0.25">
      <c r="A174" s="29" t="s">
        <v>45</v>
      </c>
      <c r="B174" s="29">
        <v>2012</v>
      </c>
      <c r="C174" s="39">
        <f t="shared" si="20"/>
        <v>8.2509238788377441</v>
      </c>
      <c r="D174" s="38">
        <v>8.4191756301398879</v>
      </c>
      <c r="E174" s="38">
        <v>8.4191756301398879</v>
      </c>
      <c r="F174" s="38">
        <v>8.4191756301398879</v>
      </c>
      <c r="G174" s="38">
        <v>8.4749631862896209</v>
      </c>
      <c r="H174" s="38">
        <v>8.2519378392820002</v>
      </c>
      <c r="I174" s="38">
        <v>8.1137692013130298</v>
      </c>
      <c r="J174" s="38">
        <v>8.1137692013130298</v>
      </c>
      <c r="K174" s="38">
        <v>8.1137692013130298</v>
      </c>
      <c r="L174" s="38">
        <v>8.1771275541941488</v>
      </c>
      <c r="M174" s="38">
        <v>8.1771275541941488</v>
      </c>
      <c r="N174" s="38">
        <v>8.1771275541941488</v>
      </c>
      <c r="O174" s="38">
        <v>8.1539683635401179</v>
      </c>
    </row>
    <row r="175" spans="1:15" s="1" customFormat="1" ht="15.75" hidden="1" x14ac:dyDescent="0.25">
      <c r="A175" s="29" t="s">
        <v>46</v>
      </c>
      <c r="B175" s="29">
        <v>2012</v>
      </c>
      <c r="C175" s="39">
        <f t="shared" si="20"/>
        <v>9.0787903992015568</v>
      </c>
      <c r="D175" s="38">
        <v>9.2199872090111672</v>
      </c>
      <c r="E175" s="38">
        <v>9.2199872090111672</v>
      </c>
      <c r="F175" s="38">
        <v>9.2199872090111672</v>
      </c>
      <c r="G175" s="38">
        <v>9.2199872090111672</v>
      </c>
      <c r="H175" s="38">
        <v>9.2199872090111672</v>
      </c>
      <c r="I175" s="38">
        <v>9.1745326635566222</v>
      </c>
      <c r="J175" s="38">
        <v>9.1745326635566222</v>
      </c>
      <c r="K175" s="38">
        <v>9.1745326635566222</v>
      </c>
      <c r="L175" s="38">
        <v>8.2570793972009611</v>
      </c>
      <c r="M175" s="38">
        <v>8.2570793972009611</v>
      </c>
      <c r="N175" s="38">
        <v>9.1745326635566222</v>
      </c>
      <c r="O175" s="38">
        <v>9.6332592967344546</v>
      </c>
    </row>
    <row r="176" spans="1:15" s="1" customFormat="1" ht="15.75" hidden="1" x14ac:dyDescent="0.25">
      <c r="A176" s="29" t="s">
        <v>47</v>
      </c>
      <c r="B176" s="29">
        <v>2012</v>
      </c>
      <c r="C176" s="39">
        <f t="shared" si="20"/>
        <v>4.6086744046237769</v>
      </c>
      <c r="D176" s="38">
        <v>4.0265116002507106</v>
      </c>
      <c r="E176" s="38">
        <v>4.0265116002507106</v>
      </c>
      <c r="F176" s="38">
        <v>4.0265116002507106</v>
      </c>
      <c r="G176" s="38">
        <v>4.1732914827791356</v>
      </c>
      <c r="H176" s="38">
        <v>4.1732914827791356</v>
      </c>
      <c r="I176" s="38">
        <v>4.9812859615359875</v>
      </c>
      <c r="J176" s="38">
        <v>4.9812859615359875</v>
      </c>
      <c r="K176" s="38">
        <v>4.9812859615359875</v>
      </c>
      <c r="L176" s="38">
        <v>4.9812859615359875</v>
      </c>
      <c r="M176" s="38">
        <v>4.9812859615359875</v>
      </c>
      <c r="N176" s="38">
        <v>4.9812859615359875</v>
      </c>
      <c r="O176" s="38">
        <v>4.9902593199589909</v>
      </c>
    </row>
    <row r="177" spans="1:15" s="1" customFormat="1" ht="15.75" hidden="1" x14ac:dyDescent="0.25">
      <c r="A177" s="29" t="s">
        <v>48</v>
      </c>
      <c r="B177" s="29">
        <v>2012</v>
      </c>
      <c r="C177" s="39">
        <f t="shared" si="20"/>
        <v>4.5736540184399503</v>
      </c>
      <c r="D177" s="38">
        <v>4.1694036467532474</v>
      </c>
      <c r="E177" s="38">
        <v>4.1694036467532474</v>
      </c>
      <c r="F177" s="38">
        <v>4.1694036467532474</v>
      </c>
      <c r="G177" s="38">
        <v>4.2497811038961055</v>
      </c>
      <c r="H177" s="38">
        <v>4.3177462472727282</v>
      </c>
      <c r="I177" s="38">
        <v>4.316207092987014</v>
      </c>
      <c r="J177" s="38">
        <v>5.1374949786405839</v>
      </c>
      <c r="K177" s="38">
        <v>4.7046657313558464</v>
      </c>
      <c r="L177" s="38">
        <v>4.7046657313558464</v>
      </c>
      <c r="M177" s="38">
        <v>4.7046657313558464</v>
      </c>
      <c r="N177" s="38">
        <v>4.9398990179236382</v>
      </c>
      <c r="O177" s="38">
        <v>5.3005116462320636</v>
      </c>
    </row>
    <row r="178" spans="1:15" s="1" customFormat="1" ht="15.75" hidden="1" x14ac:dyDescent="0.25">
      <c r="A178" s="29" t="s">
        <v>49</v>
      </c>
      <c r="B178" s="29">
        <v>2012</v>
      </c>
      <c r="C178" s="39">
        <f t="shared" si="20"/>
        <v>3.8622069507113044</v>
      </c>
      <c r="D178" s="38">
        <v>3.7039913133233715</v>
      </c>
      <c r="E178" s="38">
        <v>3.7701653420992383</v>
      </c>
      <c r="F178" s="38">
        <v>3.7701653420992383</v>
      </c>
      <c r="G178" s="38">
        <v>3.8103503053993304</v>
      </c>
      <c r="H178" s="38">
        <v>3.8103503053993304</v>
      </c>
      <c r="I178" s="38">
        <v>3.8103503053993304</v>
      </c>
      <c r="J178" s="38">
        <v>3.8103503053993304</v>
      </c>
      <c r="K178" s="38">
        <v>3.9194167108527522</v>
      </c>
      <c r="L178" s="38">
        <v>3.9194167108527522</v>
      </c>
      <c r="M178" s="38">
        <v>3.9881285462884084</v>
      </c>
      <c r="N178" s="38">
        <v>4.016899110711285</v>
      </c>
      <c r="O178" s="38">
        <v>4.016899110711285</v>
      </c>
    </row>
    <row r="179" spans="1:15" ht="15.75" hidden="1" x14ac:dyDescent="0.25">
      <c r="A179" s="45" t="s">
        <v>50</v>
      </c>
      <c r="B179" s="45">
        <v>2012</v>
      </c>
      <c r="C179" s="53">
        <f t="shared" si="20"/>
        <v>3.6704845748105135</v>
      </c>
      <c r="D179" s="41">
        <v>3.3883810239645871</v>
      </c>
      <c r="E179" s="41">
        <v>3.456731578209653</v>
      </c>
      <c r="F179" s="41">
        <v>3.4508619823255926</v>
      </c>
      <c r="G179" s="41">
        <v>3.5218428764276184</v>
      </c>
      <c r="H179" s="41">
        <v>3.5218428764276184</v>
      </c>
      <c r="I179" s="41">
        <v>4.026053451312225</v>
      </c>
      <c r="J179" s="41">
        <v>4.1267047875950302</v>
      </c>
      <c r="K179" s="41">
        <v>4.1267047875950302</v>
      </c>
      <c r="L179" s="41">
        <v>3.3550445427601874</v>
      </c>
      <c r="M179" s="41">
        <v>3.3550445427601874</v>
      </c>
      <c r="N179" s="41">
        <v>3.6905489970362058</v>
      </c>
      <c r="O179" s="41">
        <v>4.026053451312225</v>
      </c>
    </row>
    <row r="180" spans="1:15" s="1" customFormat="1" ht="15.75" hidden="1" x14ac:dyDescent="0.25">
      <c r="A180" s="29" t="s">
        <v>34</v>
      </c>
      <c r="B180" s="29">
        <v>2012</v>
      </c>
      <c r="C180" s="39">
        <f t="shared" ref="C180:C186" si="21">AVERAGE(D180:O180)</f>
        <v>3.6330364229200356</v>
      </c>
      <c r="D180" s="38">
        <v>3.6056701828494826</v>
      </c>
      <c r="E180" s="38">
        <v>3.864131105736448</v>
      </c>
      <c r="F180" s="38">
        <v>4.0489063663469969</v>
      </c>
      <c r="G180" s="38">
        <v>4.290765817434095</v>
      </c>
      <c r="H180" s="38">
        <v>3.9862020642133031</v>
      </c>
      <c r="I180" s="38">
        <v>3.6010184939634784</v>
      </c>
      <c r="J180" s="38">
        <v>3.4935254045914346</v>
      </c>
      <c r="K180" s="38">
        <v>3.3949900726670603</v>
      </c>
      <c r="L180" s="38">
        <v>3.4666521322484232</v>
      </c>
      <c r="M180" s="38">
        <v>3.3681168003240485</v>
      </c>
      <c r="N180" s="38">
        <v>3.3233280130856979</v>
      </c>
      <c r="O180" s="38">
        <v>3.1531306215799617</v>
      </c>
    </row>
    <row r="181" spans="1:15" s="1" customFormat="1" ht="15.75" hidden="1" x14ac:dyDescent="0.25">
      <c r="A181" s="29" t="s">
        <v>35</v>
      </c>
      <c r="B181" s="29">
        <v>2012</v>
      </c>
      <c r="C181" s="39">
        <f t="shared" si="21"/>
        <v>0.90300322806985511</v>
      </c>
      <c r="D181" s="38">
        <v>0.89133274214347225</v>
      </c>
      <c r="E181" s="38">
        <v>0.89441525799103294</v>
      </c>
      <c r="F181" s="38">
        <v>0.89441525799103294</v>
      </c>
      <c r="G181" s="38">
        <v>0.89676963171509272</v>
      </c>
      <c r="H181" s="38">
        <v>0.89676963171509272</v>
      </c>
      <c r="I181" s="38">
        <v>0.89804962865008697</v>
      </c>
      <c r="J181" s="38">
        <v>0.89804962865008697</v>
      </c>
      <c r="K181" s="38">
        <v>0.89804962865008697</v>
      </c>
      <c r="L181" s="38">
        <v>0.89804962865008697</v>
      </c>
      <c r="M181" s="38">
        <v>0.89804962865008697</v>
      </c>
      <c r="N181" s="38">
        <v>0.89804962865008697</v>
      </c>
      <c r="O181" s="38">
        <v>0.97403844338201739</v>
      </c>
    </row>
    <row r="182" spans="1:15" ht="15.75" hidden="1" x14ac:dyDescent="0.25">
      <c r="A182" s="45" t="s">
        <v>51</v>
      </c>
      <c r="B182" s="45">
        <v>2012</v>
      </c>
      <c r="C182" s="53">
        <f t="shared" si="21"/>
        <v>12.751078911383374</v>
      </c>
      <c r="D182" s="41">
        <v>11.787258135335765</v>
      </c>
      <c r="E182" s="41">
        <v>12.048914821557601</v>
      </c>
      <c r="F182" s="41">
        <v>12.048914821557601</v>
      </c>
      <c r="G182" s="41">
        <v>12.048914821557601</v>
      </c>
      <c r="H182" s="41">
        <v>12.450545315609519</v>
      </c>
      <c r="I182" s="41">
        <v>12.395208928832112</v>
      </c>
      <c r="J182" s="41">
        <v>13.006393530642402</v>
      </c>
      <c r="K182" s="41">
        <v>13.006393530642402</v>
      </c>
      <c r="L182" s="41">
        <v>13.168973449775434</v>
      </c>
      <c r="M182" s="41">
        <v>13.412843328474979</v>
      </c>
      <c r="N182" s="41">
        <v>13.819293126307555</v>
      </c>
      <c r="O182" s="41">
        <v>13.819293126307555</v>
      </c>
    </row>
    <row r="183" spans="1:15" s="1" customFormat="1" ht="15.75" hidden="1" x14ac:dyDescent="0.25">
      <c r="A183" s="29" t="s">
        <v>36</v>
      </c>
      <c r="B183" s="29">
        <v>2012</v>
      </c>
      <c r="C183" s="39">
        <f t="shared" si="21"/>
        <v>6.4014290674603167</v>
      </c>
      <c r="D183" s="38">
        <v>6.9142857142857128</v>
      </c>
      <c r="E183" s="38">
        <v>6.9142857142857128</v>
      </c>
      <c r="F183" s="38">
        <v>6.9142857142857128</v>
      </c>
      <c r="G183" s="38">
        <v>5.666666666666667</v>
      </c>
      <c r="H183" s="38">
        <v>5.835</v>
      </c>
      <c r="I183" s="38">
        <v>6.6206249999999995</v>
      </c>
      <c r="J183" s="38">
        <v>5.93</v>
      </c>
      <c r="K183" s="38">
        <v>5.93</v>
      </c>
      <c r="L183" s="38">
        <v>5.93</v>
      </c>
      <c r="M183" s="38">
        <v>6.0782499999999988</v>
      </c>
      <c r="N183" s="38">
        <v>7.0418749999999992</v>
      </c>
      <c r="O183" s="38">
        <v>7.0418749999999992</v>
      </c>
    </row>
    <row r="184" spans="1:15" s="1" customFormat="1" ht="15.75" hidden="1" x14ac:dyDescent="0.25">
      <c r="A184" s="29" t="s">
        <v>37</v>
      </c>
      <c r="B184" s="29">
        <v>2012</v>
      </c>
      <c r="C184" s="39">
        <f t="shared" si="21"/>
        <v>6.4911940857438024</v>
      </c>
      <c r="D184" s="38">
        <v>6.8789119318181822</v>
      </c>
      <c r="E184" s="38">
        <v>6.8789119318181822</v>
      </c>
      <c r="F184" s="38">
        <v>6.6792746212121221</v>
      </c>
      <c r="G184" s="38">
        <v>6.5859412878787884</v>
      </c>
      <c r="H184" s="38">
        <v>6.3789119318181822</v>
      </c>
      <c r="I184" s="38">
        <v>4.2526079545454545</v>
      </c>
      <c r="J184" s="38">
        <v>6.7578238636363643</v>
      </c>
      <c r="K184" s="38">
        <v>6.7578238636363643</v>
      </c>
      <c r="L184" s="38">
        <v>6.7578238636363643</v>
      </c>
      <c r="M184" s="38">
        <v>6.7578238636363643</v>
      </c>
      <c r="N184" s="38">
        <v>6.7578238636363643</v>
      </c>
      <c r="O184" s="38">
        <v>6.4506500516528931</v>
      </c>
    </row>
    <row r="185" spans="1:15" s="1" customFormat="1" ht="15.75" hidden="1" x14ac:dyDescent="0.25">
      <c r="A185" s="29" t="s">
        <v>39</v>
      </c>
      <c r="B185" s="29">
        <v>2012</v>
      </c>
      <c r="C185" s="39">
        <f t="shared" si="21"/>
        <v>3.2610464957090901</v>
      </c>
      <c r="D185" s="38">
        <v>3.5889423076923079</v>
      </c>
      <c r="E185" s="38">
        <v>2.749223076923077</v>
      </c>
      <c r="F185" s="38">
        <v>3.5428800000000003</v>
      </c>
      <c r="G185" s="38">
        <v>3.3487499999999999</v>
      </c>
      <c r="H185" s="38">
        <v>3.3487499999999999</v>
      </c>
      <c r="I185" s="38">
        <v>3.3487499999999999</v>
      </c>
      <c r="J185" s="38">
        <v>3.2351007025761125</v>
      </c>
      <c r="K185" s="38">
        <v>3.235100702576112</v>
      </c>
      <c r="L185" s="38">
        <v>3.1706007025761123</v>
      </c>
      <c r="M185" s="38">
        <v>3.1701409836065571</v>
      </c>
      <c r="N185" s="38">
        <v>3.1971597362794015</v>
      </c>
      <c r="O185" s="38">
        <v>3.1971597362794015</v>
      </c>
    </row>
    <row r="186" spans="1:15" s="1" customFormat="1" ht="15.75" hidden="1" x14ac:dyDescent="0.25">
      <c r="A186" s="29" t="s">
        <v>40</v>
      </c>
      <c r="B186" s="29">
        <v>2012</v>
      </c>
      <c r="C186" s="39">
        <f t="shared" si="21"/>
        <v>8.1387820165598299</v>
      </c>
      <c r="D186" s="38">
        <v>6.490384615384615</v>
      </c>
      <c r="E186" s="38">
        <v>7.7625000000000002</v>
      </c>
      <c r="F186" s="38">
        <v>7.7625000000000002</v>
      </c>
      <c r="G186" s="38">
        <v>7.6597187499999997</v>
      </c>
      <c r="H186" s="38">
        <v>7.6597187500000006</v>
      </c>
      <c r="I186" s="38">
        <v>7.6597187500000006</v>
      </c>
      <c r="J186" s="38">
        <v>6.8125</v>
      </c>
      <c r="K186" s="38">
        <v>8.8483333333333345</v>
      </c>
      <c r="L186" s="38">
        <v>8.6479999999999997</v>
      </c>
      <c r="M186" s="38">
        <v>8.8435999999999986</v>
      </c>
      <c r="N186" s="38">
        <v>8.6284100000000024</v>
      </c>
      <c r="O186" s="38">
        <v>10.89</v>
      </c>
    </row>
    <row r="187" spans="1:15" ht="15.75" hidden="1" x14ac:dyDescent="0.25">
      <c r="A187" s="45" t="s">
        <v>43</v>
      </c>
      <c r="B187" s="45">
        <v>2013</v>
      </c>
      <c r="C187" s="53">
        <f>AVERAGE(D187:O187)</f>
        <v>4.7213929047872014</v>
      </c>
      <c r="D187" s="41">
        <v>5.0888827179874268</v>
      </c>
      <c r="E187" s="41">
        <v>4.4557413043646417</v>
      </c>
      <c r="F187" s="41">
        <v>4.5134444196265608</v>
      </c>
      <c r="G187" s="41">
        <v>4.3687385680049458</v>
      </c>
      <c r="H187" s="41">
        <v>4.9337804648131565</v>
      </c>
      <c r="I187" s="41">
        <v>4.7684023486741687</v>
      </c>
      <c r="J187" s="41">
        <v>4.7684023486741687</v>
      </c>
      <c r="K187" s="41">
        <v>4.8442006519045382</v>
      </c>
      <c r="L187" s="41">
        <v>5.4368055680692464</v>
      </c>
      <c r="M187" s="41">
        <v>4.6926040454437983</v>
      </c>
      <c r="N187" s="41">
        <v>4.0104193163704709</v>
      </c>
      <c r="O187" s="41">
        <v>4.7752931035132926</v>
      </c>
    </row>
    <row r="188" spans="1:15" s="1" customFormat="1" ht="15.75" hidden="1" x14ac:dyDescent="0.25">
      <c r="A188" s="29" t="s">
        <v>44</v>
      </c>
      <c r="B188" s="29">
        <v>2013</v>
      </c>
      <c r="C188" s="39">
        <f t="shared" ref="C188:C194" si="22">AVERAGE(D188:O188)</f>
        <v>7.8840418379565422</v>
      </c>
      <c r="D188" s="38">
        <v>6.3295564715782016</v>
      </c>
      <c r="E188" s="38">
        <v>7.5546319176901111</v>
      </c>
      <c r="F188" s="38">
        <v>8.1671696407460672</v>
      </c>
      <c r="G188" s="38">
        <v>7.9981754173724617</v>
      </c>
      <c r="H188" s="38">
        <v>8.04439753373771</v>
      </c>
      <c r="I188" s="38">
        <v>7.8130743420765834</v>
      </c>
      <c r="J188" s="38">
        <v>8.2471340277475047</v>
      </c>
      <c r="K188" s="38">
        <v>8.8548175876867923</v>
      </c>
      <c r="L188" s="38">
        <v>8.4641638705829649</v>
      </c>
      <c r="M188" s="38">
        <v>8.073510153479134</v>
      </c>
      <c r="N188" s="38">
        <v>7.8130743420765834</v>
      </c>
      <c r="O188" s="38">
        <v>7.2487967507043853</v>
      </c>
    </row>
    <row r="189" spans="1:15" s="1" customFormat="1" ht="15.75" hidden="1" x14ac:dyDescent="0.25">
      <c r="A189" s="29" t="s">
        <v>45</v>
      </c>
      <c r="B189" s="29">
        <v>2013</v>
      </c>
      <c r="C189" s="39">
        <f t="shared" si="22"/>
        <v>9.1936245756240691</v>
      </c>
      <c r="D189" s="38">
        <v>8.3769277370576631</v>
      </c>
      <c r="E189" s="38">
        <v>8.3769277370576631</v>
      </c>
      <c r="F189" s="38">
        <v>9.3076974856196255</v>
      </c>
      <c r="G189" s="38">
        <v>8.3769277370576614</v>
      </c>
      <c r="H189" s="38">
        <v>8.3769277370576614</v>
      </c>
      <c r="I189" s="38">
        <v>8.4659055980224434</v>
      </c>
      <c r="J189" s="38">
        <v>8.9362336868014705</v>
      </c>
      <c r="K189" s="38">
        <v>9.6417258199700075</v>
      </c>
      <c r="L189" s="38">
        <v>10.436258735223698</v>
      </c>
      <c r="M189" s="38">
        <v>10.436258735223698</v>
      </c>
      <c r="N189" s="38">
        <v>10.578571354340385</v>
      </c>
      <c r="O189" s="38">
        <v>9.0131325440568286</v>
      </c>
    </row>
    <row r="190" spans="1:15" s="1" customFormat="1" ht="15.75" hidden="1" x14ac:dyDescent="0.25">
      <c r="A190" s="29" t="s">
        <v>46</v>
      </c>
      <c r="B190" s="29">
        <v>2013</v>
      </c>
      <c r="C190" s="39">
        <f t="shared" si="22"/>
        <v>9.5389772559753414</v>
      </c>
      <c r="D190" s="38">
        <v>10.07674044338936</v>
      </c>
      <c r="E190" s="38">
        <v>9.9367880314575405</v>
      </c>
      <c r="F190" s="38">
        <v>9.9356738408776657</v>
      </c>
      <c r="G190" s="38">
        <v>9.791712704784338</v>
      </c>
      <c r="H190" s="38">
        <v>9.3021270695451221</v>
      </c>
      <c r="I190" s="38">
        <v>9.2800971605177374</v>
      </c>
      <c r="J190" s="38">
        <v>9.2800971605177374</v>
      </c>
      <c r="K190" s="38">
        <v>9.2800971605177374</v>
      </c>
      <c r="L190" s="38">
        <v>9.2800971605177374</v>
      </c>
      <c r="M190" s="38">
        <v>9.2800971605177374</v>
      </c>
      <c r="N190" s="38">
        <v>9.2800971605177374</v>
      </c>
      <c r="O190" s="38">
        <v>9.7441020185436216</v>
      </c>
    </row>
    <row r="191" spans="1:15" s="1" customFormat="1" ht="15.75" hidden="1" x14ac:dyDescent="0.25">
      <c r="A191" s="29" t="s">
        <v>47</v>
      </c>
      <c r="B191" s="29">
        <v>2013</v>
      </c>
      <c r="C191" s="39">
        <f t="shared" si="22"/>
        <v>4.9095784924123871</v>
      </c>
      <c r="D191" s="38">
        <v>4.9330740121354486</v>
      </c>
      <c r="E191" s="38">
        <v>4.9330740121354486</v>
      </c>
      <c r="F191" s="38">
        <v>4.9330740121354486</v>
      </c>
      <c r="G191" s="38">
        <v>4.9330740121354486</v>
      </c>
      <c r="H191" s="38">
        <v>4.9330740121354486</v>
      </c>
      <c r="I191" s="38">
        <v>4.8927959783244894</v>
      </c>
      <c r="J191" s="38">
        <v>4.8927959783244894</v>
      </c>
      <c r="K191" s="38">
        <v>4.8927959783244894</v>
      </c>
      <c r="L191" s="38">
        <v>4.8927959783244894</v>
      </c>
      <c r="M191" s="38">
        <v>4.8927959783244894</v>
      </c>
      <c r="N191" s="38">
        <v>4.8927959783244894</v>
      </c>
      <c r="O191" s="38">
        <v>4.8927959783244894</v>
      </c>
    </row>
    <row r="192" spans="1:15" s="1" customFormat="1" ht="15.75" hidden="1" x14ac:dyDescent="0.25">
      <c r="A192" s="29" t="s">
        <v>48</v>
      </c>
      <c r="B192" s="29">
        <v>2013</v>
      </c>
      <c r="C192" s="39">
        <f t="shared" si="22"/>
        <v>7.1889662995040062</v>
      </c>
      <c r="D192" s="38">
        <v>6.6693139617772008</v>
      </c>
      <c r="E192" s="38">
        <v>6.6693139617772008</v>
      </c>
      <c r="F192" s="38">
        <v>6.7438000154962019</v>
      </c>
      <c r="G192" s="38">
        <v>6.8628283843329561</v>
      </c>
      <c r="H192" s="38">
        <v>6.9182375751511387</v>
      </c>
      <c r="I192" s="38">
        <v>6.9821529877645041</v>
      </c>
      <c r="J192" s="38">
        <v>7.4881400528001016</v>
      </c>
      <c r="K192" s="38">
        <v>7.4881400528001016</v>
      </c>
      <c r="L192" s="38">
        <v>7.4881400528001016</v>
      </c>
      <c r="M192" s="38">
        <v>7.4881400528001016</v>
      </c>
      <c r="N192" s="38">
        <v>7.7900842806167541</v>
      </c>
      <c r="O192" s="38">
        <v>7.6793042159316887</v>
      </c>
    </row>
    <row r="193" spans="1:15" s="1" customFormat="1" ht="15.75" hidden="1" x14ac:dyDescent="0.25">
      <c r="A193" s="29" t="s">
        <v>49</v>
      </c>
      <c r="B193" s="29">
        <v>2013</v>
      </c>
      <c r="C193" s="39">
        <f t="shared" si="22"/>
        <v>4.0486916356222933</v>
      </c>
      <c r="D193" s="38">
        <v>3.9160162511015342</v>
      </c>
      <c r="E193" s="38">
        <v>3.9950202062821076</v>
      </c>
      <c r="F193" s="38">
        <v>3.9950202062821076</v>
      </c>
      <c r="G193" s="38">
        <v>4.0448606287851936</v>
      </c>
      <c r="H193" s="38">
        <v>4.0448606287851936</v>
      </c>
      <c r="I193" s="38">
        <v>4.0448606287851936</v>
      </c>
      <c r="J193" s="38">
        <v>4.0448606287851936</v>
      </c>
      <c r="K193" s="38">
        <v>4.0448606287851936</v>
      </c>
      <c r="L193" s="38">
        <v>4.0448606287851936</v>
      </c>
      <c r="M193" s="38">
        <v>4.1155742370809074</v>
      </c>
      <c r="N193" s="38">
        <v>4.1467524770048536</v>
      </c>
      <c r="O193" s="38">
        <v>4.1467524770048536</v>
      </c>
    </row>
    <row r="194" spans="1:15" ht="15.75" hidden="1" x14ac:dyDescent="0.25">
      <c r="A194" s="45" t="s">
        <v>50</v>
      </c>
      <c r="B194" s="45">
        <v>2013</v>
      </c>
      <c r="C194" s="53">
        <f t="shared" si="22"/>
        <v>5.1108812433439113</v>
      </c>
      <c r="D194" s="41">
        <v>4.8065913370126871</v>
      </c>
      <c r="E194" s="41">
        <v>5.0865088064531472</v>
      </c>
      <c r="F194" s="41">
        <v>5.1339031060201341</v>
      </c>
      <c r="G194" s="41">
        <v>5.258210905056445</v>
      </c>
      <c r="H194" s="41">
        <v>5.258210905056445</v>
      </c>
      <c r="I194" s="41">
        <v>5.025989463153369</v>
      </c>
      <c r="J194" s="41">
        <v>5.1151059703254242</v>
      </c>
      <c r="K194" s="41">
        <v>5.1151059703254242</v>
      </c>
      <c r="L194" s="41">
        <v>5.1151059703254242</v>
      </c>
      <c r="M194" s="41">
        <v>5.1151059703254242</v>
      </c>
      <c r="N194" s="41">
        <v>5.1151059703254242</v>
      </c>
      <c r="O194" s="41">
        <v>5.1856305457475917</v>
      </c>
    </row>
    <row r="195" spans="1:15" s="1" customFormat="1" ht="15.75" hidden="1" x14ac:dyDescent="0.25">
      <c r="A195" s="29" t="s">
        <v>34</v>
      </c>
      <c r="B195" s="29">
        <v>2013</v>
      </c>
      <c r="C195" s="39">
        <f t="shared" ref="C195:C201" si="23">AVERAGE(D195:O195)</f>
        <v>3.0109835316445754</v>
      </c>
      <c r="D195" s="38">
        <v>2.4180502311605263</v>
      </c>
      <c r="E195" s="38">
        <v>2.6974628238413128</v>
      </c>
      <c r="F195" s="38">
        <v>2.683108037527171</v>
      </c>
      <c r="G195" s="38">
        <v>3.2398335574265742</v>
      </c>
      <c r="H195" s="38">
        <v>3.1868315555223039</v>
      </c>
      <c r="I195" s="38">
        <v>3.1947002754124822</v>
      </c>
      <c r="J195" s="38">
        <v>3.1947002754124822</v>
      </c>
      <c r="K195" s="38">
        <v>3.3127310737651587</v>
      </c>
      <c r="L195" s="38">
        <v>3.3284685135455168</v>
      </c>
      <c r="M195" s="38">
        <v>3.1081443566205182</v>
      </c>
      <c r="N195" s="38">
        <v>2.9192950792562331</v>
      </c>
      <c r="O195" s="38">
        <v>2.8484766002446267</v>
      </c>
    </row>
    <row r="196" spans="1:15" s="1" customFormat="1" ht="15.75" hidden="1" x14ac:dyDescent="0.25">
      <c r="A196" s="29" t="s">
        <v>35</v>
      </c>
      <c r="B196" s="29">
        <v>2013</v>
      </c>
      <c r="C196" s="39">
        <f t="shared" si="23"/>
        <v>1.1758725713690781</v>
      </c>
      <c r="D196" s="38">
        <v>1.096327389887146</v>
      </c>
      <c r="E196" s="38">
        <v>1.1732577757178513</v>
      </c>
      <c r="F196" s="38">
        <v>1.1806367554393471</v>
      </c>
      <c r="G196" s="38">
        <v>1.1834908699691293</v>
      </c>
      <c r="H196" s="38">
        <v>1.1834908699691293</v>
      </c>
      <c r="I196" s="38">
        <v>1.1847524564923333</v>
      </c>
      <c r="J196" s="38">
        <v>1.1847524564923333</v>
      </c>
      <c r="K196" s="38">
        <v>1.1847524564923333</v>
      </c>
      <c r="L196" s="38">
        <v>1.1847524564923333</v>
      </c>
      <c r="M196" s="38">
        <v>1.1847524564923333</v>
      </c>
      <c r="N196" s="38">
        <v>1.1847524564923333</v>
      </c>
      <c r="O196" s="38">
        <v>1.1847524564923333</v>
      </c>
    </row>
    <row r="197" spans="1:15" ht="15.75" hidden="1" x14ac:dyDescent="0.25">
      <c r="A197" s="45" t="s">
        <v>51</v>
      </c>
      <c r="B197" s="45">
        <v>2013</v>
      </c>
      <c r="C197" s="53">
        <f t="shared" si="23"/>
        <v>16.845030792814086</v>
      </c>
      <c r="D197" s="41">
        <v>14.635824428985243</v>
      </c>
      <c r="E197" s="41">
        <v>16.098145671492883</v>
      </c>
      <c r="F197" s="41">
        <v>16.813180602276468</v>
      </c>
      <c r="G197" s="41">
        <v>17.169156662832737</v>
      </c>
      <c r="H197" s="41">
        <v>17.392132723389008</v>
      </c>
      <c r="I197" s="41">
        <v>17.351215327614572</v>
      </c>
      <c r="J197" s="41">
        <v>17.949124720058897</v>
      </c>
      <c r="K197" s="41">
        <v>16.499955042942204</v>
      </c>
      <c r="L197" s="41">
        <v>17.285667187844208</v>
      </c>
      <c r="M197" s="41">
        <v>17.285667187844208</v>
      </c>
      <c r="N197" s="41">
        <v>16.830149979244297</v>
      </c>
      <c r="O197" s="41">
        <v>16.830149979244297</v>
      </c>
    </row>
    <row r="198" spans="1:15" s="1" customFormat="1" ht="15.75" hidden="1" x14ac:dyDescent="0.25">
      <c r="A198" s="29" t="s">
        <v>36</v>
      </c>
      <c r="B198" s="29">
        <v>2013</v>
      </c>
      <c r="C198" s="39">
        <f t="shared" si="23"/>
        <v>8.4565639512803781</v>
      </c>
      <c r="D198" s="38">
        <v>7.6108928571428551</v>
      </c>
      <c r="E198" s="38">
        <v>7.9914374999999964</v>
      </c>
      <c r="F198" s="38">
        <v>7.9914374999999964</v>
      </c>
      <c r="G198" s="38">
        <v>7.9014687499999958</v>
      </c>
      <c r="H198" s="38">
        <v>8.1688031249999984</v>
      </c>
      <c r="I198" s="38">
        <v>8.9853087979403412</v>
      </c>
      <c r="J198" s="38">
        <v>8.5669327922077922</v>
      </c>
      <c r="K198" s="38">
        <v>8.5669327922077922</v>
      </c>
      <c r="L198" s="38">
        <v>8.8049031475468968</v>
      </c>
      <c r="M198" s="38">
        <v>8.8049031475468968</v>
      </c>
      <c r="N198" s="38">
        <v>9.0428735028860014</v>
      </c>
      <c r="O198" s="38">
        <v>9.0428735028860014</v>
      </c>
    </row>
    <row r="199" spans="1:15" s="1" customFormat="1" ht="15.75" hidden="1" x14ac:dyDescent="0.25">
      <c r="A199" s="29" t="s">
        <v>37</v>
      </c>
      <c r="B199" s="29">
        <v>2013</v>
      </c>
      <c r="C199" s="39">
        <f t="shared" si="23"/>
        <v>6.8575864964788877</v>
      </c>
      <c r="D199" s="38">
        <v>6.8942880754748543</v>
      </c>
      <c r="E199" s="38">
        <v>7.5210415368816594</v>
      </c>
      <c r="F199" s="38">
        <v>7.1073610245877736</v>
      </c>
      <c r="G199" s="38">
        <v>7.0140276912544399</v>
      </c>
      <c r="H199" s="38">
        <v>6.7028597186998411</v>
      </c>
      <c r="I199" s="38">
        <v>4.468573145799895</v>
      </c>
      <c r="J199" s="38">
        <v>7.0971477941746972</v>
      </c>
      <c r="K199" s="38">
        <v>7.0971477941746972</v>
      </c>
      <c r="L199" s="38">
        <v>7.0971477941746972</v>
      </c>
      <c r="M199" s="38">
        <v>7.0971477941746972</v>
      </c>
      <c r="N199" s="38">
        <v>7.0971477941746972</v>
      </c>
      <c r="O199" s="38">
        <v>7.0971477941746972</v>
      </c>
    </row>
    <row r="200" spans="1:15" s="1" customFormat="1" ht="15.75" hidden="1" x14ac:dyDescent="0.25">
      <c r="A200" s="29" t="s">
        <v>39</v>
      </c>
      <c r="B200" s="29">
        <v>2013</v>
      </c>
      <c r="C200" s="39">
        <f t="shared" si="23"/>
        <v>3.4240084189401396</v>
      </c>
      <c r="D200" s="38">
        <v>3.8029371584699447</v>
      </c>
      <c r="E200" s="38">
        <v>3.2588114754098361</v>
      </c>
      <c r="F200" s="38">
        <v>3.5428800000000003</v>
      </c>
      <c r="G200" s="38">
        <v>3.2709785999999998</v>
      </c>
      <c r="H200" s="38">
        <v>3.5249999999999999</v>
      </c>
      <c r="I200" s="38">
        <v>3.5249999999999999</v>
      </c>
      <c r="J200" s="38">
        <v>3.284632318501171</v>
      </c>
      <c r="K200" s="38">
        <v>3.284632318501171</v>
      </c>
      <c r="L200" s="38">
        <v>3.4884766783762688</v>
      </c>
      <c r="M200" s="38">
        <v>3.5094423497267755</v>
      </c>
      <c r="N200" s="38">
        <v>3.3981503920171066</v>
      </c>
      <c r="O200" s="38">
        <v>3.1971597362794015</v>
      </c>
    </row>
    <row r="201" spans="1:15" s="1" customFormat="1" ht="15.75" hidden="1" x14ac:dyDescent="0.25">
      <c r="A201" s="29" t="s">
        <v>40</v>
      </c>
      <c r="B201" s="29">
        <v>2013</v>
      </c>
      <c r="C201" s="39">
        <f t="shared" si="23"/>
        <v>10.238744728442407</v>
      </c>
      <c r="D201" s="38">
        <v>9.8490374999999997</v>
      </c>
      <c r="E201" s="38">
        <v>10.943375</v>
      </c>
      <c r="F201" s="38">
        <v>10.396206250000002</v>
      </c>
      <c r="G201" s="38">
        <v>10.122621875</v>
      </c>
      <c r="H201" s="38">
        <v>9.849037500000005</v>
      </c>
      <c r="I201" s="38">
        <v>9.3800357142857198</v>
      </c>
      <c r="J201" s="38">
        <v>9.9197633712301609</v>
      </c>
      <c r="K201" s="38">
        <v>9.888304200072751</v>
      </c>
      <c r="L201" s="38">
        <v>9.8713400400873006</v>
      </c>
      <c r="M201" s="38">
        <v>10.114340040087301</v>
      </c>
      <c r="N201" s="38">
        <v>10.111675050109126</v>
      </c>
      <c r="O201" s="38">
        <v>12.419200200436503</v>
      </c>
    </row>
    <row r="202" spans="1:15" ht="15.75" hidden="1" x14ac:dyDescent="0.25">
      <c r="A202" s="45" t="s">
        <v>43</v>
      </c>
      <c r="B202" s="45">
        <v>2014</v>
      </c>
      <c r="C202" s="54">
        <f t="shared" ref="C202:C209" si="24">AVERAGE(D202:E202)</f>
        <v>4.5259078342557082</v>
      </c>
      <c r="D202" s="41">
        <v>4.360278862510369</v>
      </c>
      <c r="E202" s="41">
        <v>4.6915368060010483</v>
      </c>
      <c r="F202" s="41">
        <v>3.8165279572627577</v>
      </c>
      <c r="G202" s="41">
        <v>3.7420591190722652</v>
      </c>
      <c r="H202" s="41">
        <v>4.1206090465406033</v>
      </c>
      <c r="I202" s="41">
        <v>4.0709631544136089</v>
      </c>
      <c r="J202" s="41">
        <v>4.2261065673104694</v>
      </c>
      <c r="K202" s="41">
        <v>4.4619245549136961</v>
      </c>
      <c r="L202" s="41">
        <v>4.8394522198819931</v>
      </c>
      <c r="M202" s="41">
        <v>5.0985929010001723</v>
      </c>
      <c r="N202" s="41">
        <v>4.5349619195681328</v>
      </c>
      <c r="O202" s="41">
        <v>4.7617100155465391</v>
      </c>
    </row>
    <row r="203" spans="1:15" s="1" customFormat="1" ht="15.75" hidden="1" x14ac:dyDescent="0.25">
      <c r="A203" s="29" t="s">
        <v>44</v>
      </c>
      <c r="B203" s="29">
        <v>2014</v>
      </c>
      <c r="C203" s="40">
        <f t="shared" si="24"/>
        <v>7.9455127979595925</v>
      </c>
      <c r="D203" s="38">
        <v>8.0555280788220767</v>
      </c>
      <c r="E203" s="38">
        <v>7.8354975170971075</v>
      </c>
      <c r="F203" s="38">
        <v>8.0384896807524733</v>
      </c>
      <c r="G203" s="38">
        <v>8.1117554856085565</v>
      </c>
      <c r="H203" s="38">
        <v>8.1117554856085565</v>
      </c>
      <c r="I203" s="38">
        <v>8.1117554856085565</v>
      </c>
      <c r="J203" s="38">
        <v>8.1117554856085565</v>
      </c>
      <c r="K203" s="38">
        <v>8.1117554856085565</v>
      </c>
      <c r="L203" s="38">
        <v>8.1117554856085565</v>
      </c>
      <c r="M203" s="38">
        <v>7.5439326016159605</v>
      </c>
      <c r="N203" s="38">
        <v>7.7061677113281295</v>
      </c>
      <c r="O203" s="38">
        <v>6.8949921627672746</v>
      </c>
    </row>
    <row r="204" spans="1:15" s="1" customFormat="1" ht="15.75" hidden="1" x14ac:dyDescent="0.25">
      <c r="A204" s="29" t="s">
        <v>45</v>
      </c>
      <c r="B204" s="29">
        <v>2014</v>
      </c>
      <c r="C204" s="40">
        <f t="shared" si="24"/>
        <v>9.7560244424972993</v>
      </c>
      <c r="D204" s="38">
        <v>10.653290701878026</v>
      </c>
      <c r="E204" s="38">
        <v>8.8587581831165707</v>
      </c>
      <c r="F204" s="38">
        <v>8.8587581831165707</v>
      </c>
      <c r="G204" s="38">
        <v>8.8618131600550942</v>
      </c>
      <c r="H204" s="38">
        <v>8.8618131600550942</v>
      </c>
      <c r="I204" s="38">
        <v>8.0561937818682665</v>
      </c>
      <c r="J204" s="38">
        <v>8.0561937818682665</v>
      </c>
      <c r="K204" s="38">
        <v>7.895069906230904</v>
      </c>
      <c r="L204" s="38">
        <v>7.9756318440495848</v>
      </c>
      <c r="M204" s="38">
        <v>8.8618131600550925</v>
      </c>
      <c r="N204" s="38">
        <v>8.0561937818682683</v>
      </c>
      <c r="O204" s="38">
        <v>8.8618131600550942</v>
      </c>
    </row>
    <row r="205" spans="1:15" s="1" customFormat="1" ht="15.75" hidden="1" x14ac:dyDescent="0.25">
      <c r="A205" s="29" t="s">
        <v>46</v>
      </c>
      <c r="B205" s="29">
        <v>2014</v>
      </c>
      <c r="C205" s="40">
        <f t="shared" si="24"/>
        <v>8.1532589915756457</v>
      </c>
      <c r="D205" s="38">
        <v>8.5444263438501888</v>
      </c>
      <c r="E205" s="38">
        <v>7.7620916393011035</v>
      </c>
      <c r="F205" s="38">
        <v>7.7609774487212286</v>
      </c>
      <c r="G205" s="38">
        <v>7.6170163126279</v>
      </c>
      <c r="H205" s="38">
        <v>7.6170163126279</v>
      </c>
      <c r="I205" s="38">
        <v>7.7015943025460096</v>
      </c>
      <c r="J205" s="38">
        <v>7.7015943025460096</v>
      </c>
      <c r="K205" s="38">
        <v>7.7015943025460096</v>
      </c>
      <c r="L205" s="38">
        <v>7.7015943025460096</v>
      </c>
      <c r="M205" s="38">
        <v>7.7015943025460096</v>
      </c>
      <c r="N205" s="38">
        <v>7.7015943025460096</v>
      </c>
      <c r="O205" s="38">
        <v>8.2792138752369606</v>
      </c>
    </row>
    <row r="206" spans="1:15" s="1" customFormat="1" ht="15.75" hidden="1" x14ac:dyDescent="0.25">
      <c r="A206" s="29" t="s">
        <v>47</v>
      </c>
      <c r="B206" s="29">
        <v>2014</v>
      </c>
      <c r="C206" s="40">
        <f t="shared" si="24"/>
        <v>5.0256192277617862</v>
      </c>
      <c r="D206" s="38">
        <v>4.9870308961777123</v>
      </c>
      <c r="E206" s="38">
        <v>5.06420755934586</v>
      </c>
      <c r="F206" s="38">
        <v>5.06420755934586</v>
      </c>
      <c r="G206" s="38">
        <v>5.0635650504904559</v>
      </c>
      <c r="H206" s="38">
        <v>5.0635650504904559</v>
      </c>
      <c r="I206" s="38">
        <v>5.0635650504904559</v>
      </c>
      <c r="J206" s="38">
        <v>5.0635650504904559</v>
      </c>
      <c r="K206" s="38">
        <v>5.0635650504904559</v>
      </c>
      <c r="L206" s="38">
        <v>5.0635650504904559</v>
      </c>
      <c r="M206" s="38">
        <v>5.0211204253538266</v>
      </c>
      <c r="N206" s="38">
        <v>5.0211204253538257</v>
      </c>
      <c r="O206" s="38">
        <v>5.0876512493842361</v>
      </c>
    </row>
    <row r="207" spans="1:15" s="1" customFormat="1" ht="15.75" hidden="1" x14ac:dyDescent="0.25">
      <c r="A207" s="29" t="s">
        <v>48</v>
      </c>
      <c r="B207" s="29">
        <v>2014</v>
      </c>
      <c r="C207" s="40">
        <f t="shared" si="24"/>
        <v>7.0286655700545504</v>
      </c>
      <c r="D207" s="38">
        <v>7.0286655700545504</v>
      </c>
      <c r="E207" s="38">
        <v>7.0286655700545504</v>
      </c>
      <c r="F207" s="38">
        <v>7.1960950528107448</v>
      </c>
      <c r="G207" s="38">
        <v>7.3675415365346177</v>
      </c>
      <c r="H207" s="38">
        <v>7.3675415365346177</v>
      </c>
      <c r="I207" s="38">
        <v>7.3675415365346177</v>
      </c>
      <c r="J207" s="38">
        <v>7.5961265809540999</v>
      </c>
      <c r="K207" s="38">
        <v>7.4370299165418281</v>
      </c>
      <c r="L207" s="38">
        <v>7.5046392794194796</v>
      </c>
      <c r="M207" s="38">
        <v>7.5519658334338375</v>
      </c>
      <c r="N207" s="38">
        <v>7.8658985345734074</v>
      </c>
      <c r="O207" s="38">
        <v>7.7708354370325994</v>
      </c>
    </row>
    <row r="208" spans="1:15" s="1" customFormat="1" ht="15.75" hidden="1" x14ac:dyDescent="0.25">
      <c r="A208" s="29" t="s">
        <v>49</v>
      </c>
      <c r="B208" s="29">
        <v>2014</v>
      </c>
      <c r="C208" s="40">
        <f t="shared" si="24"/>
        <v>4.3481309121917455</v>
      </c>
      <c r="D208" s="38">
        <v>4.213237932817365</v>
      </c>
      <c r="E208" s="38">
        <v>4.483023891566126</v>
      </c>
      <c r="F208" s="38">
        <v>4.6353682327820778</v>
      </c>
      <c r="G208" s="38">
        <v>4.697682088706113</v>
      </c>
      <c r="H208" s="38">
        <v>4.697682088706113</v>
      </c>
      <c r="I208" s="38">
        <v>4.697682088706113</v>
      </c>
      <c r="J208" s="38">
        <v>4.697682088706113</v>
      </c>
      <c r="K208" s="38">
        <v>4.697682088706113</v>
      </c>
      <c r="L208" s="38">
        <v>4.7503158128576386</v>
      </c>
      <c r="M208" s="38">
        <v>4.8376567013761846</v>
      </c>
      <c r="N208" s="38">
        <v>4.8731580763903759</v>
      </c>
      <c r="O208" s="38">
        <v>5.0892854673179304</v>
      </c>
    </row>
    <row r="209" spans="1:15" ht="15.75" hidden="1" x14ac:dyDescent="0.25">
      <c r="A209" s="45" t="s">
        <v>50</v>
      </c>
      <c r="B209" s="45">
        <v>2014</v>
      </c>
      <c r="C209" s="54">
        <f t="shared" si="24"/>
        <v>5.0661348131455899</v>
      </c>
      <c r="D209" s="41">
        <v>4.9984037615023764</v>
      </c>
      <c r="E209" s="41">
        <v>5.1338658647888042</v>
      </c>
      <c r="F209" s="41">
        <v>5.1998590157267843</v>
      </c>
      <c r="G209" s="41">
        <v>5.4130227604634946</v>
      </c>
      <c r="H209" s="41">
        <v>5.4130227604634946</v>
      </c>
      <c r="I209" s="41">
        <v>5.4130227604634946</v>
      </c>
      <c r="J209" s="41">
        <v>5.3598022105344834</v>
      </c>
      <c r="K209" s="41">
        <v>5.3598022105344834</v>
      </c>
      <c r="L209" s="41">
        <v>5.4001006105662883</v>
      </c>
      <c r="M209" s="41">
        <v>5.2145142456510802</v>
      </c>
      <c r="N209" s="41">
        <v>5.2145142456510802</v>
      </c>
      <c r="O209" s="41">
        <v>5.4471162598528728</v>
      </c>
    </row>
    <row r="210" spans="1:15" s="1" customFormat="1" ht="15.75" hidden="1" x14ac:dyDescent="0.25">
      <c r="A210" s="29" t="s">
        <v>34</v>
      </c>
      <c r="B210" s="29">
        <v>2014</v>
      </c>
      <c r="C210" s="40">
        <f t="shared" ref="C210:C216" si="25">AVERAGE(D210:E210)</f>
        <v>3.2737966967506864</v>
      </c>
      <c r="D210" s="38">
        <v>2.9825658234593746</v>
      </c>
      <c r="E210" s="38">
        <v>3.5650275700419978</v>
      </c>
      <c r="F210" s="38">
        <v>3.7801212004621658</v>
      </c>
      <c r="G210" s="38">
        <v>3.809504070448924</v>
      </c>
      <c r="H210" s="38">
        <v>4.1575815682895065</v>
      </c>
      <c r="I210" s="38">
        <v>4.1951218081837691</v>
      </c>
      <c r="J210" s="38">
        <v>4.3599475048189404</v>
      </c>
      <c r="K210" s="38">
        <v>4.3599475048189404</v>
      </c>
      <c r="L210" s="38">
        <v>4.3599475048189404</v>
      </c>
      <c r="M210" s="38">
        <v>4.3599475048189404</v>
      </c>
      <c r="N210" s="38">
        <v>4.3214490721053078</v>
      </c>
      <c r="O210" s="38">
        <v>3.8979663122553436</v>
      </c>
    </row>
    <row r="211" spans="1:15" s="1" customFormat="1" ht="15.75" hidden="1" x14ac:dyDescent="0.25">
      <c r="A211" s="29" t="s">
        <v>35</v>
      </c>
      <c r="B211" s="29">
        <v>2014</v>
      </c>
      <c r="C211" s="40">
        <f t="shared" si="25"/>
        <v>1.0563862218706719</v>
      </c>
      <c r="D211" s="38">
        <v>1.0473057192791584</v>
      </c>
      <c r="E211" s="38">
        <v>1.0654667244621854</v>
      </c>
      <c r="F211" s="38">
        <v>1.0721258914900742</v>
      </c>
      <c r="G211" s="38">
        <v>1.1344523661192445</v>
      </c>
      <c r="H211" s="38">
        <v>1.1344523661192445</v>
      </c>
      <c r="I211" s="38">
        <v>1.1878383598189737</v>
      </c>
      <c r="J211" s="38">
        <v>1.2011848582439058</v>
      </c>
      <c r="K211" s="38">
        <v>1.2011848582439058</v>
      </c>
      <c r="L211" s="38">
        <v>1.2011848582439058</v>
      </c>
      <c r="M211" s="38">
        <v>1.2011848582439058</v>
      </c>
      <c r="N211" s="38">
        <v>1.2011848582439058</v>
      </c>
      <c r="O211" s="38">
        <v>1.2011848582439058</v>
      </c>
    </row>
    <row r="212" spans="1:15" ht="15.75" hidden="1" x14ac:dyDescent="0.25">
      <c r="A212" s="45" t="s">
        <v>51</v>
      </c>
      <c r="B212" s="45">
        <v>2014</v>
      </c>
      <c r="C212" s="54">
        <f t="shared" si="25"/>
        <v>15.557730115432815</v>
      </c>
      <c r="D212" s="41">
        <v>15.557201037647665</v>
      </c>
      <c r="E212" s="41">
        <v>15.558259193217964</v>
      </c>
      <c r="F212" s="41">
        <v>15.312338070380974</v>
      </c>
      <c r="G212" s="41">
        <v>15.441620257436744</v>
      </c>
      <c r="H212" s="41">
        <v>15.441620257436744</v>
      </c>
      <c r="I212" s="41">
        <v>16.143512087320229</v>
      </c>
      <c r="J212" s="41">
        <v>17.131896020321822</v>
      </c>
      <c r="K212" s="41">
        <v>17.031601485226098</v>
      </c>
      <c r="L212" s="41">
        <v>17.031601485226098</v>
      </c>
      <c r="M212" s="41">
        <v>16.943066957596439</v>
      </c>
      <c r="N212" s="41">
        <v>16.52893647846831</v>
      </c>
      <c r="O212" s="41">
        <v>16.52893647846831</v>
      </c>
    </row>
    <row r="213" spans="1:15" s="1" customFormat="1" ht="15.75" hidden="1" x14ac:dyDescent="0.25">
      <c r="A213" s="29" t="s">
        <v>36</v>
      </c>
      <c r="B213" s="29">
        <v>2014</v>
      </c>
      <c r="C213" s="40">
        <f t="shared" si="25"/>
        <v>8.1923169657132142</v>
      </c>
      <c r="D213" s="38">
        <v>7.99250435679338</v>
      </c>
      <c r="E213" s="38">
        <v>8.3921295746330493</v>
      </c>
      <c r="F213" s="38">
        <v>8.3921295746330493</v>
      </c>
      <c r="G213" s="38">
        <v>10.351356031516332</v>
      </c>
      <c r="H213" s="38">
        <v>10.371769508078836</v>
      </c>
      <c r="I213" s="38">
        <v>10.458454716683436</v>
      </c>
      <c r="J213" s="38">
        <v>9.8186595783532891</v>
      </c>
      <c r="K213" s="38">
        <v>9.8186595783532891</v>
      </c>
      <c r="L213" s="38">
        <v>9.8186595783532891</v>
      </c>
      <c r="M213" s="38">
        <v>9.8186595783532891</v>
      </c>
      <c r="N213" s="38">
        <v>9.8186595783532891</v>
      </c>
      <c r="O213" s="38">
        <v>10.286214796370112</v>
      </c>
    </row>
    <row r="214" spans="1:15" s="1" customFormat="1" ht="15.75" hidden="1" x14ac:dyDescent="0.25">
      <c r="A214" s="29" t="s">
        <v>37</v>
      </c>
      <c r="B214" s="29">
        <v>2014</v>
      </c>
      <c r="C214" s="40">
        <f t="shared" si="25"/>
        <v>7.9185893266970071</v>
      </c>
      <c r="D214" s="38">
        <v>7.5743028342319203</v>
      </c>
      <c r="E214" s="38">
        <v>8.2628758191620939</v>
      </c>
      <c r="F214" s="38">
        <v>7.6019172127747296</v>
      </c>
      <c r="G214" s="38">
        <v>7.9264195203792669</v>
      </c>
      <c r="H214" s="38">
        <v>7.7532656442052632</v>
      </c>
      <c r="I214" s="38">
        <v>7.7532656442052632</v>
      </c>
      <c r="J214" s="38">
        <v>9.1979596451855397</v>
      </c>
      <c r="K214" s="38">
        <v>9.1979596451855397</v>
      </c>
      <c r="L214" s="38">
        <v>9.1979596451855397</v>
      </c>
      <c r="M214" s="38">
        <v>9.1979596451855397</v>
      </c>
      <c r="N214" s="38">
        <v>9.8341518539775397</v>
      </c>
      <c r="O214" s="38">
        <v>9.8878066185744551</v>
      </c>
    </row>
    <row r="215" spans="1:15" s="1" customFormat="1" ht="15.75" hidden="1" x14ac:dyDescent="0.25">
      <c r="A215" s="29" t="s">
        <v>39</v>
      </c>
      <c r="B215" s="29">
        <v>2014</v>
      </c>
      <c r="C215" s="40">
        <f t="shared" si="25"/>
        <v>3.7218114808743166</v>
      </c>
      <c r="D215" s="38">
        <v>3.9349543715846989</v>
      </c>
      <c r="E215" s="38">
        <v>3.5086685901639343</v>
      </c>
      <c r="F215" s="38">
        <v>3.5428800000000003</v>
      </c>
      <c r="G215" s="38">
        <v>3.2709785999999998</v>
      </c>
      <c r="H215" s="38">
        <v>3.5249999999999999</v>
      </c>
      <c r="I215" s="38">
        <v>3.5249999999999999</v>
      </c>
      <c r="J215" s="38">
        <v>3.3011428571428572</v>
      </c>
      <c r="K215" s="38">
        <v>3.3011428571428567</v>
      </c>
      <c r="L215" s="38">
        <v>3.2366428571428569</v>
      </c>
      <c r="M215" s="38">
        <v>3.2625999999999999</v>
      </c>
      <c r="N215" s="38">
        <v>3.3110782608695652</v>
      </c>
      <c r="O215" s="38">
        <v>3.3924982181040635</v>
      </c>
    </row>
    <row r="216" spans="1:15" s="1" customFormat="1" ht="15.75" hidden="1" x14ac:dyDescent="0.25">
      <c r="A216" s="29" t="s">
        <v>40</v>
      </c>
      <c r="B216" s="29">
        <v>2014</v>
      </c>
      <c r="C216" s="40">
        <f t="shared" si="25"/>
        <v>8.8025821731791645</v>
      </c>
      <c r="D216" s="38">
        <v>10.06009391220476</v>
      </c>
      <c r="E216" s="38">
        <v>7.5450704341535708</v>
      </c>
      <c r="F216" s="38">
        <v>7.5450704341535708</v>
      </c>
      <c r="G216" s="38">
        <v>7.5450704341535708</v>
      </c>
      <c r="H216" s="38">
        <v>7.5450704341535708</v>
      </c>
      <c r="I216" s="38">
        <v>7.5450704341535708</v>
      </c>
      <c r="J216" s="38">
        <v>7.9467658683071392</v>
      </c>
      <c r="K216" s="38">
        <v>8.7433802894357129</v>
      </c>
      <c r="L216" s="38">
        <v>8.5220563473228559</v>
      </c>
      <c r="M216" s="38">
        <v>9.6399119820551427</v>
      </c>
      <c r="N216" s="38">
        <v>9.6298899775689275</v>
      </c>
      <c r="O216" s="38">
        <v>8.4602817366142773</v>
      </c>
    </row>
    <row r="217" spans="1:15" ht="15.75" hidden="1" x14ac:dyDescent="0.25">
      <c r="A217" s="45" t="s">
        <v>43</v>
      </c>
      <c r="B217" s="45">
        <v>2015</v>
      </c>
      <c r="C217" s="54">
        <f>AVERAGE(D217:E217)</f>
        <v>4.0762917491227642</v>
      </c>
      <c r="D217" s="41">
        <v>4.2434286533101817</v>
      </c>
      <c r="E217" s="41">
        <v>3.9091548449353466</v>
      </c>
      <c r="F217" s="41">
        <v>3.8707670723173235</v>
      </c>
      <c r="G217" s="41">
        <v>4.0604432613723205</v>
      </c>
      <c r="H217" s="41">
        <v>4.2494526587716734</v>
      </c>
      <c r="I217" s="41">
        <v>4.3732864018953883</v>
      </c>
      <c r="J217" s="41">
        <v>4.4704665615710919</v>
      </c>
      <c r="K217" s="41">
        <v>4.4972358224188245</v>
      </c>
      <c r="L217" s="41">
        <v>4.731466854836472</v>
      </c>
      <c r="M217" s="41">
        <v>4.4503896159352951</v>
      </c>
      <c r="N217" s="41">
        <v>4.5708512897500846</v>
      </c>
      <c r="O217" s="41">
        <v>4.7850053765319336</v>
      </c>
    </row>
    <row r="218" spans="1:15" s="1" customFormat="1" ht="15.75" hidden="1" x14ac:dyDescent="0.25">
      <c r="A218" s="29" t="s">
        <v>44</v>
      </c>
      <c r="B218" s="29">
        <v>2015</v>
      </c>
      <c r="C218" s="40">
        <f>AVERAGE(D218:E218)</f>
        <v>7.1622575313837018</v>
      </c>
      <c r="D218" s="38">
        <v>7.116063662588056</v>
      </c>
      <c r="E218" s="38">
        <v>7.2084514001793485</v>
      </c>
      <c r="F218" s="38">
        <v>7.2084514001793485</v>
      </c>
      <c r="G218" s="38">
        <v>7.1781150933611659</v>
      </c>
      <c r="H218" s="38">
        <v>7.1781150933611659</v>
      </c>
      <c r="I218" s="38">
        <v>7.1781150933611659</v>
      </c>
      <c r="J218" s="38">
        <v>7.5370208480292256</v>
      </c>
      <c r="K218" s="38">
        <v>7.5370208480292256</v>
      </c>
      <c r="L218" s="38">
        <v>7.3575679706951949</v>
      </c>
      <c r="M218" s="38">
        <v>7.034552791493943</v>
      </c>
      <c r="N218" s="38">
        <v>7.034552791493943</v>
      </c>
      <c r="O218" s="38">
        <v>7.034552791493943</v>
      </c>
    </row>
    <row r="219" spans="1:15" s="1" customFormat="1" ht="15.75" hidden="1" x14ac:dyDescent="0.25">
      <c r="A219" s="29" t="s">
        <v>45</v>
      </c>
      <c r="B219" s="29">
        <v>2015</v>
      </c>
      <c r="C219" s="40">
        <f>AVERAGE(D219:E219)</f>
        <v>7.9509409245849021</v>
      </c>
      <c r="D219" s="38">
        <v>8.8618131600550942</v>
      </c>
      <c r="E219" s="38">
        <v>7.0400686891147108</v>
      </c>
      <c r="F219" s="38">
        <v>7.0400686891147108</v>
      </c>
      <c r="G219" s="38">
        <v>7.2196481056914168</v>
      </c>
      <c r="H219" s="38">
        <v>7.5806305109759871</v>
      </c>
      <c r="I219" s="38">
        <v>7.2196481056914159</v>
      </c>
      <c r="J219" s="38">
        <v>7.4001393083337001</v>
      </c>
      <c r="K219" s="38">
        <v>7.5806305109759871</v>
      </c>
      <c r="L219" s="38">
        <v>7.5806305109759871</v>
      </c>
      <c r="M219" s="38">
        <v>8.6635777268296987</v>
      </c>
      <c r="N219" s="38">
        <v>7.5806305109759871</v>
      </c>
      <c r="O219" s="38">
        <v>7.9416129162605582</v>
      </c>
    </row>
    <row r="220" spans="1:15" s="1" customFormat="1" ht="15.75" hidden="1" x14ac:dyDescent="0.25">
      <c r="A220" s="29" t="s">
        <v>46</v>
      </c>
      <c r="B220" s="29">
        <v>2015</v>
      </c>
      <c r="C220" s="40">
        <f>AVERAGE(D220:E220)</f>
        <v>8.8190497837493389</v>
      </c>
      <c r="D220" s="38">
        <v>9.1991265280410683</v>
      </c>
      <c r="E220" s="38">
        <v>8.4389730394576112</v>
      </c>
      <c r="F220" s="38">
        <v>8.4389730394576112</v>
      </c>
      <c r="G220" s="38">
        <v>8.2950119033642835</v>
      </c>
      <c r="H220" s="38">
        <v>8.2950119033642835</v>
      </c>
      <c r="I220" s="38">
        <v>8.2099107496290884</v>
      </c>
      <c r="J220" s="38">
        <v>8.2099107496290884</v>
      </c>
      <c r="K220" s="38">
        <v>8.2099107496290884</v>
      </c>
      <c r="L220" s="38">
        <v>7.8297200491323302</v>
      </c>
      <c r="M220" s="38">
        <v>7.8297200491323302</v>
      </c>
      <c r="N220" s="38">
        <v>7.8297200491323302</v>
      </c>
      <c r="O220" s="38">
        <v>9.3956640589587952</v>
      </c>
    </row>
    <row r="221" spans="1:15" s="1" customFormat="1" ht="15.75" hidden="1" x14ac:dyDescent="0.25">
      <c r="A221" s="29" t="s">
        <v>47</v>
      </c>
      <c r="B221" s="29">
        <v>2015</v>
      </c>
      <c r="C221" s="40">
        <f>AVERAGE(D221:E221)</f>
        <v>5.0841602196056295</v>
      </c>
      <c r="D221" s="38">
        <v>5.0954784051525204</v>
      </c>
      <c r="E221" s="38">
        <v>5.0728420340587386</v>
      </c>
      <c r="F221" s="38">
        <v>5.0479048671285325</v>
      </c>
      <c r="G221" s="38">
        <v>5.0376558959071582</v>
      </c>
      <c r="H221" s="38">
        <v>5.0376558959071582</v>
      </c>
      <c r="I221" s="38">
        <v>5.0376558959071582</v>
      </c>
      <c r="J221" s="38">
        <v>5.0164977411443488</v>
      </c>
      <c r="K221" s="38">
        <v>4.9954284506315441</v>
      </c>
      <c r="L221" s="38">
        <v>5.1980005694730487</v>
      </c>
      <c r="M221" s="38">
        <v>4.9954284506315432</v>
      </c>
      <c r="N221" s="38">
        <v>4.9954284506315432</v>
      </c>
      <c r="O221" s="38">
        <v>5.0805087405449765</v>
      </c>
    </row>
    <row r="222" spans="1:15" s="1" customFormat="1" ht="15.75" hidden="1" x14ac:dyDescent="0.25">
      <c r="A222" s="29" t="s">
        <v>48</v>
      </c>
      <c r="B222" s="29">
        <v>2015</v>
      </c>
      <c r="C222" s="40">
        <f t="shared" ref="C222:C229" si="26">AVERAGE(D222:E222)</f>
        <v>6.8450836207484</v>
      </c>
      <c r="D222" s="38">
        <v>6.6143504649928353</v>
      </c>
      <c r="E222" s="38">
        <v>7.0758167765039648</v>
      </c>
      <c r="F222" s="38">
        <v>7.216330566893066</v>
      </c>
      <c r="G222" s="38">
        <v>7.0199208740724108</v>
      </c>
      <c r="H222" s="38">
        <v>7.1303621070961674</v>
      </c>
      <c r="I222" s="38">
        <v>7.1303621070961674</v>
      </c>
      <c r="J222" s="38">
        <v>7.378400296606622</v>
      </c>
      <c r="K222" s="38">
        <v>7.2431560180974852</v>
      </c>
      <c r="L222" s="38">
        <v>7.2431560180974852</v>
      </c>
      <c r="M222" s="38">
        <v>7.2431560180974852</v>
      </c>
      <c r="N222" s="38">
        <v>7.2431560180974852</v>
      </c>
      <c r="O222" s="38">
        <v>7.3343089979960983</v>
      </c>
    </row>
    <row r="223" spans="1:15" s="1" customFormat="1" ht="15.75" hidden="1" x14ac:dyDescent="0.25">
      <c r="A223" s="29" t="s">
        <v>49</v>
      </c>
      <c r="B223" s="29">
        <v>2015</v>
      </c>
      <c r="C223" s="40">
        <f t="shared" si="26"/>
        <v>5.1500412870087064</v>
      </c>
      <c r="D223" s="38">
        <v>5.1391547859914226</v>
      </c>
      <c r="E223" s="38">
        <v>5.1609277880259894</v>
      </c>
      <c r="F223" s="38">
        <v>6.1439616524118916</v>
      </c>
      <c r="G223" s="38">
        <v>5.9973827217769555</v>
      </c>
      <c r="H223" s="38">
        <v>6.1418379534476628</v>
      </c>
      <c r="I223" s="38">
        <v>6.1418379534476628</v>
      </c>
      <c r="J223" s="38">
        <v>6.1418379534476628</v>
      </c>
      <c r="K223" s="38">
        <v>6.1418379534476628</v>
      </c>
      <c r="L223" s="38">
        <v>6.2230110778779428</v>
      </c>
      <c r="M223" s="38">
        <v>6.159522073744129</v>
      </c>
      <c r="N223" s="38">
        <v>6.159522073744129</v>
      </c>
      <c r="O223" s="38">
        <v>6.159522073744129</v>
      </c>
    </row>
    <row r="224" spans="1:15" ht="15.75" hidden="1" x14ac:dyDescent="0.25">
      <c r="A224" s="45" t="s">
        <v>50</v>
      </c>
      <c r="B224" s="45">
        <v>2015</v>
      </c>
      <c r="C224" s="54">
        <f t="shared" si="26"/>
        <v>5.3117426480072929</v>
      </c>
      <c r="D224" s="41">
        <v>5.3117426480072929</v>
      </c>
      <c r="E224" s="41">
        <v>5.3117426480072929</v>
      </c>
      <c r="F224" s="41">
        <v>5.3749739097349982</v>
      </c>
      <c r="G224" s="41">
        <v>5.6179883211619339</v>
      </c>
      <c r="H224" s="41">
        <v>5.6179883211619339</v>
      </c>
      <c r="I224" s="41">
        <v>5.8142689690286167</v>
      </c>
      <c r="J224" s="41">
        <v>5.6157402429023202</v>
      </c>
      <c r="K224" s="41">
        <v>5.6157402429023202</v>
      </c>
      <c r="L224" s="41">
        <v>5.7133454718916088</v>
      </c>
      <c r="M224" s="41">
        <v>5.7133454718916088</v>
      </c>
      <c r="N224" s="41">
        <v>5.7133454718916088</v>
      </c>
      <c r="O224" s="41">
        <v>5.7133454718916088</v>
      </c>
    </row>
    <row r="225" spans="1:15" s="1" customFormat="1" ht="15.75" hidden="1" x14ac:dyDescent="0.25">
      <c r="A225" s="29" t="s">
        <v>34</v>
      </c>
      <c r="B225" s="29">
        <v>2015</v>
      </c>
      <c r="C225" s="40">
        <f t="shared" si="26"/>
        <v>4.099211432789132</v>
      </c>
      <c r="D225" s="38">
        <v>3.8063299776202864</v>
      </c>
      <c r="E225" s="38">
        <v>4.3920928879579781</v>
      </c>
      <c r="F225" s="38">
        <v>4.0573505220322366</v>
      </c>
      <c r="G225" s="38">
        <v>4.1905767739459012</v>
      </c>
      <c r="H225" s="38">
        <v>4.2102147017340892</v>
      </c>
      <c r="I225" s="38">
        <v>4.2288439703258334</v>
      </c>
      <c r="J225" s="38">
        <v>4.2053538113082087</v>
      </c>
      <c r="K225" s="38">
        <v>4.2244690559050646</v>
      </c>
      <c r="L225" s="38">
        <v>4.1480080775176438</v>
      </c>
      <c r="M225" s="38">
        <v>3.975970876145944</v>
      </c>
      <c r="N225" s="38">
        <v>3.9855284984443711</v>
      </c>
      <c r="O225" s="38">
        <v>3.8230489193710993</v>
      </c>
    </row>
    <row r="226" spans="1:15" s="1" customFormat="1" ht="15.75" hidden="1" x14ac:dyDescent="0.25">
      <c r="A226" s="29" t="s">
        <v>35</v>
      </c>
      <c r="B226" s="29">
        <v>2015</v>
      </c>
      <c r="C226" s="40">
        <f t="shared" si="26"/>
        <v>1.190275767334815</v>
      </c>
      <c r="D226" s="38">
        <v>1.190275767334815</v>
      </c>
      <c r="E226" s="38">
        <v>1.190275767334815</v>
      </c>
      <c r="F226" s="38">
        <v>1.190275767334815</v>
      </c>
      <c r="G226" s="38">
        <v>1.1928739303893614</v>
      </c>
      <c r="H226" s="38">
        <v>1.1928739303893614</v>
      </c>
      <c r="I226" s="38">
        <v>1.1928739303893614</v>
      </c>
      <c r="J226" s="38">
        <v>1.1529977322837379</v>
      </c>
      <c r="K226" s="38">
        <v>1.1529977322837379</v>
      </c>
      <c r="L226" s="38">
        <v>1.162531853578705</v>
      </c>
      <c r="M226" s="38">
        <v>1.1387632790984221</v>
      </c>
      <c r="N226" s="38">
        <v>1.1387632790984221</v>
      </c>
      <c r="O226" s="38">
        <v>1.1387632790984221</v>
      </c>
    </row>
    <row r="227" spans="1:15" ht="15.75" hidden="1" x14ac:dyDescent="0.25">
      <c r="A227" s="45" t="s">
        <v>51</v>
      </c>
      <c r="B227" s="45">
        <v>2015</v>
      </c>
      <c r="C227" s="54">
        <f t="shared" si="26"/>
        <v>15.850775560562502</v>
      </c>
      <c r="D227" s="41">
        <v>15.863372829952645</v>
      </c>
      <c r="E227" s="41">
        <v>15.838178291172358</v>
      </c>
      <c r="F227" s="41">
        <v>15.269133790407114</v>
      </c>
      <c r="G227" s="41">
        <v>15.397123155592327</v>
      </c>
      <c r="H227" s="41">
        <v>15.397123155592327</v>
      </c>
      <c r="I227" s="41">
        <v>16.096992389937434</v>
      </c>
      <c r="J227" s="41">
        <v>17.101781379509983</v>
      </c>
      <c r="K227" s="41">
        <v>17.016887070278202</v>
      </c>
      <c r="L227" s="41">
        <v>17.016887070278202</v>
      </c>
      <c r="M227" s="41">
        <v>17.016887070278202</v>
      </c>
      <c r="N227" s="41">
        <v>17.016887070278202</v>
      </c>
      <c r="O227" s="41">
        <v>17.016887070278202</v>
      </c>
    </row>
    <row r="228" spans="1:15" s="1" customFormat="1" ht="15.75" hidden="1" x14ac:dyDescent="0.25">
      <c r="A228" s="29" t="s">
        <v>36</v>
      </c>
      <c r="B228" s="29">
        <v>2015</v>
      </c>
      <c r="C228" s="40">
        <f t="shared" si="26"/>
        <v>8.228971837096088</v>
      </c>
      <c r="D228" s="38">
        <v>8.228971837096088</v>
      </c>
      <c r="E228" s="38">
        <v>8.228971837096088</v>
      </c>
      <c r="F228" s="38">
        <v>8.228971837096088</v>
      </c>
      <c r="G228" s="38">
        <v>10.573832718675593</v>
      </c>
      <c r="H228" s="38">
        <v>10.594246195238098</v>
      </c>
      <c r="I228" s="38">
        <v>10.594246195238098</v>
      </c>
      <c r="J228" s="38">
        <v>9.5965910428571437</v>
      </c>
      <c r="K228" s="38">
        <v>9.5965910428571437</v>
      </c>
      <c r="L228" s="38">
        <v>9.5965910428571437</v>
      </c>
      <c r="M228" s="38">
        <v>9.6204262053892755</v>
      </c>
      <c r="N228" s="38">
        <v>9.6204262053892755</v>
      </c>
      <c r="O228" s="38">
        <v>10.07854173897924</v>
      </c>
    </row>
    <row r="229" spans="1:15" s="1" customFormat="1" ht="15.75" hidden="1" x14ac:dyDescent="0.25">
      <c r="A229" s="29" t="s">
        <v>37</v>
      </c>
      <c r="B229" s="29">
        <v>2015</v>
      </c>
      <c r="C229" s="40">
        <f t="shared" si="26"/>
        <v>9.6910984747515894</v>
      </c>
      <c r="D229" s="38">
        <v>9.6910984747515894</v>
      </c>
      <c r="E229" s="38">
        <v>9.6910984747515894</v>
      </c>
      <c r="F229" s="38">
        <v>9.0108155127530054</v>
      </c>
      <c r="G229" s="38">
        <v>9.789372606711586</v>
      </c>
      <c r="H229" s="38">
        <v>9.0663581887500797</v>
      </c>
      <c r="I229" s="38">
        <v>9.0663581887500797</v>
      </c>
      <c r="J229" s="38">
        <v>9.9342880675207361</v>
      </c>
      <c r="K229" s="38">
        <v>9.9342880675207361</v>
      </c>
      <c r="L229" s="38">
        <v>9.1979596451855397</v>
      </c>
      <c r="M229" s="38">
        <v>10.621409658857587</v>
      </c>
      <c r="N229" s="38">
        <v>10.621409658857587</v>
      </c>
      <c r="O229" s="38">
        <v>10.679359672584791</v>
      </c>
    </row>
    <row r="230" spans="1:15" s="1" customFormat="1" ht="15.75" hidden="1" x14ac:dyDescent="0.25">
      <c r="A230" s="29" t="s">
        <v>39</v>
      </c>
      <c r="B230" s="29">
        <v>2015</v>
      </c>
      <c r="C230" s="40">
        <f>AVERAGE(D230:J230)</f>
        <v>3.4635799232107134</v>
      </c>
      <c r="D230" s="38">
        <v>3.9349543715847002</v>
      </c>
      <c r="E230" s="38" t="s">
        <v>52</v>
      </c>
      <c r="F230" s="38" t="s">
        <v>52</v>
      </c>
      <c r="G230" s="38">
        <v>3.31</v>
      </c>
      <c r="H230" s="38">
        <v>3.4013404666666669</v>
      </c>
      <c r="I230" s="38">
        <v>3.4520106999999998</v>
      </c>
      <c r="J230" s="38">
        <v>3.2195940778021983</v>
      </c>
      <c r="K230" s="38">
        <v>3.2195940778021979</v>
      </c>
      <c r="L230" s="38">
        <v>3.1975940778021976</v>
      </c>
      <c r="M230" s="38">
        <v>3.207931708923077</v>
      </c>
      <c r="N230" s="38">
        <v>3.207931708923077</v>
      </c>
      <c r="O230" s="38">
        <v>3.2868152755359397</v>
      </c>
    </row>
    <row r="231" spans="1:15" s="1" customFormat="1" ht="15.75" hidden="1" x14ac:dyDescent="0.25">
      <c r="A231" s="29" t="s">
        <v>40</v>
      </c>
      <c r="B231" s="29">
        <v>2015</v>
      </c>
      <c r="C231" s="40">
        <f>AVERAGE(D231:J231)</f>
        <v>5.09375</v>
      </c>
      <c r="D231" s="38" t="s">
        <v>52</v>
      </c>
      <c r="E231" s="38" t="s">
        <v>52</v>
      </c>
      <c r="F231" s="38" t="s">
        <v>52</v>
      </c>
      <c r="G231" s="38">
        <v>5</v>
      </c>
      <c r="H231" s="38">
        <v>5.125</v>
      </c>
      <c r="I231" s="38">
        <v>5.25</v>
      </c>
      <c r="J231" s="38">
        <v>5</v>
      </c>
      <c r="K231" s="38">
        <v>7.05</v>
      </c>
      <c r="L231" s="38">
        <v>8.5220563473228559</v>
      </c>
      <c r="M231" s="38">
        <v>6.93</v>
      </c>
      <c r="N231" s="38">
        <v>6.13</v>
      </c>
      <c r="O231" s="38">
        <v>5.021739130434784</v>
      </c>
    </row>
    <row r="232" spans="1:15" ht="15.75" hidden="1" x14ac:dyDescent="0.25">
      <c r="A232" s="45" t="s">
        <v>43</v>
      </c>
      <c r="B232" s="45">
        <v>2016</v>
      </c>
      <c r="C232" s="54">
        <f t="shared" ref="C232:C239" si="27">AVERAGE(D232:E232)</f>
        <v>5.0332573324828136</v>
      </c>
      <c r="D232" s="41">
        <v>5.0519240437942594</v>
      </c>
      <c r="E232" s="41">
        <v>5.0145906211713669</v>
      </c>
      <c r="F232" s="41">
        <v>5.2267463782209251</v>
      </c>
      <c r="G232" s="41">
        <v>5.0308521926490126</v>
      </c>
      <c r="H232" s="41">
        <v>4.8672683536106192</v>
      </c>
      <c r="I232" s="41">
        <v>5.0912224189608022</v>
      </c>
      <c r="J232" s="41">
        <v>5.0912224189608022</v>
      </c>
      <c r="K232" s="41">
        <v>4.7030353723538196</v>
      </c>
      <c r="L232" s="41">
        <v>4.3671042743285469</v>
      </c>
      <c r="M232" s="41">
        <v>4.9941756573090563</v>
      </c>
      <c r="N232" s="41">
        <v>5.3599672973810195</v>
      </c>
      <c r="O232" s="41">
        <v>5.471944330056111</v>
      </c>
    </row>
    <row r="233" spans="1:15" s="1" customFormat="1" ht="15.75" hidden="1" x14ac:dyDescent="0.25">
      <c r="A233" s="29" t="s">
        <v>44</v>
      </c>
      <c r="B233" s="29">
        <v>2016</v>
      </c>
      <c r="C233" s="40">
        <f t="shared" si="27"/>
        <v>7.6923198627638492</v>
      </c>
      <c r="D233" s="38">
        <v>8.1492535950136542</v>
      </c>
      <c r="E233" s="38">
        <v>7.2353861305140432</v>
      </c>
      <c r="F233" s="38">
        <v>7.75219942555076</v>
      </c>
      <c r="G233" s="38">
        <v>7.0164429681281772</v>
      </c>
      <c r="H233" s="38">
        <v>7.7550159121416691</v>
      </c>
      <c r="I233" s="38">
        <v>7.7550159121416691</v>
      </c>
      <c r="J233" s="38">
        <v>7.7550159121416691</v>
      </c>
      <c r="K233" s="38">
        <v>7.7550159121416691</v>
      </c>
      <c r="L233" s="38">
        <v>7.5703726761382963</v>
      </c>
      <c r="M233" s="38">
        <v>7.5703726761382963</v>
      </c>
      <c r="N233" s="38">
        <v>7.2380148513322267</v>
      </c>
      <c r="O233" s="38">
        <v>7.3857294401349245</v>
      </c>
    </row>
    <row r="234" spans="1:15" s="1" customFormat="1" ht="15.75" hidden="1" x14ac:dyDescent="0.25">
      <c r="A234" s="29" t="s">
        <v>45</v>
      </c>
      <c r="B234" s="29">
        <v>2016</v>
      </c>
      <c r="C234" s="40">
        <f t="shared" si="27"/>
        <v>6.9460461477235906</v>
      </c>
      <c r="D234" s="38">
        <v>7.5806305109759871</v>
      </c>
      <c r="E234" s="38">
        <v>6.3114617844711951</v>
      </c>
      <c r="F234" s="38">
        <v>6.3114617844711951</v>
      </c>
      <c r="G234" s="38">
        <v>7.1276644192554413</v>
      </c>
      <c r="H234" s="38">
        <v>7.1276644192554413</v>
      </c>
      <c r="I234" s="38">
        <v>7.1276644192554413</v>
      </c>
      <c r="J234" s="38">
        <v>7.1276644192554413</v>
      </c>
      <c r="K234" s="38">
        <v>7.1276644192554413</v>
      </c>
      <c r="L234" s="38">
        <v>7.2896567924203346</v>
      </c>
      <c r="M234" s="38">
        <v>7.4516491655852342</v>
      </c>
      <c r="N234" s="38">
        <v>6.8036796729256483</v>
      </c>
      <c r="O234" s="38">
        <v>7.1560302332653416</v>
      </c>
    </row>
    <row r="235" spans="1:15" s="1" customFormat="1" ht="15.75" hidden="1" x14ac:dyDescent="0.25">
      <c r="A235" s="29" t="s">
        <v>46</v>
      </c>
      <c r="B235" s="29">
        <v>2016</v>
      </c>
      <c r="C235" s="40">
        <f t="shared" si="27"/>
        <v>7.7244429447065048</v>
      </c>
      <c r="D235" s="38">
        <v>8.4893703374346856</v>
      </c>
      <c r="E235" s="38">
        <v>6.9595155519783249</v>
      </c>
      <c r="F235" s="38">
        <v>6.9595155519783249</v>
      </c>
      <c r="G235" s="38">
        <v>6.9595155519783249</v>
      </c>
      <c r="H235" s="38">
        <v>7.6554671071761584</v>
      </c>
      <c r="I235" s="38">
        <v>7.482612984554593</v>
      </c>
      <c r="J235" s="38">
        <v>7.482612984554593</v>
      </c>
      <c r="K235" s="38">
        <v>7.482612984554593</v>
      </c>
      <c r="L235" s="38">
        <v>7.0334091577581406</v>
      </c>
      <c r="M235" s="38">
        <v>7.0334091577581406</v>
      </c>
      <c r="N235" s="38">
        <v>6.5427061932633848</v>
      </c>
      <c r="O235" s="38">
        <v>7.8512474319160619</v>
      </c>
    </row>
    <row r="236" spans="1:15" s="1" customFormat="1" ht="15.75" hidden="1" x14ac:dyDescent="0.25">
      <c r="A236" s="29" t="s">
        <v>47</v>
      </c>
      <c r="B236" s="29">
        <v>2016</v>
      </c>
      <c r="C236" s="40">
        <f t="shared" si="27"/>
        <v>5.8795338508050623</v>
      </c>
      <c r="D236" s="38">
        <v>5.795688047867845</v>
      </c>
      <c r="E236" s="38">
        <v>5.9633796537422796</v>
      </c>
      <c r="F236" s="38">
        <v>5.6870628807443007</v>
      </c>
      <c r="G236" s="38">
        <v>5.406314997069452</v>
      </c>
      <c r="H236" s="38">
        <v>5.406314997069452</v>
      </c>
      <c r="I236" s="38">
        <v>5.406314997069452</v>
      </c>
      <c r="J236" s="38">
        <v>5.3836084740817611</v>
      </c>
      <c r="K236" s="38">
        <v>5.3609973184906172</v>
      </c>
      <c r="L236" s="38">
        <v>5.3609973184906172</v>
      </c>
      <c r="M236" s="38">
        <v>5.3609973184906172</v>
      </c>
      <c r="N236" s="38">
        <v>5.3609973184906172</v>
      </c>
      <c r="O236" s="38">
        <v>5.3609973184906172</v>
      </c>
    </row>
    <row r="237" spans="1:15" s="1" customFormat="1" ht="15.75" hidden="1" x14ac:dyDescent="0.25">
      <c r="A237" s="29" t="s">
        <v>48</v>
      </c>
      <c r="B237" s="29">
        <v>2016</v>
      </c>
      <c r="C237" s="40">
        <f t="shared" si="27"/>
        <v>7.6199756425125562</v>
      </c>
      <c r="D237" s="38">
        <v>7.6199756425125562</v>
      </c>
      <c r="E237" s="38">
        <v>7.6199756425125562</v>
      </c>
      <c r="F237" s="38">
        <v>7.7830643593804458</v>
      </c>
      <c r="G237" s="38">
        <v>7.831114847172973</v>
      </c>
      <c r="H237" s="38">
        <v>7.831114847172973</v>
      </c>
      <c r="I237" s="38">
        <v>7.831114847172973</v>
      </c>
      <c r="J237" s="38">
        <v>7.831114847172973</v>
      </c>
      <c r="K237" s="38">
        <v>7.831114847172973</v>
      </c>
      <c r="L237" s="38">
        <v>8.1356214261839259</v>
      </c>
      <c r="M237" s="38">
        <v>8.1621002591413987</v>
      </c>
      <c r="N237" s="38">
        <v>8.1621002591413987</v>
      </c>
      <c r="O237" s="38">
        <v>8.1621002591413987</v>
      </c>
    </row>
    <row r="238" spans="1:15" s="1" customFormat="1" ht="15.75" hidden="1" x14ac:dyDescent="0.25">
      <c r="A238" s="29" t="s">
        <v>49</v>
      </c>
      <c r="B238" s="29">
        <v>2016</v>
      </c>
      <c r="C238" s="40">
        <f t="shared" si="27"/>
        <v>6.7454222209474253</v>
      </c>
      <c r="D238" s="38">
        <v>6.8399177006504042</v>
      </c>
      <c r="E238" s="38">
        <v>6.6509267412444473</v>
      </c>
      <c r="F238" s="38">
        <v>5.9858340671200034</v>
      </c>
      <c r="G238" s="38">
        <v>6.0589343899234729</v>
      </c>
      <c r="H238" s="38">
        <v>6.0589343899234729</v>
      </c>
      <c r="I238" s="38">
        <v>6.0589343899234729</v>
      </c>
      <c r="J238" s="38">
        <v>6.0589343899234729</v>
      </c>
      <c r="K238" s="38">
        <v>6.0589343899234729</v>
      </c>
      <c r="L238" s="38">
        <v>6.1417660889380423</v>
      </c>
      <c r="M238" s="38">
        <v>6.0833999467051942</v>
      </c>
      <c r="N238" s="38">
        <v>6.0833999467051942</v>
      </c>
      <c r="O238" s="38">
        <v>6.0833999467051942</v>
      </c>
    </row>
    <row r="239" spans="1:15" ht="15.75" hidden="1" x14ac:dyDescent="0.25">
      <c r="A239" s="45" t="s">
        <v>50</v>
      </c>
      <c r="B239" s="45">
        <v>2016</v>
      </c>
      <c r="C239" s="54">
        <f t="shared" si="27"/>
        <v>5.9953033658221262</v>
      </c>
      <c r="D239" s="41">
        <v>6.4172030974480068</v>
      </c>
      <c r="E239" s="41">
        <v>5.5734036341962465</v>
      </c>
      <c r="F239" s="41">
        <v>6.13376592989305</v>
      </c>
      <c r="G239" s="41">
        <v>6.3767803413199866</v>
      </c>
      <c r="H239" s="41">
        <v>6.3767803413199866</v>
      </c>
      <c r="I239" s="41">
        <v>6.3767803413199866</v>
      </c>
      <c r="J239" s="41">
        <v>6.3767803413199866</v>
      </c>
      <c r="K239" s="41">
        <v>6.3767803413199866</v>
      </c>
      <c r="L239" s="41">
        <v>6.5153324082707149</v>
      </c>
      <c r="M239" s="41">
        <v>6.5153324082707149</v>
      </c>
      <c r="N239" s="41">
        <v>6.5153324082707149</v>
      </c>
      <c r="O239" s="41">
        <v>6.5153324082707149</v>
      </c>
    </row>
    <row r="240" spans="1:15" s="1" customFormat="1" ht="15.75" hidden="1" x14ac:dyDescent="0.25">
      <c r="A240" s="29" t="s">
        <v>34</v>
      </c>
      <c r="B240" s="29">
        <v>2016</v>
      </c>
      <c r="C240" s="40">
        <f>AVERAGE(D240:E240)</f>
        <v>3.4629274720914838</v>
      </c>
      <c r="D240" s="38">
        <v>3.3830499048926304</v>
      </c>
      <c r="E240" s="38">
        <v>3.5428050392903376</v>
      </c>
      <c r="F240" s="38">
        <v>3.7189359417319112</v>
      </c>
      <c r="G240" s="38">
        <v>3.9744451279987305</v>
      </c>
      <c r="H240" s="38">
        <v>3.9744451279987305</v>
      </c>
      <c r="I240" s="38">
        <v>3.9945483025158568</v>
      </c>
      <c r="J240" s="38">
        <v>3.9945483025158564</v>
      </c>
      <c r="K240" s="38">
        <v>3.9945483025158564</v>
      </c>
      <c r="L240" s="38">
        <v>3.8172004920447495</v>
      </c>
      <c r="M240" s="38">
        <v>3.589181878581901</v>
      </c>
      <c r="N240" s="38">
        <v>3.4878402725984117</v>
      </c>
      <c r="O240" s="38">
        <v>3.3273827297912209</v>
      </c>
    </row>
    <row r="241" spans="1:15" s="1" customFormat="1" ht="15.75" hidden="1" x14ac:dyDescent="0.25">
      <c r="A241" s="29" t="s">
        <v>35</v>
      </c>
      <c r="B241" s="29">
        <v>2016</v>
      </c>
      <c r="C241" s="40">
        <f>AVERAGE(D241:E241)</f>
        <v>1.1387632790984221</v>
      </c>
      <c r="D241" s="38">
        <v>1.1387632790984221</v>
      </c>
      <c r="E241" s="38">
        <v>1.1387632790984221</v>
      </c>
      <c r="F241" s="38">
        <v>1.1387632790984221</v>
      </c>
      <c r="G241" s="38">
        <v>1.1414263962293321</v>
      </c>
      <c r="H241" s="38">
        <v>1.1414263962293321</v>
      </c>
      <c r="I241" s="38">
        <v>1.1414263962293321</v>
      </c>
      <c r="J241" s="38">
        <v>1.1414263962293321</v>
      </c>
      <c r="K241" s="38">
        <v>1.1414263962293321</v>
      </c>
      <c r="L241" s="38">
        <v>1.1414263962293321</v>
      </c>
      <c r="M241" s="38">
        <v>1.1755795896453685</v>
      </c>
      <c r="N241" s="38">
        <v>1.1755795896453685</v>
      </c>
      <c r="O241" s="38">
        <v>1.1887172064520994</v>
      </c>
    </row>
    <row r="242" spans="1:15" ht="15.75" hidden="1" x14ac:dyDescent="0.25">
      <c r="A242" s="45" t="s">
        <v>51</v>
      </c>
      <c r="B242" s="45">
        <v>2016</v>
      </c>
      <c r="C242" s="54">
        <f>AVERAGE(D242:E242)</f>
        <v>16.457277309885608</v>
      </c>
      <c r="D242" s="41">
        <v>16.456756793249518</v>
      </c>
      <c r="E242" s="41">
        <v>16.457797826521698</v>
      </c>
      <c r="F242" s="41">
        <v>15.886923454760831</v>
      </c>
      <c r="G242" s="41">
        <v>16.027711756464566</v>
      </c>
      <c r="H242" s="41">
        <v>16.027711756464566</v>
      </c>
      <c r="I242" s="41">
        <v>16.027711756464566</v>
      </c>
      <c r="J242" s="41">
        <v>16.391977932747853</v>
      </c>
      <c r="K242" s="41">
        <v>16.328071895945168</v>
      </c>
      <c r="L242" s="41">
        <v>16.328071895945168</v>
      </c>
      <c r="M242" s="41">
        <v>16.328071895945168</v>
      </c>
      <c r="N242" s="41">
        <v>16.328071895945168</v>
      </c>
      <c r="O242" s="41">
        <v>16.328071895945168</v>
      </c>
    </row>
    <row r="243" spans="1:15" s="1" customFormat="1" ht="15.75" hidden="1" x14ac:dyDescent="0.25">
      <c r="A243" s="29" t="s">
        <v>36</v>
      </c>
      <c r="B243" s="29">
        <v>2016</v>
      </c>
      <c r="C243" s="40">
        <f>AVERAGE(D243:E243)</f>
        <v>10.07854173897924</v>
      </c>
      <c r="D243" s="38">
        <v>10.07854173897924</v>
      </c>
      <c r="E243" s="38">
        <v>10.07854173897924</v>
      </c>
      <c r="F243" s="38">
        <v>10.07854173897924</v>
      </c>
      <c r="G243" s="38">
        <v>10.509885997063082</v>
      </c>
      <c r="H243" s="38">
        <v>10.509885997063082</v>
      </c>
      <c r="I243" s="38">
        <v>10.509885997063082</v>
      </c>
      <c r="J243" s="38">
        <v>9.9626339975970666</v>
      </c>
      <c r="K243" s="38">
        <v>9.9626339975970666</v>
      </c>
      <c r="L243" s="38">
        <v>9.239508160792413</v>
      </c>
      <c r="M243" s="38">
        <v>10.033426752651939</v>
      </c>
      <c r="N243" s="38">
        <v>10.033426752651939</v>
      </c>
      <c r="O243" s="38">
        <v>10.033426752651939</v>
      </c>
    </row>
    <row r="244" spans="1:15" s="1" customFormat="1" ht="15.75" hidden="1" x14ac:dyDescent="0.25">
      <c r="A244" s="29" t="s">
        <v>37</v>
      </c>
      <c r="B244" s="29">
        <v>2016</v>
      </c>
      <c r="C244" s="40">
        <f>AVERAGE(D244:E244)</f>
        <v>10.589679836292396</v>
      </c>
      <c r="D244" s="38">
        <v>10.589679836292396</v>
      </c>
      <c r="E244" s="38">
        <v>10.589679836292396</v>
      </c>
      <c r="F244" s="38">
        <v>10.281180251772669</v>
      </c>
      <c r="G244" s="38">
        <v>10.393070679064582</v>
      </c>
      <c r="H244" s="38">
        <v>9.9807265259964524</v>
      </c>
      <c r="I244" s="38">
        <v>9.9807265259964524</v>
      </c>
      <c r="J244" s="38">
        <v>10.21912343049765</v>
      </c>
      <c r="K244" s="38">
        <v>10.21912343049765</v>
      </c>
      <c r="L244" s="38">
        <v>9.1979596451855397</v>
      </c>
      <c r="M244" s="38">
        <v>10.21912343049765</v>
      </c>
      <c r="N244" s="38">
        <v>10.925946134440405</v>
      </c>
      <c r="O244" s="38">
        <v>10.925946134440405</v>
      </c>
    </row>
    <row r="245" spans="1:15" s="1" customFormat="1" ht="15.75" hidden="1" x14ac:dyDescent="0.25">
      <c r="A245" s="29" t="s">
        <v>39</v>
      </c>
      <c r="B245" s="29">
        <v>2016</v>
      </c>
      <c r="C245" s="40">
        <f>AVERAGE(D245:I245)</f>
        <v>3.4925044583333333</v>
      </c>
      <c r="D245" s="38">
        <v>3.7</v>
      </c>
      <c r="E245" s="38" t="s">
        <v>52</v>
      </c>
      <c r="F245" s="38" t="s">
        <v>52</v>
      </c>
      <c r="G245" s="38">
        <v>3.35</v>
      </c>
      <c r="H245" s="38">
        <v>3.4280071333333333</v>
      </c>
      <c r="I245" s="38">
        <v>3.4920107000000002</v>
      </c>
      <c r="J245" s="38">
        <v>3.1552795031055894</v>
      </c>
      <c r="K245" s="38">
        <v>3.1552795031055894</v>
      </c>
      <c r="L245" s="38">
        <v>3.1677018633540368</v>
      </c>
      <c r="M245" s="38">
        <v>3.1826086956521742</v>
      </c>
      <c r="N245" s="38">
        <v>3.1826086956521742</v>
      </c>
      <c r="O245" s="38">
        <v>3.2608695652173916</v>
      </c>
    </row>
    <row r="246" spans="1:15" s="1" customFormat="1" ht="15.75" hidden="1" x14ac:dyDescent="0.25">
      <c r="A246" s="29" t="s">
        <v>40</v>
      </c>
      <c r="B246" s="29">
        <v>2016</v>
      </c>
      <c r="C246" s="40">
        <f>AVERAGE(D246:I246)</f>
        <v>5.333333333333333</v>
      </c>
      <c r="D246" s="38" t="s">
        <v>52</v>
      </c>
      <c r="E246" s="38" t="s">
        <v>52</v>
      </c>
      <c r="F246" s="38" t="s">
        <v>52</v>
      </c>
      <c r="G246" s="38">
        <v>5.5</v>
      </c>
      <c r="H246" s="38">
        <v>5.25</v>
      </c>
      <c r="I246" s="38">
        <v>5.25</v>
      </c>
      <c r="J246" s="38">
        <v>5.5</v>
      </c>
      <c r="K246" s="38">
        <v>6</v>
      </c>
      <c r="L246" s="38">
        <v>8.5220563473228559</v>
      </c>
      <c r="M246" s="38">
        <v>7.59</v>
      </c>
      <c r="N246" s="38">
        <v>6.4599999999999991</v>
      </c>
      <c r="O246" s="38">
        <v>5.454545454545455</v>
      </c>
    </row>
    <row r="247" spans="1:15" ht="15.75" hidden="1" x14ac:dyDescent="0.25">
      <c r="A247" s="45" t="s">
        <v>43</v>
      </c>
      <c r="B247" s="45">
        <v>2017</v>
      </c>
      <c r="C247" s="54">
        <f t="shared" ref="C247:C254" si="28">AVERAGE(D247:E247)</f>
        <v>5.2135871749995459</v>
      </c>
      <c r="D247" s="41">
        <v>5.2900327347502714</v>
      </c>
      <c r="E247" s="41">
        <v>5.1371416152488196</v>
      </c>
      <c r="F247" s="41">
        <v>5.5817034013066351</v>
      </c>
      <c r="G247" s="41">
        <v>5.4896194619449776</v>
      </c>
      <c r="H247" s="41">
        <v>4.2871192006521639</v>
      </c>
      <c r="I247" s="41">
        <v>5.6689179512755894</v>
      </c>
      <c r="J247" s="41">
        <v>4.4430144443122437</v>
      </c>
      <c r="K247" s="41">
        <v>3.9965871556492916</v>
      </c>
      <c r="L247" s="41">
        <v>4.0107594505274813</v>
      </c>
      <c r="M247" s="41">
        <v>4.4571867391904334</v>
      </c>
      <c r="N247" s="41">
        <v>4.6059958354114183</v>
      </c>
      <c r="O247" s="41">
        <v>5.5988926243237414</v>
      </c>
    </row>
    <row r="248" spans="1:15" s="1" customFormat="1" ht="15.75" hidden="1" x14ac:dyDescent="0.25">
      <c r="A248" s="29" t="s">
        <v>44</v>
      </c>
      <c r="B248" s="29">
        <v>2017</v>
      </c>
      <c r="C248" s="40">
        <f t="shared" si="28"/>
        <v>6.4766027687795322</v>
      </c>
      <c r="D248" s="38">
        <v>6.4766027687795322</v>
      </c>
      <c r="E248" s="38">
        <v>6.4766027687795322</v>
      </c>
      <c r="F248" s="38">
        <v>7.2385560356947707</v>
      </c>
      <c r="G248" s="38">
        <v>7.2385560356947707</v>
      </c>
      <c r="H248" s="38">
        <v>9.0353924387833455</v>
      </c>
      <c r="I248" s="38">
        <v>9.0353924387833455</v>
      </c>
      <c r="J248" s="38">
        <v>9.0353924387833455</v>
      </c>
      <c r="K248" s="38">
        <v>9.0353924387833455</v>
      </c>
      <c r="L248" s="38">
        <v>7.9247685301345054</v>
      </c>
      <c r="M248" s="38">
        <v>7.810468984026798</v>
      </c>
      <c r="N248" s="38">
        <v>7.4675703457036695</v>
      </c>
      <c r="O248" s="38">
        <v>7.5931124329912061</v>
      </c>
    </row>
    <row r="249" spans="1:15" s="1" customFormat="1" ht="15.75" hidden="1" x14ac:dyDescent="0.25">
      <c r="A249" s="29" t="s">
        <v>45</v>
      </c>
      <c r="B249" s="29">
        <v>2017</v>
      </c>
      <c r="C249" s="40">
        <f t="shared" si="28"/>
        <v>6.8330104009276598</v>
      </c>
      <c r="D249" s="38">
        <v>6.8330104009276598</v>
      </c>
      <c r="E249" s="38">
        <v>6.8330104009276598</v>
      </c>
      <c r="F249" s="38">
        <v>6.5354600459176275</v>
      </c>
      <c r="G249" s="38">
        <v>7.7779564710578333</v>
      </c>
      <c r="H249" s="38">
        <v>7.4348209251656279</v>
      </c>
      <c r="I249" s="38">
        <v>7.5946304519631633</v>
      </c>
      <c r="J249" s="38">
        <v>7.6673577246904365</v>
      </c>
      <c r="K249" s="38">
        <v>7.6673577246904365</v>
      </c>
      <c r="L249" s="38">
        <v>7.7761966154422728</v>
      </c>
      <c r="M249" s="38">
        <v>8.1296600979623772</v>
      </c>
      <c r="N249" s="38">
        <v>7.4227331329221693</v>
      </c>
      <c r="O249" s="38">
        <v>7.7796829946489474</v>
      </c>
    </row>
    <row r="250" spans="1:15" s="1" customFormat="1" ht="15.75" hidden="1" x14ac:dyDescent="0.25">
      <c r="A250" s="29" t="s">
        <v>46</v>
      </c>
      <c r="B250" s="29">
        <v>2017</v>
      </c>
      <c r="C250" s="40">
        <f t="shared" si="28"/>
        <v>7.2055823404401096</v>
      </c>
      <c r="D250" s="38">
        <v>7.3290536587860835</v>
      </c>
      <c r="E250" s="38">
        <v>7.0821110220941357</v>
      </c>
      <c r="F250" s="38">
        <v>5.9254160469296986</v>
      </c>
      <c r="G250" s="38">
        <v>5.9254160469296986</v>
      </c>
      <c r="H250" s="38">
        <v>6.5179576516226696</v>
      </c>
      <c r="I250" s="38">
        <v>6.5581121970772154</v>
      </c>
      <c r="J250" s="38">
        <v>6.7700252737110711</v>
      </c>
      <c r="K250" s="38">
        <v>6.7700252737110711</v>
      </c>
      <c r="L250" s="38">
        <v>6.4316312522435712</v>
      </c>
      <c r="M250" s="38">
        <v>6.4018551816313325</v>
      </c>
      <c r="N250" s="38">
        <v>6.1146975690066929</v>
      </c>
      <c r="O250" s="38">
        <v>7.3376370828080324</v>
      </c>
    </row>
    <row r="251" spans="1:15" s="1" customFormat="1" ht="15.75" hidden="1" x14ac:dyDescent="0.25">
      <c r="A251" s="29" t="s">
        <v>47</v>
      </c>
      <c r="B251" s="29">
        <v>2017</v>
      </c>
      <c r="C251" s="40">
        <f t="shared" si="28"/>
        <v>5.852808229077497</v>
      </c>
      <c r="D251" s="38">
        <v>5.852808229077497</v>
      </c>
      <c r="E251" s="38">
        <v>5.852808229077497</v>
      </c>
      <c r="F251" s="38">
        <v>5.8363329614714026</v>
      </c>
      <c r="G251" s="38">
        <v>5.5726773409066546</v>
      </c>
      <c r="H251" s="38">
        <v>5.4705725235328577</v>
      </c>
      <c r="I251" s="38">
        <v>5.4705725235328577</v>
      </c>
      <c r="J251" s="38">
        <v>5.4475961189340207</v>
      </c>
      <c r="K251" s="38">
        <v>5.4247162152344979</v>
      </c>
      <c r="L251" s="38">
        <v>5.4247162152344979</v>
      </c>
      <c r="M251" s="38">
        <v>5.4247162152344979</v>
      </c>
      <c r="N251" s="38">
        <v>5.4247162152344979</v>
      </c>
      <c r="O251" s="38">
        <v>5.5338071243254054</v>
      </c>
    </row>
    <row r="252" spans="1:15" s="1" customFormat="1" ht="15.75" hidden="1" x14ac:dyDescent="0.25">
      <c r="A252" s="29" t="s">
        <v>48</v>
      </c>
      <c r="B252" s="29">
        <v>2017</v>
      </c>
      <c r="C252" s="40">
        <f t="shared" si="28"/>
        <v>7.6166363002174347</v>
      </c>
      <c r="D252" s="38">
        <v>7.6166363002174355</v>
      </c>
      <c r="E252" s="38">
        <v>7.6166363002174338</v>
      </c>
      <c r="F252" s="38">
        <v>7.7924695135336659</v>
      </c>
      <c r="G252" s="38">
        <v>7.8832691912395383</v>
      </c>
      <c r="H252" s="38">
        <v>7.8863013561460633</v>
      </c>
      <c r="I252" s="38">
        <v>7.8832691912395383</v>
      </c>
      <c r="J252" s="38">
        <v>8.2164589288236272</v>
      </c>
      <c r="K252" s="38">
        <v>8.2164589288236272</v>
      </c>
      <c r="L252" s="38">
        <v>8.2164589288236272</v>
      </c>
      <c r="M252" s="38">
        <v>8.2164589288236272</v>
      </c>
      <c r="N252" s="38">
        <v>8.2164589288236272</v>
      </c>
      <c r="O252" s="38">
        <v>8.2164589288236272</v>
      </c>
    </row>
    <row r="253" spans="1:15" s="1" customFormat="1" ht="15.75" hidden="1" x14ac:dyDescent="0.25">
      <c r="A253" s="29" t="s">
        <v>49</v>
      </c>
      <c r="B253" s="29">
        <v>2017</v>
      </c>
      <c r="C253" s="40">
        <f t="shared" si="28"/>
        <v>5.2248687153385909</v>
      </c>
      <c r="D253" s="38">
        <v>5.2248687153385909</v>
      </c>
      <c r="E253" s="38">
        <v>5.2248687153385909</v>
      </c>
      <c r="F253" s="38">
        <v>5.2319551145533305</v>
      </c>
      <c r="G253" s="38">
        <v>5.2944676447334924</v>
      </c>
      <c r="H253" s="38">
        <v>5.4070731366033264</v>
      </c>
      <c r="I253" s="38">
        <v>5.4070731366033264</v>
      </c>
      <c r="J253" s="38">
        <v>5.3238746364141161</v>
      </c>
      <c r="K253" s="38">
        <v>5.3238746364141161</v>
      </c>
      <c r="L253" s="38">
        <v>5.2875110000504799</v>
      </c>
      <c r="M253" s="38">
        <v>5.2439481051691788</v>
      </c>
      <c r="N253" s="38">
        <v>5.2439481051691788</v>
      </c>
      <c r="O253" s="38">
        <v>5.2530390142600876</v>
      </c>
    </row>
    <row r="254" spans="1:15" ht="15.75" hidden="1" x14ac:dyDescent="0.25">
      <c r="A254" s="45" t="s">
        <v>50</v>
      </c>
      <c r="B254" s="45">
        <v>2017</v>
      </c>
      <c r="C254" s="54">
        <f t="shared" si="28"/>
        <v>6.2555572282842036</v>
      </c>
      <c r="D254" s="41">
        <v>6.2555572282842036</v>
      </c>
      <c r="E254" s="41">
        <v>6.2555572282842036</v>
      </c>
      <c r="F254" s="41">
        <v>5.9860820278522819</v>
      </c>
      <c r="G254" s="41">
        <v>6.2290964392792185</v>
      </c>
      <c r="H254" s="41">
        <v>6.2290964392792185</v>
      </c>
      <c r="I254" s="41">
        <v>6.2290964392792185</v>
      </c>
      <c r="J254" s="41">
        <v>6.2290964392792185</v>
      </c>
      <c r="K254" s="41">
        <v>6.2290964392792185</v>
      </c>
      <c r="L254" s="41">
        <v>6.2290964392792185</v>
      </c>
      <c r="M254" s="41">
        <v>6.2290964392792185</v>
      </c>
      <c r="N254" s="41">
        <v>6.2290964392792185</v>
      </c>
      <c r="O254" s="41">
        <v>6.2290964392792185</v>
      </c>
    </row>
    <row r="255" spans="1:15" s="1" customFormat="1" ht="15.75" hidden="1" x14ac:dyDescent="0.25">
      <c r="A255" s="29" t="s">
        <v>34</v>
      </c>
      <c r="B255" s="29">
        <v>2017</v>
      </c>
      <c r="C255" s="40">
        <f>AVERAGE(D255:E255)</f>
        <v>2.8987649052507689</v>
      </c>
      <c r="D255" s="38">
        <v>2.7717373738677802</v>
      </c>
      <c r="E255" s="38">
        <v>3.0257924366337576</v>
      </c>
      <c r="F255" s="38">
        <v>3.1144808160911723</v>
      </c>
      <c r="G255" s="38">
        <v>3.4662339435555869</v>
      </c>
      <c r="H255" s="38">
        <v>3.857143524114107</v>
      </c>
      <c r="I255" s="38">
        <v>3.960494290297909</v>
      </c>
      <c r="J255" s="38">
        <v>4.0003863113550979</v>
      </c>
      <c r="K255" s="38">
        <v>4.1015633970508496</v>
      </c>
      <c r="L255" s="38">
        <v>3.7652195712994372</v>
      </c>
      <c r="M255" s="38">
        <v>3.5957478489121826</v>
      </c>
      <c r="N255" s="38">
        <v>3.3378560974533169</v>
      </c>
      <c r="O255" s="38">
        <v>3.0504910029705807</v>
      </c>
    </row>
    <row r="256" spans="1:15" s="1" customFormat="1" ht="15.75" hidden="1" x14ac:dyDescent="0.25">
      <c r="A256" s="29" t="s">
        <v>35</v>
      </c>
      <c r="B256" s="29">
        <v>2017</v>
      </c>
      <c r="C256" s="40">
        <f>AVERAGE(D256:E256)</f>
        <v>1.1889776904599159</v>
      </c>
      <c r="D256" s="38">
        <v>1.1889776904599159</v>
      </c>
      <c r="E256" s="38">
        <v>1.1889776904599159</v>
      </c>
      <c r="F256" s="38">
        <v>1.1889776904599159</v>
      </c>
      <c r="G256" s="38">
        <v>1.1917073855190985</v>
      </c>
      <c r="H256" s="38">
        <v>1.1917073855190985</v>
      </c>
      <c r="I256" s="38">
        <v>1.1917073855190985</v>
      </c>
      <c r="J256" s="38">
        <v>1.1917073855190985</v>
      </c>
      <c r="K256" s="38">
        <v>1.1917073855190985</v>
      </c>
      <c r="L256" s="38">
        <v>1.1917073855190985</v>
      </c>
      <c r="M256" s="38">
        <v>1.2543775166739826</v>
      </c>
      <c r="N256" s="38">
        <v>1.2543775166739826</v>
      </c>
      <c r="O256" s="38">
        <v>1.2543775166739826</v>
      </c>
    </row>
    <row r="257" spans="1:15" ht="15.75" hidden="1" x14ac:dyDescent="0.25">
      <c r="A257" s="45" t="s">
        <v>51</v>
      </c>
      <c r="B257" s="45">
        <v>2017</v>
      </c>
      <c r="C257" s="54">
        <f>AVERAGE(D257:F257)</f>
        <v>15.790461169596474</v>
      </c>
      <c r="D257" s="41">
        <v>15.859130127529857</v>
      </c>
      <c r="E257" s="41">
        <v>15.859130127529857</v>
      </c>
      <c r="F257" s="41">
        <v>15.65312325372971</v>
      </c>
      <c r="G257" s="41">
        <v>15.787685583944766</v>
      </c>
      <c r="H257" s="41">
        <v>15.983568674461917</v>
      </c>
      <c r="I257" s="41">
        <v>15.918984177453963</v>
      </c>
      <c r="J257" s="41">
        <v>16.280779272396099</v>
      </c>
      <c r="K257" s="41">
        <v>16.646556122822826</v>
      </c>
      <c r="L257" s="41">
        <v>16.646556122822826</v>
      </c>
      <c r="M257" s="41">
        <v>16.646556122822826</v>
      </c>
      <c r="N257" s="41">
        <v>16.646556122822826</v>
      </c>
      <c r="O257" s="41">
        <v>16.509199155966279</v>
      </c>
    </row>
    <row r="258" spans="1:15" s="1" customFormat="1" ht="15.75" hidden="1" x14ac:dyDescent="0.25">
      <c r="A258" s="29" t="s">
        <v>36</v>
      </c>
      <c r="B258" s="29">
        <v>2017</v>
      </c>
      <c r="C258" s="40">
        <f>AVERAGE(D258:E258)</f>
        <v>9.8506526900830735</v>
      </c>
      <c r="D258" s="38">
        <v>9.8503058146279621</v>
      </c>
      <c r="E258" s="38">
        <v>9.8509995655381832</v>
      </c>
      <c r="F258" s="38">
        <v>9.8509995655381832</v>
      </c>
      <c r="G258" s="38">
        <v>9.8026328264612133</v>
      </c>
      <c r="H258" s="38">
        <v>9.8015699103978395</v>
      </c>
      <c r="I258" s="38">
        <v>9.829917066055291</v>
      </c>
      <c r="J258" s="38">
        <v>9.829917066055291</v>
      </c>
      <c r="K258" s="38">
        <v>9.3831026539618687</v>
      </c>
      <c r="L258" s="38">
        <v>9.82595979681901</v>
      </c>
      <c r="M258" s="38">
        <v>9.8975294726064753</v>
      </c>
      <c r="N258" s="38">
        <v>9.8975294726064753</v>
      </c>
      <c r="O258" s="38">
        <v>9.9086263542749897</v>
      </c>
    </row>
    <row r="259" spans="1:15" s="1" customFormat="1" ht="15.75" hidden="1" x14ac:dyDescent="0.25">
      <c r="A259" s="29" t="s">
        <v>37</v>
      </c>
      <c r="B259" s="29">
        <v>2017</v>
      </c>
      <c r="C259" s="40">
        <f>AVERAGE(D259:E259)</f>
        <v>10.742778843892488</v>
      </c>
      <c r="D259" s="38">
        <v>10.742778843892488</v>
      </c>
      <c r="E259" s="38">
        <v>10.742778843892488</v>
      </c>
      <c r="F259" s="38">
        <v>10.384037466180999</v>
      </c>
      <c r="G259" s="38">
        <v>10.495927893472912</v>
      </c>
      <c r="H259" s="38">
        <v>10.244276345321827</v>
      </c>
      <c r="I259" s="38">
        <v>10.244276345321827</v>
      </c>
      <c r="J259" s="38">
        <v>11.488552690643655</v>
      </c>
      <c r="K259" s="38">
        <v>10.60481786828645</v>
      </c>
      <c r="L259" s="38">
        <v>10.60481786828645</v>
      </c>
      <c r="M259" s="38">
        <v>10.60481786828645</v>
      </c>
      <c r="N259" s="38">
        <v>11.338317770842929</v>
      </c>
      <c r="O259" s="38">
        <v>11.400179208407932</v>
      </c>
    </row>
    <row r="260" spans="1:15" s="1" customFormat="1" ht="15.75" hidden="1" x14ac:dyDescent="0.25">
      <c r="A260" s="29" t="s">
        <v>39</v>
      </c>
      <c r="B260" s="29">
        <v>2017</v>
      </c>
      <c r="C260" s="40">
        <f>AVERAGE(D260:I260)</f>
        <v>3.4942236024844724</v>
      </c>
      <c r="D260" s="38">
        <v>3.7</v>
      </c>
      <c r="E260" s="38" t="s">
        <v>66</v>
      </c>
      <c r="F260" s="38" t="s">
        <v>66</v>
      </c>
      <c r="G260" s="38">
        <v>3.35</v>
      </c>
      <c r="H260" s="38">
        <v>3.4368944099378882</v>
      </c>
      <c r="I260" s="38">
        <v>3.49</v>
      </c>
      <c r="J260" s="38">
        <v>3.1552795031055894</v>
      </c>
      <c r="K260" s="38">
        <v>2.9611084567606305</v>
      </c>
      <c r="L260" s="38">
        <v>2.9611084567606305</v>
      </c>
      <c r="M260" s="38">
        <v>2.9214715719063542</v>
      </c>
      <c r="N260" s="38">
        <v>2.9214715719063542</v>
      </c>
      <c r="O260" s="38">
        <v>3.1033110367892975</v>
      </c>
    </row>
    <row r="261" spans="1:15" s="1" customFormat="1" ht="15.75" hidden="1" x14ac:dyDescent="0.25">
      <c r="A261" s="29" t="s">
        <v>40</v>
      </c>
      <c r="B261" s="29">
        <v>2017</v>
      </c>
      <c r="C261" s="40">
        <f>IF(ISERROR(AVERAGE(D261:I261)),"",AVERAGE(D261:I261))</f>
        <v>5.55</v>
      </c>
      <c r="D261" s="38" t="s">
        <v>66</v>
      </c>
      <c r="E261" s="38" t="s">
        <v>66</v>
      </c>
      <c r="F261" s="38" t="s">
        <v>66</v>
      </c>
      <c r="G261" s="38">
        <v>5.5</v>
      </c>
      <c r="H261" s="38">
        <v>5.5249999999999995</v>
      </c>
      <c r="I261" s="38">
        <v>5.625</v>
      </c>
      <c r="J261" s="38">
        <v>5.75</v>
      </c>
      <c r="K261" s="38">
        <v>6</v>
      </c>
      <c r="L261" s="38"/>
      <c r="M261" s="38">
        <v>7.59</v>
      </c>
      <c r="N261" s="38">
        <v>6.9599999999999991</v>
      </c>
      <c r="O261" s="38">
        <v>6.545454545454545</v>
      </c>
    </row>
    <row r="262" spans="1:15" ht="15.75" hidden="1" x14ac:dyDescent="0.25">
      <c r="A262" s="45" t="s">
        <v>43</v>
      </c>
      <c r="B262" s="45">
        <v>2018</v>
      </c>
      <c r="C262" s="54">
        <f t="shared" ref="C262:C272" si="29">AVERAGE(D262:E262)</f>
        <v>6.1414430659887937</v>
      </c>
      <c r="D262" s="41">
        <v>6.16374854927931</v>
      </c>
      <c r="E262" s="41">
        <v>6.1191375826982775</v>
      </c>
      <c r="F262" s="41">
        <v>5.4300527325007764</v>
      </c>
      <c r="G262" s="41">
        <v>4.9429706442742409</v>
      </c>
      <c r="H262" s="41">
        <v>4.1586634463675569</v>
      </c>
      <c r="I262" s="41">
        <v>4.777307595413971</v>
      </c>
      <c r="J262" s="41">
        <v>4.777307595413971</v>
      </c>
      <c r="K262" s="41">
        <v>4.4886069925256447</v>
      </c>
      <c r="L262" s="41">
        <v>4.1930325657590251</v>
      </c>
      <c r="M262" s="41">
        <v>4.7016955327527432</v>
      </c>
      <c r="N262" s="41">
        <v>4.7360646521442114</v>
      </c>
      <c r="O262" s="41">
        <v>4.9497770162496026</v>
      </c>
    </row>
    <row r="263" spans="1:15" s="1" customFormat="1" ht="15.75" hidden="1" x14ac:dyDescent="0.25">
      <c r="A263" s="29" t="s">
        <v>44</v>
      </c>
      <c r="B263" s="29">
        <v>2018</v>
      </c>
      <c r="C263" s="40">
        <f t="shared" si="29"/>
        <v>7.3375010898135695</v>
      </c>
      <c r="D263" s="41">
        <v>7.7847242061535917</v>
      </c>
      <c r="E263" s="41">
        <v>6.8902779734735473</v>
      </c>
      <c r="F263" s="41">
        <v>7.700898911529257</v>
      </c>
      <c r="G263" s="41">
        <v>7.6608989115292578</v>
      </c>
      <c r="H263" s="41">
        <v>8.4673093232691787</v>
      </c>
      <c r="I263" s="41">
        <v>8.4673093232691787</v>
      </c>
      <c r="J263" s="41">
        <v>8.4673093232691787</v>
      </c>
      <c r="K263" s="41">
        <v>7.5491670972580689</v>
      </c>
      <c r="L263" s="41">
        <v>7.5491670972580689</v>
      </c>
      <c r="M263" s="41">
        <v>7.5491670972580689</v>
      </c>
      <c r="N263" s="41">
        <v>7.0458892907741983</v>
      </c>
      <c r="O263" s="41">
        <v>7.3186343046597866</v>
      </c>
    </row>
    <row r="264" spans="1:15" s="1" customFormat="1" ht="15.75" hidden="1" x14ac:dyDescent="0.25">
      <c r="A264" s="29" t="s">
        <v>45</v>
      </c>
      <c r="B264" s="29">
        <v>2018</v>
      </c>
      <c r="C264" s="40">
        <f t="shared" si="29"/>
        <v>7.7138729748607275</v>
      </c>
      <c r="D264" s="41">
        <v>8.2382253344182406</v>
      </c>
      <c r="E264" s="41">
        <v>7.1895206153032154</v>
      </c>
      <c r="F264" s="41">
        <v>7.1895206153032154</v>
      </c>
      <c r="G264" s="41">
        <v>7.2621090404698982</v>
      </c>
      <c r="H264" s="41">
        <v>8.2523966368976147</v>
      </c>
      <c r="I264" s="41">
        <v>9.2021604592644071</v>
      </c>
      <c r="J264" s="41">
        <v>8.8914643795223327</v>
      </c>
      <c r="K264" s="41">
        <v>8.5048789717170123</v>
      </c>
      <c r="L264" s="41">
        <v>8.6132123927816497</v>
      </c>
      <c r="M264" s="41">
        <v>8.6132123927816497</v>
      </c>
      <c r="N264" s="41">
        <v>8.2217027385643018</v>
      </c>
      <c r="O264" s="41">
        <v>8.6167411893094616</v>
      </c>
    </row>
    <row r="265" spans="1:15" s="1" customFormat="1" ht="15.75" hidden="1" x14ac:dyDescent="0.25">
      <c r="A265" s="29" t="s">
        <v>46</v>
      </c>
      <c r="B265" s="29">
        <v>2018</v>
      </c>
      <c r="C265" s="40">
        <f t="shared" si="29"/>
        <v>6.80246679969094</v>
      </c>
      <c r="D265" s="41">
        <v>7.4805755995814991</v>
      </c>
      <c r="E265" s="41">
        <v>6.124357999800381</v>
      </c>
      <c r="F265" s="41">
        <v>6.124357999800381</v>
      </c>
      <c r="G265" s="41">
        <v>6.124357999800381</v>
      </c>
      <c r="H265" s="41">
        <v>6.7367937997804184</v>
      </c>
      <c r="I265" s="41">
        <v>6.6648962791192625</v>
      </c>
      <c r="J265" s="41">
        <v>6.8684054619748673</v>
      </c>
      <c r="K265" s="41">
        <v>6.8684054619748673</v>
      </c>
      <c r="L265" s="41">
        <v>6.6477975963932217</v>
      </c>
      <c r="M265" s="41">
        <v>6.6477975963932217</v>
      </c>
      <c r="N265" s="41">
        <v>6.2038944444168544</v>
      </c>
      <c r="O265" s="41">
        <v>8.6854522221835921</v>
      </c>
    </row>
    <row r="266" spans="1:15" s="1" customFormat="1" ht="15.75" hidden="1" x14ac:dyDescent="0.25">
      <c r="A266" s="29" t="s">
        <v>47</v>
      </c>
      <c r="B266" s="29">
        <v>2018</v>
      </c>
      <c r="C266" s="40">
        <f t="shared" si="29"/>
        <v>5.0911025543793746</v>
      </c>
      <c r="D266" s="41">
        <v>5.0911025543793746</v>
      </c>
      <c r="E266" s="41">
        <v>5.0911025543793746</v>
      </c>
      <c r="F266" s="41">
        <v>5.0706306477162055</v>
      </c>
      <c r="G266" s="41">
        <v>5.1001678308940486</v>
      </c>
      <c r="H266" s="41">
        <v>5.1001678308940486</v>
      </c>
      <c r="I266" s="41">
        <v>5.1001678308940486</v>
      </c>
      <c r="J266" s="41">
        <v>5.078747126004294</v>
      </c>
      <c r="K266" s="41">
        <v>5.0744912200443624</v>
      </c>
      <c r="L266" s="41">
        <v>5.0695428067978705</v>
      </c>
      <c r="M266" s="41">
        <v>5.052439086127162</v>
      </c>
      <c r="N266" s="41">
        <v>5.052439086127162</v>
      </c>
      <c r="O266" s="41">
        <v>5.1170603214742307</v>
      </c>
    </row>
    <row r="267" spans="1:15" s="1" customFormat="1" ht="15.75" hidden="1" x14ac:dyDescent="0.25">
      <c r="A267" s="29" t="s">
        <v>48</v>
      </c>
      <c r="B267" s="29">
        <v>2018</v>
      </c>
      <c r="C267" s="40">
        <f t="shared" si="29"/>
        <v>7.4825182544021933</v>
      </c>
      <c r="D267" s="41">
        <v>7.4825182544021933</v>
      </c>
      <c r="E267" s="41">
        <v>7.4825182544021933</v>
      </c>
      <c r="F267" s="41">
        <v>7.1885339291684511</v>
      </c>
      <c r="G267" s="41">
        <v>7.1885339291684511</v>
      </c>
      <c r="H267" s="41">
        <v>7.1885339291684511</v>
      </c>
      <c r="I267" s="41">
        <v>7.1885339291684511</v>
      </c>
      <c r="J267" s="41">
        <v>7.1885339291684511</v>
      </c>
      <c r="K267" s="41">
        <v>7.1885339291684511</v>
      </c>
      <c r="L267" s="41">
        <v>7.1885339291684511</v>
      </c>
      <c r="M267" s="41">
        <v>7.1885339291684511</v>
      </c>
      <c r="N267" s="41">
        <v>7.1885339291684511</v>
      </c>
      <c r="O267" s="41">
        <v>7.1418929953214549</v>
      </c>
    </row>
    <row r="268" spans="1:15" s="1" customFormat="1" ht="15.75" hidden="1" x14ac:dyDescent="0.25">
      <c r="A268" s="29" t="s">
        <v>49</v>
      </c>
      <c r="B268" s="29">
        <v>2018</v>
      </c>
      <c r="C268" s="40">
        <f t="shared" si="29"/>
        <v>4.7584802495992342</v>
      </c>
      <c r="D268" s="41">
        <v>4.7123065478469215</v>
      </c>
      <c r="E268" s="41">
        <v>4.804653951351546</v>
      </c>
      <c r="F268" s="41">
        <v>4.8726425236378308</v>
      </c>
      <c r="G268" s="41">
        <v>5.0594761663631926</v>
      </c>
      <c r="H268" s="41">
        <v>5.2370882261138254</v>
      </c>
      <c r="I268" s="41">
        <v>5.3048513242609934</v>
      </c>
      <c r="J268" s="41">
        <v>5.2806753499868142</v>
      </c>
      <c r="K268" s="41">
        <v>5.2806753499868142</v>
      </c>
      <c r="L268" s="41">
        <v>5.2443117136231772</v>
      </c>
      <c r="M268" s="41">
        <v>5.1930021347430886</v>
      </c>
      <c r="N268" s="41">
        <v>5.1930021347430886</v>
      </c>
      <c r="O268" s="41">
        <v>5.3923277284270803</v>
      </c>
    </row>
    <row r="269" spans="1:15" ht="15.75" hidden="1" x14ac:dyDescent="0.25">
      <c r="A269" s="45" t="s">
        <v>50</v>
      </c>
      <c r="B269" s="45">
        <v>2018</v>
      </c>
      <c r="C269" s="54">
        <f t="shared" si="29"/>
        <v>5.352674696234307</v>
      </c>
      <c r="D269" s="41">
        <v>5.352674696234307</v>
      </c>
      <c r="E269" s="41">
        <v>5.352674696234307</v>
      </c>
      <c r="F269" s="41">
        <v>5.1272606719200056</v>
      </c>
      <c r="G269" s="41">
        <v>5.1272606719200056</v>
      </c>
      <c r="H269" s="41">
        <v>5.1272606719200056</v>
      </c>
      <c r="I269" s="41">
        <v>5.1272606719200056</v>
      </c>
      <c r="J269" s="41">
        <v>5.1272606719200056</v>
      </c>
      <c r="K269" s="41">
        <v>5.1272606719200056</v>
      </c>
      <c r="L269" s="41">
        <v>5.1240433712154552</v>
      </c>
      <c r="M269" s="41">
        <v>5.1026240960660916</v>
      </c>
      <c r="N269" s="41">
        <v>5.1026240960660916</v>
      </c>
      <c r="O269" s="41">
        <v>5.078025154149814</v>
      </c>
    </row>
    <row r="270" spans="1:15" s="1" customFormat="1" ht="15.75" hidden="1" x14ac:dyDescent="0.25">
      <c r="A270" s="29" t="s">
        <v>34</v>
      </c>
      <c r="B270" s="29">
        <v>2018</v>
      </c>
      <c r="C270" s="40">
        <f t="shared" si="29"/>
        <v>2.9652934969871731</v>
      </c>
      <c r="D270" s="41">
        <v>2.726284229708007</v>
      </c>
      <c r="E270" s="41">
        <v>3.2043027642663389</v>
      </c>
      <c r="F270" s="41">
        <v>2.9842638084449402</v>
      </c>
      <c r="G270" s="41">
        <v>3.5454908165769798</v>
      </c>
      <c r="H270" s="41">
        <v>3.523783729944876</v>
      </c>
      <c r="I270" s="41">
        <v>3.4768395593188517</v>
      </c>
      <c r="J270" s="41">
        <v>3.2408350598949052</v>
      </c>
      <c r="K270" s="41">
        <v>3.2131356149385373</v>
      </c>
      <c r="L270" s="41">
        <v>2.9320688207294392</v>
      </c>
      <c r="M270" s="41">
        <v>2.5251958345929748</v>
      </c>
      <c r="N270" s="41">
        <v>2.9256105193621935</v>
      </c>
      <c r="O270" s="41">
        <v>2.0214483279478292</v>
      </c>
    </row>
    <row r="271" spans="1:15" s="1" customFormat="1" ht="15.75" hidden="1" x14ac:dyDescent="0.25">
      <c r="A271" s="29" t="s">
        <v>35</v>
      </c>
      <c r="B271" s="29">
        <v>2018</v>
      </c>
      <c r="C271" s="40">
        <f t="shared" si="29"/>
        <v>1.2453146580806242</v>
      </c>
      <c r="D271" s="41">
        <v>1.2453146580806242</v>
      </c>
      <c r="E271" s="41">
        <v>1.2453146580806242</v>
      </c>
      <c r="F271" s="41">
        <v>1.2453146580806242</v>
      </c>
      <c r="G271" s="41">
        <v>1.2481125955162868</v>
      </c>
      <c r="H271" s="41">
        <v>1.2481125955162868</v>
      </c>
      <c r="I271" s="41">
        <v>1.2481125955162868</v>
      </c>
      <c r="J271" s="41">
        <v>1.2481125955162868</v>
      </c>
      <c r="K271" s="41">
        <v>1.2481125955162868</v>
      </c>
      <c r="L271" s="41">
        <v>1.2481125955162868</v>
      </c>
      <c r="M271" s="41">
        <v>1.2820244476396871</v>
      </c>
      <c r="N271" s="41">
        <v>1.2820244476396871</v>
      </c>
      <c r="O271" s="41">
        <v>1.3532480280641139</v>
      </c>
    </row>
    <row r="272" spans="1:15" ht="15.75" hidden="1" x14ac:dyDescent="0.25">
      <c r="A272" s="45" t="s">
        <v>51</v>
      </c>
      <c r="B272" s="45">
        <v>2018</v>
      </c>
      <c r="C272" s="54">
        <f t="shared" si="29"/>
        <v>15.462920321254565</v>
      </c>
      <c r="D272" s="41">
        <v>15.401047641177076</v>
      </c>
      <c r="E272" s="41">
        <v>15.524793001332052</v>
      </c>
      <c r="F272" s="41">
        <v>15.309047367688249</v>
      </c>
      <c r="G272" s="41">
        <v>16.279454276900001</v>
      </c>
      <c r="H272" s="41">
        <v>15.399543974008775</v>
      </c>
      <c r="I272" s="41">
        <v>15.399543974008775</v>
      </c>
      <c r="J272" s="41">
        <v>15.749533609781697</v>
      </c>
      <c r="K272" s="41">
        <v>16.104654194740821</v>
      </c>
      <c r="L272" s="41">
        <v>16.104654194740821</v>
      </c>
      <c r="M272" s="41">
        <v>16.104654194740821</v>
      </c>
      <c r="N272" s="41">
        <v>16.104654194740821</v>
      </c>
      <c r="O272" s="41">
        <v>15.972774169586968</v>
      </c>
    </row>
    <row r="273" spans="1:15" s="1" customFormat="1" ht="15.75" hidden="1" x14ac:dyDescent="0.25">
      <c r="A273" s="29" t="s">
        <v>36</v>
      </c>
      <c r="B273" s="29">
        <v>2018</v>
      </c>
      <c r="C273" s="40">
        <f>AVERAGE(D273:E273)</f>
        <v>9.464057125324981</v>
      </c>
      <c r="D273" s="41">
        <v>9.4637042482759046</v>
      </c>
      <c r="E273" s="41">
        <v>9.4644100023740556</v>
      </c>
      <c r="F273" s="41">
        <v>9.4644100023740556</v>
      </c>
      <c r="G273" s="41">
        <v>8.5277243643975229</v>
      </c>
      <c r="H273" s="41">
        <v>9.262309785869915</v>
      </c>
      <c r="I273" s="41">
        <v>9.262309785869915</v>
      </c>
      <c r="J273" s="41">
        <v>9.3676941021742124</v>
      </c>
      <c r="K273" s="41">
        <v>8.9418898248026562</v>
      </c>
      <c r="L273" s="41">
        <v>9.3847469676597992</v>
      </c>
      <c r="M273" s="41">
        <v>9.4531516239425049</v>
      </c>
      <c r="N273" s="41">
        <v>9.4531516239425049</v>
      </c>
      <c r="O273" s="41">
        <v>9.4801524973516109</v>
      </c>
    </row>
    <row r="274" spans="1:15" s="1" customFormat="1" ht="15.75" hidden="1" x14ac:dyDescent="0.25">
      <c r="A274" s="29" t="s">
        <v>37</v>
      </c>
      <c r="B274" s="29">
        <v>2018</v>
      </c>
      <c r="C274" s="40">
        <f>AVERAGE(D274:E274)</f>
        <v>10.950089604203967</v>
      </c>
      <c r="D274" s="41">
        <v>10.950089604203967</v>
      </c>
      <c r="E274" s="41">
        <v>10.950089604203967</v>
      </c>
      <c r="F274" s="41">
        <v>10.523316013160288</v>
      </c>
      <c r="G274" s="41">
        <v>10.635206440452201</v>
      </c>
      <c r="H274" s="41">
        <v>10.453194165790762</v>
      </c>
      <c r="I274" s="41">
        <v>10.453194165790762</v>
      </c>
      <c r="J274" s="41">
        <v>11.906388331581523</v>
      </c>
      <c r="K274" s="41">
        <v>10.990512306075253</v>
      </c>
      <c r="L274" s="41">
        <v>9.1979596451855397</v>
      </c>
      <c r="M274" s="41">
        <v>10.990512306075253</v>
      </c>
      <c r="N274" s="41">
        <v>11.750689407245458</v>
      </c>
      <c r="O274" s="41">
        <v>11.814800729030896</v>
      </c>
    </row>
    <row r="275" spans="1:15" s="1" customFormat="1" ht="15.75" hidden="1" x14ac:dyDescent="0.25">
      <c r="A275" s="29" t="s">
        <v>39</v>
      </c>
      <c r="B275" s="29">
        <v>2018</v>
      </c>
      <c r="C275" s="40">
        <f>AVERAGE(D275:I275)</f>
        <v>3.4958333333333336</v>
      </c>
      <c r="D275" s="41">
        <v>3.7</v>
      </c>
      <c r="E275" s="41" t="s">
        <v>52</v>
      </c>
      <c r="F275" s="41" t="s">
        <v>52</v>
      </c>
      <c r="G275" s="41">
        <v>3.35</v>
      </c>
      <c r="H275" s="41">
        <v>3.4433333333333334</v>
      </c>
      <c r="I275" s="41">
        <v>3.49</v>
      </c>
      <c r="J275" s="41">
        <v>3.1552795031055894</v>
      </c>
      <c r="K275" s="41">
        <v>3.1135938843764928</v>
      </c>
      <c r="L275" s="41">
        <v>3.1135938843764928</v>
      </c>
      <c r="M275" s="41">
        <v>3.1063892976588625</v>
      </c>
      <c r="N275" s="41">
        <v>3.1063892976588625</v>
      </c>
      <c r="O275" s="41">
        <v>3.2927759197324411</v>
      </c>
    </row>
    <row r="276" spans="1:15" s="1" customFormat="1" ht="15.75" hidden="1" x14ac:dyDescent="0.25">
      <c r="A276" s="29" t="s">
        <v>40</v>
      </c>
      <c r="B276" s="29">
        <v>2018</v>
      </c>
      <c r="C276" s="40">
        <f>AVERAGE(D276:I276)</f>
        <v>5.5958333333333341</v>
      </c>
      <c r="D276" s="41" t="s">
        <v>52</v>
      </c>
      <c r="E276" s="41" t="s">
        <v>52</v>
      </c>
      <c r="F276" s="41" t="s">
        <v>52</v>
      </c>
      <c r="G276" s="41">
        <v>5.5</v>
      </c>
      <c r="H276" s="41">
        <v>5.5374999999999996</v>
      </c>
      <c r="I276" s="41">
        <v>5.75</v>
      </c>
      <c r="J276" s="41">
        <v>5.5</v>
      </c>
      <c r="K276" s="41">
        <v>6</v>
      </c>
      <c r="L276" s="41">
        <v>8.5220563473228559</v>
      </c>
      <c r="M276" s="41">
        <v>7.59</v>
      </c>
      <c r="N276" s="41">
        <v>6.9599999999999991</v>
      </c>
      <c r="O276" s="41">
        <v>7.5643750000000001</v>
      </c>
    </row>
    <row r="277" spans="1:15" ht="15.75" hidden="1" x14ac:dyDescent="0.25">
      <c r="A277" s="45" t="s">
        <v>43</v>
      </c>
      <c r="B277" s="45">
        <v>2019</v>
      </c>
      <c r="C277" s="54">
        <f t="shared" ref="C277:C286" si="30">AVERAGE(D277:E277)</f>
        <v>4.393699431899786</v>
      </c>
      <c r="D277" s="41">
        <v>4.4898116069725935</v>
      </c>
      <c r="E277" s="41">
        <v>4.2975872568269784</v>
      </c>
      <c r="F277" s="41">
        <v>4.8124739090027342</v>
      </c>
      <c r="G277" s="41">
        <v>4.5584631605960277</v>
      </c>
      <c r="H277" s="41">
        <v>5.1831922985692795</v>
      </c>
      <c r="I277" s="41">
        <v>4.9017209287131989</v>
      </c>
      <c r="J277" s="41">
        <v>4.0504416637826157</v>
      </c>
      <c r="K277" s="41">
        <v>4.0298461976955853</v>
      </c>
      <c r="L277" s="41">
        <v>4.0023855762462111</v>
      </c>
      <c r="M277" s="41">
        <v>4.0298461976955844</v>
      </c>
      <c r="N277" s="41">
        <v>4.4486206747985326</v>
      </c>
      <c r="O277" s="41">
        <v>4.5584631605960269</v>
      </c>
    </row>
    <row r="278" spans="1:15" s="1" customFormat="1" ht="15.75" hidden="1" x14ac:dyDescent="0.25">
      <c r="A278" s="29" t="s">
        <v>44</v>
      </c>
      <c r="B278" s="29">
        <v>2019</v>
      </c>
      <c r="C278" s="40">
        <f t="shared" si="30"/>
        <v>7.2926987840840916</v>
      </c>
      <c r="D278" s="41">
        <v>7.3301995737844496</v>
      </c>
      <c r="E278" s="41">
        <v>7.2551979943837326</v>
      </c>
      <c r="F278" s="41">
        <v>7.5966426737701616</v>
      </c>
      <c r="G278" s="41">
        <v>7.1768105400816546</v>
      </c>
      <c r="H278" s="41">
        <v>7.9322642811428814</v>
      </c>
      <c r="I278" s="41">
        <v>7.9322642811428814</v>
      </c>
      <c r="J278" s="41">
        <v>7.9322642811428814</v>
      </c>
      <c r="K278" s="41">
        <v>7.0799337897906014</v>
      </c>
      <c r="L278" s="41">
        <v>6.7427940855148583</v>
      </c>
      <c r="M278" s="41">
        <v>7.0799337897906014</v>
      </c>
      <c r="N278" s="41">
        <v>6.6079382038045615</v>
      </c>
      <c r="O278" s="41">
        <v>6.7427940855148583</v>
      </c>
    </row>
    <row r="279" spans="1:15" s="1" customFormat="1" ht="15.75" hidden="1" x14ac:dyDescent="0.25">
      <c r="A279" s="29" t="s">
        <v>45</v>
      </c>
      <c r="B279" s="29">
        <v>2019</v>
      </c>
      <c r="C279" s="40">
        <f t="shared" si="30"/>
        <v>8.6167411893094616</v>
      </c>
      <c r="D279" s="41">
        <v>8.6167411893094616</v>
      </c>
      <c r="E279" s="41">
        <v>8.6167411893094616</v>
      </c>
      <c r="F279" s="41">
        <v>7.5318665784468637</v>
      </c>
      <c r="G279" s="41">
        <v>7.6386895999279156</v>
      </c>
      <c r="H279" s="41">
        <v>8.6803290908271773</v>
      </c>
      <c r="I279" s="41">
        <v>9.3868699934659414</v>
      </c>
      <c r="J279" s="41">
        <v>9.3868699934659414</v>
      </c>
      <c r="K279" s="41">
        <v>8.6046308273437813</v>
      </c>
      <c r="L279" s="41">
        <v>9.5036268189537036</v>
      </c>
      <c r="M279" s="41">
        <v>8.7116579173742288</v>
      </c>
      <c r="N279" s="41">
        <v>8.3156734665844887</v>
      </c>
      <c r="O279" s="41">
        <v>8.711657917374227</v>
      </c>
    </row>
    <row r="280" spans="1:15" s="1" customFormat="1" ht="15.75" hidden="1" x14ac:dyDescent="0.25">
      <c r="A280" s="29" t="s">
        <v>46</v>
      </c>
      <c r="B280" s="29">
        <v>2019</v>
      </c>
      <c r="C280" s="40">
        <f t="shared" si="30"/>
        <v>8.5992803980668473</v>
      </c>
      <c r="D280" s="41">
        <v>8.2253986416291589</v>
      </c>
      <c r="E280" s="41">
        <v>8.9731621545045357</v>
      </c>
      <c r="F280" s="41">
        <v>7.3211711968642925</v>
      </c>
      <c r="G280" s="41">
        <v>6.9725439970136112</v>
      </c>
      <c r="H280" s="41">
        <v>7.669798396714973</v>
      </c>
      <c r="I280" s="41">
        <v>7.4083107934091883</v>
      </c>
      <c r="J280" s="41">
        <v>7.2823087934576698</v>
      </c>
      <c r="K280" s="41">
        <v>7.62908540266994</v>
      </c>
      <c r="L280" s="41">
        <v>7.3902728744689776</v>
      </c>
      <c r="M280" s="41">
        <v>7.3902728744689776</v>
      </c>
      <c r="N280" s="41">
        <v>6.8921117245724961</v>
      </c>
      <c r="O280" s="41">
        <v>9.6489564144014945</v>
      </c>
    </row>
    <row r="281" spans="1:15" s="1" customFormat="1" ht="15.75" hidden="1" x14ac:dyDescent="0.25">
      <c r="A281" s="29" t="s">
        <v>47</v>
      </c>
      <c r="B281" s="29">
        <v>2019</v>
      </c>
      <c r="C281" s="40">
        <f t="shared" si="30"/>
        <v>5.0681266845202417</v>
      </c>
      <c r="D281" s="41">
        <v>5.0681266845202417</v>
      </c>
      <c r="E281" s="41">
        <v>5.0681266845202417</v>
      </c>
      <c r="F281" s="41">
        <v>5.0898178005966237</v>
      </c>
      <c r="G281" s="41">
        <v>4.9732744881958153</v>
      </c>
      <c r="H281" s="41">
        <v>4.9906512953298421</v>
      </c>
      <c r="I281" s="41">
        <v>4.9906512953298421</v>
      </c>
      <c r="J281" s="41">
        <v>4.9525536958898391</v>
      </c>
      <c r="K281" s="41">
        <v>4.9045704766909068</v>
      </c>
      <c r="L281" s="41">
        <v>4.935416831890219</v>
      </c>
      <c r="M281" s="41">
        <v>4.8908609854912113</v>
      </c>
      <c r="N281" s="41">
        <v>4.9354168318902207</v>
      </c>
      <c r="O281" s="41">
        <v>4.9011431038909823</v>
      </c>
    </row>
    <row r="282" spans="1:15" s="1" customFormat="1" ht="15.75" hidden="1" x14ac:dyDescent="0.25">
      <c r="A282" s="29" t="s">
        <v>48</v>
      </c>
      <c r="B282" s="29">
        <v>2019</v>
      </c>
      <c r="C282" s="40">
        <f t="shared" si="30"/>
        <v>6.8696321907948867</v>
      </c>
      <c r="D282" s="41">
        <v>6.7842431388129771</v>
      </c>
      <c r="E282" s="41">
        <v>6.9550212427767955</v>
      </c>
      <c r="F282" s="41">
        <v>6.7264780163625835</v>
      </c>
      <c r="G282" s="41">
        <v>6.7264780163625835</v>
      </c>
      <c r="H282" s="41">
        <v>6.7264780163625835</v>
      </c>
      <c r="I282" s="41">
        <v>6.7264780163625835</v>
      </c>
      <c r="J282" s="41">
        <v>6.6562416997258644</v>
      </c>
      <c r="K282" s="41">
        <v>6.6238249382012251</v>
      </c>
      <c r="L282" s="41">
        <v>7.0236316636717735</v>
      </c>
      <c r="M282" s="41">
        <v>6.9101729983355371</v>
      </c>
      <c r="N282" s="41">
        <v>6.8831590303983381</v>
      </c>
      <c r="O282" s="41">
        <v>6.8561450624611391</v>
      </c>
    </row>
    <row r="283" spans="1:15" s="1" customFormat="1" ht="15.75" hidden="1" x14ac:dyDescent="0.25">
      <c r="A283" s="29" t="s">
        <v>49</v>
      </c>
      <c r="B283" s="29">
        <v>2019</v>
      </c>
      <c r="C283" s="40">
        <f t="shared" si="30"/>
        <v>5.597074006837282</v>
      </c>
      <c r="D283" s="41">
        <v>5.5909924342112367</v>
      </c>
      <c r="E283" s="41">
        <v>5.6031555794633272</v>
      </c>
      <c r="F283" s="41">
        <v>5.6684043887454427</v>
      </c>
      <c r="G283" s="41">
        <v>5.9104292126935754</v>
      </c>
      <c r="H283" s="41">
        <v>6.1373761046621729</v>
      </c>
      <c r="I283" s="41">
        <v>6.6862426394039183</v>
      </c>
      <c r="J283" s="41">
        <v>6.5802052226780976</v>
      </c>
      <c r="K283" s="41">
        <v>6.4114303512382946</v>
      </c>
      <c r="L283" s="41">
        <v>6.2068109459885701</v>
      </c>
      <c r="M283" s="41">
        <v>5.8626561976319493</v>
      </c>
      <c r="N283" s="41">
        <v>6.1285461813163726</v>
      </c>
      <c r="O283" s="41">
        <v>5.3003642649222682</v>
      </c>
    </row>
    <row r="284" spans="1:15" ht="15.75" hidden="1" x14ac:dyDescent="0.25">
      <c r="A284" s="45" t="s">
        <v>50</v>
      </c>
      <c r="B284" s="45">
        <v>2019</v>
      </c>
      <c r="C284" s="54">
        <f t="shared" si="30"/>
        <v>5.1439284860684271</v>
      </c>
      <c r="D284" s="41">
        <v>5.1439284860684271</v>
      </c>
      <c r="E284" s="41">
        <v>5.1439284860684271</v>
      </c>
      <c r="F284" s="41">
        <v>5.0998635047804193</v>
      </c>
      <c r="G284" s="41">
        <v>5.3497556822286363</v>
      </c>
      <c r="H284" s="41">
        <v>5.3589827318381174</v>
      </c>
      <c r="I284" s="41">
        <v>5.3589827318381174</v>
      </c>
      <c r="J284" s="41">
        <v>5.384277997598649</v>
      </c>
      <c r="K284" s="41">
        <v>5.3662099506268417</v>
      </c>
      <c r="L284" s="41">
        <v>5.3597054537169919</v>
      </c>
      <c r="M284" s="41">
        <v>5.3011649815283342</v>
      </c>
      <c r="N284" s="41">
        <v>5.3373010754719488</v>
      </c>
      <c r="O284" s="41">
        <v>5.2903241533452494</v>
      </c>
    </row>
    <row r="285" spans="1:15" s="1" customFormat="1" ht="15.75" hidden="1" x14ac:dyDescent="0.25">
      <c r="A285" s="29" t="s">
        <v>34</v>
      </c>
      <c r="B285" s="29">
        <v>2019</v>
      </c>
      <c r="C285" s="40">
        <f t="shared" si="30"/>
        <v>2.1784151895431618</v>
      </c>
      <c r="D285" s="41">
        <v>2.0649002066430522</v>
      </c>
      <c r="E285" s="41">
        <v>2.2919301724432719</v>
      </c>
      <c r="F285" s="41">
        <v>2.5034702245018092</v>
      </c>
      <c r="G285" s="41">
        <v>2.6548209813595278</v>
      </c>
      <c r="H285" s="41">
        <v>2.7090010013872741</v>
      </c>
      <c r="I285" s="41">
        <v>3.0501321130126731</v>
      </c>
      <c r="J285" s="41">
        <v>3.0522284953646799</v>
      </c>
      <c r="K285" s="41">
        <v>3.0198269189807649</v>
      </c>
      <c r="L285" s="41">
        <v>2.7691268455018867</v>
      </c>
      <c r="M285" s="41">
        <v>2.8233054142182286</v>
      </c>
      <c r="N285" s="41">
        <v>2.2993340002582632</v>
      </c>
      <c r="O285" s="41">
        <v>2.3660692878647036</v>
      </c>
    </row>
    <row r="286" spans="1:15" s="1" customFormat="1" ht="15.75" hidden="1" x14ac:dyDescent="0.25">
      <c r="A286" s="29" t="s">
        <v>35</v>
      </c>
      <c r="B286" s="29">
        <v>2019</v>
      </c>
      <c r="C286" s="40">
        <f t="shared" si="30"/>
        <v>1.4430780160611465</v>
      </c>
      <c r="D286" s="41">
        <v>1.4147823686873984</v>
      </c>
      <c r="E286" s="41">
        <v>1.4713736634348946</v>
      </c>
      <c r="F286" s="41">
        <v>1.4855214871217683</v>
      </c>
      <c r="G286" s="41">
        <v>1.4888673539719144</v>
      </c>
      <c r="H286" s="41">
        <v>1.4888673539719144</v>
      </c>
      <c r="I286" s="41">
        <v>1.4888673539719144</v>
      </c>
      <c r="J286" s="41">
        <v>1.4392384421728504</v>
      </c>
      <c r="K286" s="41">
        <v>1.4179689085446805</v>
      </c>
      <c r="L286" s="41">
        <v>1.4179689085446805</v>
      </c>
      <c r="M286" s="41">
        <v>1.4594167278066139</v>
      </c>
      <c r="N286" s="41">
        <v>1.4594167278066139</v>
      </c>
      <c r="O286" s="41">
        <v>1.3864458914162834</v>
      </c>
    </row>
    <row r="287" spans="1:15" ht="15.75" hidden="1" x14ac:dyDescent="0.25">
      <c r="A287" s="45" t="s">
        <v>51</v>
      </c>
      <c r="B287" s="45">
        <v>2019</v>
      </c>
      <c r="C287" s="54">
        <v>16.356691145506407</v>
      </c>
      <c r="D287" s="41">
        <v>15.803405561157208</v>
      </c>
      <c r="E287" s="41">
        <v>15.707879133292609</v>
      </c>
      <c r="F287" s="41">
        <v>15.47859060309289</v>
      </c>
      <c r="G287" s="41">
        <v>16.525701597275841</v>
      </c>
      <c r="H287" s="41">
        <v>16.323783874197115</v>
      </c>
      <c r="I287" s="41">
        <v>16.826802726496393</v>
      </c>
      <c r="J287" s="41">
        <v>16.826802726496393</v>
      </c>
      <c r="K287" s="41">
        <v>16.544039085652248</v>
      </c>
      <c r="L287" s="41">
        <v>15.480712891515829</v>
      </c>
      <c r="M287" s="41">
        <v>17.028784180667412</v>
      </c>
      <c r="N287" s="41">
        <v>17.377100220726518</v>
      </c>
      <c r="O287" s="41">
        <v>16.550155508831541</v>
      </c>
    </row>
    <row r="288" spans="1:15" s="1" customFormat="1" ht="15.75" hidden="1" x14ac:dyDescent="0.25">
      <c r="A288" s="29" t="s">
        <v>36</v>
      </c>
      <c r="B288" s="29">
        <v>2019</v>
      </c>
      <c r="C288" s="40">
        <f>AVERAGE(D288:E288)</f>
        <v>9.9110685199585031</v>
      </c>
      <c r="D288" s="41">
        <v>9.9110685199585031</v>
      </c>
      <c r="E288" s="41">
        <v>9.9110685199585031</v>
      </c>
      <c r="F288" s="41">
        <v>9.4801524973516109</v>
      </c>
      <c r="G288" s="41">
        <v>9.0173956305318672</v>
      </c>
      <c r="H288" s="41">
        <v>9.7973509476362803</v>
      </c>
      <c r="I288" s="41">
        <v>9.7973509476362803</v>
      </c>
      <c r="J288" s="41">
        <v>9.8263008122596691</v>
      </c>
      <c r="K288" s="41">
        <v>9.8263008122596691</v>
      </c>
      <c r="L288" s="41">
        <v>10.715807992037709</v>
      </c>
      <c r="M288" s="41">
        <v>9.9693903580456009</v>
      </c>
      <c r="N288" s="41">
        <v>10.016863645464866</v>
      </c>
      <c r="O288" s="41">
        <v>10.444123232238249</v>
      </c>
    </row>
    <row r="289" spans="1:15" s="1" customFormat="1" ht="15.75" hidden="1" x14ac:dyDescent="0.25">
      <c r="A289" s="29" t="s">
        <v>37</v>
      </c>
      <c r="B289" s="29">
        <v>2019</v>
      </c>
      <c r="C289" s="40">
        <f>AVERAGE(D289:E289)</f>
        <v>11.157400364515448</v>
      </c>
      <c r="D289" s="41">
        <v>11.157400364515448</v>
      </c>
      <c r="E289" s="41">
        <v>11.157400364515448</v>
      </c>
      <c r="F289" s="41">
        <v>10.662594560139576</v>
      </c>
      <c r="G289" s="41">
        <v>10.774484987431491</v>
      </c>
      <c r="H289" s="41">
        <v>10.662111986259697</v>
      </c>
      <c r="I289" s="41">
        <v>10.662111986259697</v>
      </c>
      <c r="J289" s="41">
        <v>12.324223972519395</v>
      </c>
      <c r="K289" s="41">
        <v>11.850215358191726</v>
      </c>
      <c r="L289" s="41">
        <v>11.376206743864056</v>
      </c>
      <c r="M289" s="41">
        <v>11.376206743864056</v>
      </c>
      <c r="N289" s="41">
        <v>11.850215358191726</v>
      </c>
      <c r="O289" s="41">
        <v>12.22942224965386</v>
      </c>
    </row>
    <row r="290" spans="1:15" s="1" customFormat="1" ht="15.75" hidden="1" x14ac:dyDescent="0.25">
      <c r="A290" s="29" t="s">
        <v>39</v>
      </c>
      <c r="B290" s="29">
        <v>2019</v>
      </c>
      <c r="C290" s="40">
        <f>AVERAGE(D290:I290)</f>
        <v>3.5255833333333331</v>
      </c>
      <c r="D290" s="41">
        <v>3.8</v>
      </c>
      <c r="E290" s="41"/>
      <c r="F290" s="41" t="s">
        <v>52</v>
      </c>
      <c r="G290" s="41">
        <v>3.3689999999999998</v>
      </c>
      <c r="H290" s="41">
        <v>3.4433333333333334</v>
      </c>
      <c r="I290" s="41">
        <v>3.49</v>
      </c>
      <c r="J290" s="41">
        <v>3.1552795031055894</v>
      </c>
      <c r="K290" s="41">
        <v>3.3177639751552794</v>
      </c>
      <c r="L290" s="41">
        <v>3.1135938843764928</v>
      </c>
      <c r="M290" s="41">
        <v>3.106389297658863</v>
      </c>
      <c r="N290" s="41">
        <v>3.1235460066889629</v>
      </c>
      <c r="O290" s="41">
        <v>3.2003545150501673</v>
      </c>
    </row>
    <row r="291" spans="1:15" s="1" customFormat="1" ht="15.75" hidden="1" x14ac:dyDescent="0.25">
      <c r="A291" s="29" t="s">
        <v>40</v>
      </c>
      <c r="B291" s="29">
        <v>2019</v>
      </c>
      <c r="C291" s="40">
        <f>AVERAGE(D291:I291)</f>
        <v>5.7124999999999995</v>
      </c>
      <c r="D291" s="41"/>
      <c r="E291" s="41"/>
      <c r="F291" s="41" t="s">
        <v>52</v>
      </c>
      <c r="G291" s="41">
        <v>5.85</v>
      </c>
      <c r="H291" s="41">
        <v>5.5374999999999996</v>
      </c>
      <c r="I291" s="41">
        <v>5.75</v>
      </c>
      <c r="J291" s="41">
        <v>5.5</v>
      </c>
      <c r="K291" s="41">
        <v>6</v>
      </c>
      <c r="L291" s="41">
        <v>8.5220563473228559</v>
      </c>
      <c r="M291" s="41">
        <v>6.0720000000000001</v>
      </c>
      <c r="N291" s="41">
        <v>6.1680000000000001</v>
      </c>
      <c r="O291" s="41">
        <v>7.5643750000000001</v>
      </c>
    </row>
    <row r="292" spans="1:15" ht="15.75" x14ac:dyDescent="0.25">
      <c r="A292" s="45" t="s">
        <v>43</v>
      </c>
      <c r="B292" s="29">
        <v>2020</v>
      </c>
      <c r="C292" s="40">
        <f t="shared" ref="C292:C301" si="31">AVERAGE(D292:K292)</f>
        <v>4.2091983815368046</v>
      </c>
      <c r="D292" s="41">
        <v>4.0641719745072997</v>
      </c>
      <c r="E292" s="41">
        <v>4.6133844034947735</v>
      </c>
      <c r="F292" s="41">
        <v>4.8056087536403895</v>
      </c>
      <c r="G292" s="41">
        <v>3.0893199130545361</v>
      </c>
      <c r="H292" s="41">
        <v>2.7460621449373654</v>
      </c>
      <c r="I292" s="41">
        <v>3.4806337687081106</v>
      </c>
      <c r="J292" s="41">
        <v>5.8697078348036191</v>
      </c>
      <c r="K292" s="41">
        <v>5.0046982591483484</v>
      </c>
      <c r="L292" s="56"/>
      <c r="M292" s="56"/>
      <c r="N292" s="56"/>
      <c r="O292" s="56"/>
    </row>
    <row r="293" spans="1:15" ht="15.75" x14ac:dyDescent="0.25">
      <c r="A293" s="29" t="s">
        <v>44</v>
      </c>
      <c r="B293" s="29">
        <v>2020</v>
      </c>
      <c r="C293" s="40">
        <f t="shared" si="31"/>
        <v>6.1327918719576688</v>
      </c>
      <c r="D293" s="41">
        <v>6.0088065384743974</v>
      </c>
      <c r="E293" s="41">
        <v>6.0088065384743974</v>
      </c>
      <c r="F293" s="41">
        <v>6.3250595141835753</v>
      </c>
      <c r="G293" s="41">
        <v>5.9688065384743965</v>
      </c>
      <c r="H293" s="41">
        <v>5.9688065384743965</v>
      </c>
      <c r="I293" s="41">
        <v>6.2829542510256795</v>
      </c>
      <c r="J293" s="41">
        <v>6.5971019635769634</v>
      </c>
      <c r="K293" s="41">
        <v>5.901993092977551</v>
      </c>
      <c r="L293" s="56"/>
      <c r="M293" s="56"/>
      <c r="N293" s="56"/>
      <c r="O293" s="56"/>
    </row>
    <row r="294" spans="1:15" ht="15.75" x14ac:dyDescent="0.25">
      <c r="A294" s="29" t="s">
        <v>45</v>
      </c>
      <c r="B294" s="29">
        <v>2020</v>
      </c>
      <c r="C294" s="40">
        <f t="shared" si="31"/>
        <v>8.2297511568324477</v>
      </c>
      <c r="D294" s="41">
        <v>8.7148016451133152</v>
      </c>
      <c r="E294" s="41">
        <v>8.5784380087496785</v>
      </c>
      <c r="F294" s="41">
        <v>7.7985800079542535</v>
      </c>
      <c r="G294" s="41">
        <v>7.9593470996587703</v>
      </c>
      <c r="H294" s="41">
        <v>8.3211356041887132</v>
      </c>
      <c r="I294" s="41">
        <v>7.915375758204215</v>
      </c>
      <c r="J294" s="41">
        <v>8.6349553725864165</v>
      </c>
      <c r="K294" s="41">
        <v>7.915375758204215</v>
      </c>
      <c r="L294" s="56"/>
      <c r="M294" s="56"/>
      <c r="N294" s="56"/>
      <c r="O294" s="56"/>
    </row>
    <row r="295" spans="1:15" ht="15.75" x14ac:dyDescent="0.25">
      <c r="A295" s="29" t="s">
        <v>46</v>
      </c>
      <c r="B295" s="29">
        <v>2020</v>
      </c>
      <c r="C295" s="40">
        <f t="shared" si="31"/>
        <v>8.7065852762503688</v>
      </c>
      <c r="D295" s="41">
        <v>9.1057610458729545</v>
      </c>
      <c r="E295" s="41">
        <v>9.9335575045886788</v>
      </c>
      <c r="F295" s="41">
        <v>8.6918628165150924</v>
      </c>
      <c r="G295" s="41">
        <v>8.2779645871572338</v>
      </c>
      <c r="H295" s="41">
        <v>7.8640663577993708</v>
      </c>
      <c r="I295" s="41">
        <v>7.4501681284415104</v>
      </c>
      <c r="J295" s="41">
        <v>8.9515194688881436</v>
      </c>
      <c r="K295" s="41">
        <v>9.3777823007399608</v>
      </c>
      <c r="L295" s="56"/>
      <c r="M295" s="56"/>
      <c r="N295" s="56"/>
      <c r="O295" s="56"/>
    </row>
    <row r="296" spans="1:15" ht="15.75" x14ac:dyDescent="0.25">
      <c r="A296" s="29" t="s">
        <v>47</v>
      </c>
      <c r="B296" s="29">
        <v>2020</v>
      </c>
      <c r="C296" s="40">
        <f t="shared" si="31"/>
        <v>4.9276508811404369</v>
      </c>
      <c r="D296" s="41">
        <v>4.9881060769871342</v>
      </c>
      <c r="E296" s="41">
        <v>4.8702237591650217</v>
      </c>
      <c r="F296" s="41">
        <v>4.7961263022482639</v>
      </c>
      <c r="G296" s="41">
        <v>4.7919520962273534</v>
      </c>
      <c r="H296" s="41">
        <v>4.8078157850726688</v>
      </c>
      <c r="I296" s="41">
        <v>5.1393892874914746</v>
      </c>
      <c r="J296" s="41">
        <v>5.0847857631131461</v>
      </c>
      <c r="K296" s="41">
        <v>4.9428079788184283</v>
      </c>
      <c r="L296" s="56"/>
      <c r="M296" s="56"/>
      <c r="N296" s="56"/>
      <c r="O296" s="56"/>
    </row>
    <row r="297" spans="1:15" ht="15.75" x14ac:dyDescent="0.25">
      <c r="A297" s="29" t="s">
        <v>48</v>
      </c>
      <c r="B297" s="29">
        <v>2020</v>
      </c>
      <c r="C297" s="40">
        <f t="shared" si="31"/>
        <v>6.8684414828893567</v>
      </c>
      <c r="D297" s="41">
        <v>7.1153556514370173</v>
      </c>
      <c r="E297" s="41">
        <v>6.8331680302396913</v>
      </c>
      <c r="F297" s="41">
        <v>6.6788363535442477</v>
      </c>
      <c r="G297" s="41">
        <v>6.6256185339940936</v>
      </c>
      <c r="H297" s="41">
        <v>6.6256185339940936</v>
      </c>
      <c r="I297" s="41">
        <v>6.9183165415199364</v>
      </c>
      <c r="J297" s="41">
        <v>7.21101454904578</v>
      </c>
      <c r="K297" s="41">
        <v>6.9396036693399967</v>
      </c>
      <c r="L297" s="56"/>
      <c r="M297" s="56"/>
      <c r="N297" s="56"/>
      <c r="O297" s="56"/>
    </row>
    <row r="298" spans="1:15" ht="15.75" x14ac:dyDescent="0.25">
      <c r="A298" s="29" t="s">
        <v>49</v>
      </c>
      <c r="B298" s="29">
        <v>2020</v>
      </c>
      <c r="C298" s="40">
        <f t="shared" si="31"/>
        <v>6.4958642727688316</v>
      </c>
      <c r="D298" s="41">
        <v>6.0003164572289895</v>
      </c>
      <c r="E298" s="41">
        <v>6.0427253478035201</v>
      </c>
      <c r="F298" s="41">
        <v>6.6826969804599452</v>
      </c>
      <c r="G298" s="41">
        <v>6.1652528289479562</v>
      </c>
      <c r="H298" s="41">
        <v>6.325388061868181</v>
      </c>
      <c r="I298" s="41">
        <v>6.5155939456656577</v>
      </c>
      <c r="J298" s="41">
        <v>7.0264133614478457</v>
      </c>
      <c r="K298" s="41">
        <v>7.2085271987285617</v>
      </c>
      <c r="L298" s="56"/>
      <c r="M298" s="56"/>
      <c r="N298" s="56"/>
      <c r="O298" s="56"/>
    </row>
    <row r="299" spans="1:15" ht="15.75" x14ac:dyDescent="0.25">
      <c r="A299" s="45" t="s">
        <v>50</v>
      </c>
      <c r="B299" s="29">
        <v>2020</v>
      </c>
      <c r="C299" s="40">
        <f t="shared" si="31"/>
        <v>5.9067124341937509</v>
      </c>
      <c r="D299" s="41">
        <v>5.5607667463317023</v>
      </c>
      <c r="E299" s="41">
        <v>5.5795531204747144</v>
      </c>
      <c r="F299" s="41">
        <v>5.5833103953033181</v>
      </c>
      <c r="G299" s="41">
        <v>5.822567531901651</v>
      </c>
      <c r="H299" s="41">
        <v>5.8318040730154017</v>
      </c>
      <c r="I299" s="41">
        <v>6.2918992021744033</v>
      </c>
      <c r="J299" s="41">
        <v>6.2918992021744033</v>
      </c>
      <c r="K299" s="41">
        <v>6.2918992021744033</v>
      </c>
      <c r="L299" s="56"/>
      <c r="M299" s="56"/>
      <c r="N299" s="56"/>
      <c r="O299" s="56"/>
    </row>
    <row r="300" spans="1:15" ht="15.75" x14ac:dyDescent="0.25">
      <c r="A300" s="29" t="s">
        <v>34</v>
      </c>
      <c r="B300" s="29">
        <v>2020</v>
      </c>
      <c r="C300" s="40">
        <f t="shared" si="31"/>
        <v>3.2210563413568782</v>
      </c>
      <c r="D300" s="41">
        <v>2.3494649398872767</v>
      </c>
      <c r="E300" s="41">
        <v>2.6669602020342049</v>
      </c>
      <c r="F300" s="41">
        <v>3.3273503472998174</v>
      </c>
      <c r="G300" s="41">
        <v>3.5833569745253118</v>
      </c>
      <c r="H300" s="41">
        <v>4.1371485069519514</v>
      </c>
      <c r="I300" s="41">
        <v>3.6540166212965928</v>
      </c>
      <c r="J300" s="41">
        <v>3.165560001446805</v>
      </c>
      <c r="K300" s="41">
        <v>2.8845931374130651</v>
      </c>
      <c r="L300" s="56"/>
      <c r="M300" s="56"/>
      <c r="N300" s="56"/>
      <c r="O300" s="56"/>
    </row>
    <row r="301" spans="1:15" ht="15.75" x14ac:dyDescent="0.25">
      <c r="A301" s="29" t="s">
        <v>35</v>
      </c>
      <c r="B301" s="29">
        <v>2020</v>
      </c>
      <c r="C301" s="40">
        <f>AVERAGE(D301:K301)</f>
        <v>1.5196348904202739</v>
      </c>
      <c r="D301" s="41">
        <v>1.4517355871339475</v>
      </c>
      <c r="E301" s="41">
        <v>1.4729031661686209</v>
      </c>
      <c r="F301" s="41">
        <v>1.519172375577059</v>
      </c>
      <c r="G301" s="41">
        <v>1.6230323435283949</v>
      </c>
      <c r="H301" s="41">
        <v>1.6230323435283949</v>
      </c>
      <c r="I301" s="41">
        <v>1.6230323435283949</v>
      </c>
      <c r="J301" s="41">
        <v>1.3988993056125689</v>
      </c>
      <c r="K301" s="41">
        <v>1.4452716582848089</v>
      </c>
      <c r="L301" s="56"/>
      <c r="M301" s="56"/>
      <c r="N301" s="56"/>
      <c r="O301" s="56"/>
    </row>
    <row r="302" spans="1:15" ht="15.75" x14ac:dyDescent="0.25">
      <c r="A302" s="45" t="s">
        <v>51</v>
      </c>
      <c r="B302" s="29">
        <v>2020</v>
      </c>
      <c r="C302" s="40">
        <f>AVERAGE(D302:K302)</f>
        <v>16.654913004808609</v>
      </c>
      <c r="D302" s="41">
        <v>17.874437858665654</v>
      </c>
      <c r="E302" s="41">
        <v>17.834979938447848</v>
      </c>
      <c r="F302" s="41">
        <v>17.967709846238215</v>
      </c>
      <c r="G302" s="41">
        <v>14.342296107861985</v>
      </c>
      <c r="H302" s="41">
        <v>14.395073887082184</v>
      </c>
      <c r="I302" s="41">
        <v>14.395073887082184</v>
      </c>
      <c r="J302" s="41">
        <v>17.993842358852728</v>
      </c>
      <c r="K302" s="41">
        <v>18.435890154238063</v>
      </c>
      <c r="L302" s="56"/>
      <c r="M302" s="56"/>
      <c r="N302" s="56"/>
      <c r="O302" s="56"/>
    </row>
    <row r="303" spans="1:15" ht="15.75" x14ac:dyDescent="0.25">
      <c r="A303" s="29" t="s">
        <v>36</v>
      </c>
      <c r="B303" s="29">
        <v>2020</v>
      </c>
      <c r="C303" s="40">
        <f t="shared" ref="C303:C306" si="32">AVERAGE(D303:K303)</f>
        <v>11.31936536717385</v>
      </c>
      <c r="D303" s="41">
        <v>11.935181133812364</v>
      </c>
      <c r="E303" s="41">
        <v>10.980366643107374</v>
      </c>
      <c r="F303" s="41">
        <v>10.502959397754879</v>
      </c>
      <c r="G303" s="41">
        <v>10.096156726949525</v>
      </c>
      <c r="H303" s="41">
        <v>11.996586633373431</v>
      </c>
      <c r="I303" s="41">
        <v>11.49672885698287</v>
      </c>
      <c r="J303" s="41">
        <v>11.773471772705177</v>
      </c>
      <c r="K303" s="41">
        <v>11.773471772705177</v>
      </c>
      <c r="L303" s="56"/>
      <c r="M303" s="56"/>
      <c r="N303" s="56"/>
      <c r="O303" s="56"/>
    </row>
    <row r="304" spans="1:15" ht="15.75" x14ac:dyDescent="0.25">
      <c r="A304" s="29" t="s">
        <v>37</v>
      </c>
      <c r="B304" s="29">
        <v>2020</v>
      </c>
      <c r="C304" s="40">
        <f t="shared" si="32"/>
        <v>11.961047802467039</v>
      </c>
      <c r="D304" s="41">
        <v>12.096525845933522</v>
      </c>
      <c r="E304" s="41">
        <v>12.049821112937639</v>
      </c>
      <c r="F304" s="41">
        <v>11.262153719286269</v>
      </c>
      <c r="G304" s="41">
        <v>11.37404414657818</v>
      </c>
      <c r="H304" s="41">
        <v>11.506099459012855</v>
      </c>
      <c r="I304" s="41">
        <v>11.079947627197566</v>
      </c>
      <c r="J304" s="41">
        <v>13.159895254395131</v>
      </c>
      <c r="K304" s="41">
        <v>13.159895254395131</v>
      </c>
      <c r="L304" s="56"/>
      <c r="M304" s="56"/>
      <c r="N304" s="56"/>
      <c r="O304" s="56"/>
    </row>
    <row r="305" spans="1:15" ht="15.75" x14ac:dyDescent="0.25">
      <c r="A305" s="29" t="s">
        <v>39</v>
      </c>
      <c r="B305" s="29">
        <v>2020</v>
      </c>
      <c r="C305" s="40">
        <f t="shared" si="32"/>
        <v>3.3950273663534527</v>
      </c>
      <c r="D305" s="41">
        <v>3.85</v>
      </c>
      <c r="E305" s="41"/>
      <c r="F305" s="56" t="s">
        <v>52</v>
      </c>
      <c r="G305" s="41">
        <v>3.3689999999999998</v>
      </c>
      <c r="H305" s="41">
        <v>3.4433333333333334</v>
      </c>
      <c r="I305" s="41">
        <v>3.49</v>
      </c>
      <c r="J305" s="41">
        <v>3.1552795031055894</v>
      </c>
      <c r="K305" s="41">
        <v>3.0625513616817961</v>
      </c>
      <c r="L305" s="56"/>
      <c r="M305" s="56"/>
      <c r="N305" s="56"/>
      <c r="O305" s="56"/>
    </row>
    <row r="306" spans="1:15" ht="15.75" x14ac:dyDescent="0.25">
      <c r="A306" s="29" t="s">
        <v>40</v>
      </c>
      <c r="B306" s="29">
        <v>2020</v>
      </c>
      <c r="C306" s="40">
        <f t="shared" si="32"/>
        <v>5.7275</v>
      </c>
      <c r="D306" s="56"/>
      <c r="E306" s="56"/>
      <c r="F306" s="56" t="s">
        <v>52</v>
      </c>
      <c r="G306" s="41">
        <v>5.85</v>
      </c>
      <c r="H306" s="41">
        <v>5.5374999999999996</v>
      </c>
      <c r="I306" s="41">
        <v>5.75</v>
      </c>
      <c r="J306" s="41">
        <v>5.5</v>
      </c>
      <c r="K306" s="41">
        <v>6</v>
      </c>
      <c r="L306" s="56"/>
      <c r="M306" s="56"/>
      <c r="N306" s="56"/>
      <c r="O306" s="56"/>
    </row>
    <row r="307" spans="1:15" hidden="1" x14ac:dyDescent="0.2">
      <c r="D307" s="42">
        <v>7.65</v>
      </c>
      <c r="F307" s="42" t="s">
        <v>52</v>
      </c>
      <c r="G307" s="42">
        <v>6.6</v>
      </c>
      <c r="H307" s="42">
        <v>6.5549999999999997</v>
      </c>
      <c r="I307" s="42">
        <v>6.44</v>
      </c>
      <c r="J307" s="42">
        <v>6.85</v>
      </c>
      <c r="K307" s="42">
        <v>6.9933333333333332</v>
      </c>
    </row>
  </sheetData>
  <autoFilter ref="A6:O307">
    <filterColumn colId="1">
      <filters>
        <filter val="2020"/>
      </filters>
    </filterColumn>
  </autoFilter>
  <mergeCells count="3">
    <mergeCell ref="A3:O3"/>
    <mergeCell ref="A2:O2"/>
    <mergeCell ref="B4:P4"/>
  </mergeCells>
  <phoneticPr fontId="0" type="noConversion"/>
  <pageMargins left="0.75" right="0.75" top="1" bottom="1" header="0" footer="0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253"/>
  <sheetViews>
    <sheetView showGridLines="0" workbookViewId="0">
      <pane xSplit="1" ySplit="7" topLeftCell="B231" activePane="bottomRight" state="frozen"/>
      <selection pane="topRight" activeCell="B1" sqref="B1"/>
      <selection pane="bottomLeft" activeCell="A8" sqref="A8"/>
      <selection pane="bottomRight" activeCell="P245" sqref="P245"/>
    </sheetView>
  </sheetViews>
  <sheetFormatPr baseColWidth="10" defaultRowHeight="12.75" x14ac:dyDescent="0.2"/>
  <cols>
    <col min="1" max="1" width="11.42578125" style="1"/>
    <col min="2" max="2" width="8.85546875" style="1" customWidth="1"/>
    <col min="3" max="3" width="9" style="1" customWidth="1"/>
    <col min="4" max="4" width="8.7109375" style="1" customWidth="1"/>
    <col min="5" max="5" width="8.28515625" style="1" customWidth="1"/>
    <col min="6" max="6" width="8.85546875" style="1" customWidth="1"/>
    <col min="7" max="7" width="8" style="1" customWidth="1"/>
    <col min="8" max="8" width="8.7109375" style="1" customWidth="1"/>
    <col min="9" max="9" width="8.28515625" style="1" customWidth="1"/>
    <col min="10" max="10" width="8" style="1" customWidth="1"/>
    <col min="11" max="11" width="8.7109375" style="1" customWidth="1"/>
    <col min="12" max="12" width="7.7109375" style="1" customWidth="1"/>
    <col min="13" max="13" width="11.42578125" style="1"/>
    <col min="14" max="14" width="9.85546875" style="1" customWidth="1"/>
    <col min="15" max="15" width="7.7109375" style="1" customWidth="1"/>
    <col min="16" max="16" width="7.42578125" style="1" customWidth="1"/>
    <col min="17" max="16384" width="11.42578125" style="1"/>
  </cols>
  <sheetData>
    <row r="4" spans="1:16" x14ac:dyDescent="0.2">
      <c r="A4" s="65" t="s">
        <v>72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6" ht="15" x14ac:dyDescent="0.2">
      <c r="B5" s="45" t="s">
        <v>43</v>
      </c>
      <c r="C5" s="29" t="s">
        <v>44</v>
      </c>
      <c r="D5" s="29" t="s">
        <v>45</v>
      </c>
      <c r="E5" s="29" t="s">
        <v>46</v>
      </c>
      <c r="F5" s="29" t="s">
        <v>47</v>
      </c>
      <c r="G5" s="29" t="s">
        <v>48</v>
      </c>
      <c r="H5" s="29" t="s">
        <v>49</v>
      </c>
      <c r="I5" s="45" t="s">
        <v>50</v>
      </c>
      <c r="J5" s="29" t="s">
        <v>34</v>
      </c>
      <c r="K5" s="29" t="s">
        <v>35</v>
      </c>
      <c r="L5" s="45" t="s">
        <v>51</v>
      </c>
      <c r="M5" s="29" t="s">
        <v>36</v>
      </c>
      <c r="N5" s="29" t="s">
        <v>37</v>
      </c>
      <c r="O5" s="29" t="s">
        <v>39</v>
      </c>
      <c r="P5" s="29" t="s">
        <v>40</v>
      </c>
    </row>
    <row r="7" spans="1:16" ht="35.25" customHeight="1" x14ac:dyDescent="0.2">
      <c r="A7" s="14" t="s">
        <v>71</v>
      </c>
      <c r="B7" s="21" t="s">
        <v>43</v>
      </c>
      <c r="C7" s="21" t="s">
        <v>44</v>
      </c>
      <c r="D7" s="21" t="s">
        <v>45</v>
      </c>
      <c r="E7" s="21" t="s">
        <v>46</v>
      </c>
      <c r="F7" s="21" t="s">
        <v>47</v>
      </c>
      <c r="G7" s="21" t="s">
        <v>48</v>
      </c>
      <c r="H7" s="21" t="s">
        <v>49</v>
      </c>
      <c r="I7" s="21" t="s">
        <v>50</v>
      </c>
      <c r="J7" s="21" t="s">
        <v>51</v>
      </c>
      <c r="K7" s="21" t="s">
        <v>34</v>
      </c>
      <c r="L7" s="21" t="s">
        <v>35</v>
      </c>
      <c r="M7" s="21" t="s">
        <v>36</v>
      </c>
      <c r="N7" s="21" t="s">
        <v>37</v>
      </c>
      <c r="O7" s="21" t="s">
        <v>39</v>
      </c>
      <c r="P7" s="21" t="s">
        <v>40</v>
      </c>
    </row>
    <row r="8" spans="1:16" ht="15.75" customHeight="1" x14ac:dyDescent="0.2">
      <c r="A8" s="14">
        <v>36892</v>
      </c>
      <c r="B8" s="7">
        <v>3.0750000000000002</v>
      </c>
      <c r="C8" s="7">
        <v>5.35</v>
      </c>
      <c r="D8" s="7">
        <v>5.0990000000000002</v>
      </c>
      <c r="E8" s="7">
        <v>6.45</v>
      </c>
      <c r="F8" s="7">
        <v>3.5590909090909091</v>
      </c>
      <c r="G8" s="7">
        <v>3.1845454545454546</v>
      </c>
      <c r="H8" s="7">
        <v>4.1045454545454536</v>
      </c>
      <c r="I8" s="7">
        <v>3.5509090909090912</v>
      </c>
      <c r="J8" s="7">
        <v>9.8699999999999992</v>
      </c>
      <c r="K8" s="7">
        <v>2.1949999999999998</v>
      </c>
      <c r="L8" s="7">
        <v>0.87090909090909097</v>
      </c>
      <c r="M8" s="7">
        <v>6.7428571428571429</v>
      </c>
      <c r="N8" s="7" t="s">
        <v>38</v>
      </c>
      <c r="O8" s="7">
        <v>3.8266666666666667</v>
      </c>
      <c r="P8" s="7">
        <v>9.0933333333333337</v>
      </c>
    </row>
    <row r="9" spans="1:16" x14ac:dyDescent="0.2">
      <c r="A9" s="14">
        <v>36923</v>
      </c>
      <c r="B9" s="7">
        <v>2.8824999999999998</v>
      </c>
      <c r="C9" s="7">
        <v>5.1381818181818186</v>
      </c>
      <c r="D9" s="7">
        <v>5.0969999999999995</v>
      </c>
      <c r="E9" s="7">
        <v>6.38</v>
      </c>
      <c r="F9" s="7">
        <v>3.5145454545454542</v>
      </c>
      <c r="G9" s="7">
        <v>3.3063636363636362</v>
      </c>
      <c r="H9" s="7">
        <v>3.7563636363636363</v>
      </c>
      <c r="I9" s="7">
        <v>3.5327272727272718</v>
      </c>
      <c r="J9" s="7">
        <v>9.2780000000000005</v>
      </c>
      <c r="K9" s="7">
        <v>2.06</v>
      </c>
      <c r="L9" s="7">
        <v>0.86636363636363634</v>
      </c>
      <c r="M9" s="7">
        <v>6.8</v>
      </c>
      <c r="N9" s="7">
        <v>7.5</v>
      </c>
      <c r="O9" s="7">
        <v>4.5</v>
      </c>
      <c r="P9" s="7">
        <v>9.5</v>
      </c>
    </row>
    <row r="10" spans="1:16" x14ac:dyDescent="0.2">
      <c r="A10" s="14">
        <v>36951</v>
      </c>
      <c r="B10" s="7">
        <v>3.1825000000000001</v>
      </c>
      <c r="C10" s="7">
        <v>5.450909090909092</v>
      </c>
      <c r="D10" s="7">
        <v>5.4233333333333338</v>
      </c>
      <c r="E10" s="7">
        <v>7.37</v>
      </c>
      <c r="F10" s="7">
        <v>3.4127272727272726</v>
      </c>
      <c r="G10" s="7">
        <v>3.2618181818181822</v>
      </c>
      <c r="H10" s="7">
        <v>3.7590909090909093</v>
      </c>
      <c r="I10" s="7">
        <v>3.4545454545454546</v>
      </c>
      <c r="J10" s="7">
        <v>11.831999999999999</v>
      </c>
      <c r="K10" s="7">
        <v>2.3199999999999998</v>
      </c>
      <c r="L10" s="7">
        <v>0.86636363636363634</v>
      </c>
      <c r="M10" s="7">
        <v>6.9</v>
      </c>
      <c r="N10" s="7">
        <v>7.5</v>
      </c>
      <c r="O10" s="7">
        <v>4.75</v>
      </c>
      <c r="P10" s="7">
        <v>9</v>
      </c>
    </row>
    <row r="11" spans="1:16" x14ac:dyDescent="0.2">
      <c r="A11" s="14">
        <v>36982</v>
      </c>
      <c r="B11" s="7">
        <v>3.28</v>
      </c>
      <c r="C11" s="7">
        <v>5.4672727272727277</v>
      </c>
      <c r="D11" s="7">
        <v>5.3777777777777782</v>
      </c>
      <c r="E11" s="7">
        <v>6.55</v>
      </c>
      <c r="F11" s="7">
        <v>3.4209090909090905</v>
      </c>
      <c r="G11" s="7">
        <v>3.2463636363636366</v>
      </c>
      <c r="H11" s="7">
        <v>3.6309090909090913</v>
      </c>
      <c r="I11" s="7">
        <v>3.47</v>
      </c>
      <c r="J11" s="7">
        <v>12.351428571428572</v>
      </c>
      <c r="K11" s="7">
        <v>2.65</v>
      </c>
      <c r="L11" s="7">
        <v>0.87090909090909074</v>
      </c>
      <c r="M11" s="7">
        <v>6.3</v>
      </c>
      <c r="N11" s="7">
        <v>7.5</v>
      </c>
      <c r="O11" s="7">
        <v>4.5</v>
      </c>
      <c r="P11" s="7">
        <v>9.5</v>
      </c>
    </row>
    <row r="12" spans="1:16" x14ac:dyDescent="0.2">
      <c r="A12" s="14">
        <v>37012</v>
      </c>
      <c r="B12" s="7">
        <v>3.0142254360855927</v>
      </c>
      <c r="C12" s="7">
        <v>5.3066895454545451</v>
      </c>
      <c r="D12" s="7">
        <v>5.47</v>
      </c>
      <c r="E12" s="7">
        <v>6.72</v>
      </c>
      <c r="F12" s="7">
        <v>3.2209274545454538</v>
      </c>
      <c r="G12" s="7">
        <v>3.2981818181818188</v>
      </c>
      <c r="H12" s="7">
        <v>3.6036363636363635</v>
      </c>
      <c r="I12" s="7">
        <v>3.2042072436710951</v>
      </c>
      <c r="J12" s="7">
        <v>9.52</v>
      </c>
      <c r="K12" s="7">
        <v>2.6110166549151117</v>
      </c>
      <c r="L12" s="7">
        <v>0.8484290909090908</v>
      </c>
      <c r="M12" s="7">
        <v>6.0588888888888892</v>
      </c>
      <c r="N12" s="7">
        <v>6.5</v>
      </c>
      <c r="O12" s="7">
        <v>3.6666666666666665</v>
      </c>
      <c r="P12" s="7">
        <v>9.0399999999999991</v>
      </c>
    </row>
    <row r="13" spans="1:16" x14ac:dyDescent="0.2">
      <c r="A13" s="14">
        <v>37043</v>
      </c>
      <c r="B13" s="7">
        <v>2.7725</v>
      </c>
      <c r="C13" s="7">
        <v>5.2009090909090903</v>
      </c>
      <c r="D13" s="7">
        <v>5.46</v>
      </c>
      <c r="E13" s="7">
        <v>6.72</v>
      </c>
      <c r="F13" s="7">
        <v>3.2084618181818185</v>
      </c>
      <c r="G13" s="7">
        <v>3.2705849090909096</v>
      </c>
      <c r="H13" s="7">
        <v>3.6172727272727276</v>
      </c>
      <c r="I13" s="7">
        <v>3.1939704545454544</v>
      </c>
      <c r="J13" s="7">
        <v>9.6983333333333324</v>
      </c>
      <c r="K13" s="7">
        <v>2.5150000000000001</v>
      </c>
      <c r="L13" s="7">
        <v>0.8490909090909089</v>
      </c>
      <c r="M13" s="7">
        <v>6.0588888888888892</v>
      </c>
      <c r="N13" s="7">
        <v>6.5</v>
      </c>
      <c r="O13" s="7">
        <v>3</v>
      </c>
      <c r="P13" s="7">
        <v>10.06</v>
      </c>
    </row>
    <row r="14" spans="1:16" x14ac:dyDescent="0.2">
      <c r="A14" s="14">
        <v>37073</v>
      </c>
      <c r="B14" s="7">
        <v>3.01</v>
      </c>
      <c r="C14" s="7">
        <v>5.4634909090909085</v>
      </c>
      <c r="D14" s="7">
        <v>5.4169999999999998</v>
      </c>
      <c r="E14" s="7">
        <v>6.84</v>
      </c>
      <c r="F14" s="7">
        <v>3.1180999999999996</v>
      </c>
      <c r="G14" s="7">
        <v>3.2532461818181817</v>
      </c>
      <c r="H14" s="7">
        <v>3.6081818181818188</v>
      </c>
      <c r="I14" s="7">
        <v>3.0766727272727268</v>
      </c>
      <c r="J14" s="7">
        <v>10.001428571428573</v>
      </c>
      <c r="K14" s="7">
        <v>2.6233040000000001</v>
      </c>
      <c r="L14" s="7">
        <v>0.85623636363636346</v>
      </c>
      <c r="M14" s="7">
        <v>6.35</v>
      </c>
      <c r="N14" s="7">
        <v>6.5</v>
      </c>
      <c r="O14" s="7">
        <v>2.87</v>
      </c>
      <c r="P14" s="7">
        <v>9</v>
      </c>
    </row>
    <row r="15" spans="1:16" x14ac:dyDescent="0.2">
      <c r="A15" s="14">
        <v>37104</v>
      </c>
      <c r="B15" s="7">
        <v>2.9647814028750004</v>
      </c>
      <c r="C15" s="7">
        <v>5.4558036363636369</v>
      </c>
      <c r="D15" s="7">
        <v>5.444</v>
      </c>
      <c r="E15" s="7">
        <v>6.63</v>
      </c>
      <c r="F15" s="7">
        <v>3.1753499999999999</v>
      </c>
      <c r="G15" s="7">
        <v>3.2412418181818183</v>
      </c>
      <c r="H15" s="7">
        <v>3.4954545454545451</v>
      </c>
      <c r="I15" s="7">
        <v>3.1167763636363635</v>
      </c>
      <c r="J15" s="7">
        <v>9.3249999999999993</v>
      </c>
      <c r="K15" s="7">
        <v>2.678499854</v>
      </c>
      <c r="L15" s="7">
        <v>0.85623636363636346</v>
      </c>
      <c r="M15" s="7">
        <v>6.2714285714285714</v>
      </c>
      <c r="N15" s="7">
        <v>6.5</v>
      </c>
      <c r="O15" s="7">
        <v>2.4133333333333336</v>
      </c>
      <c r="P15" s="7">
        <v>6.543333333333333</v>
      </c>
    </row>
    <row r="16" spans="1:16" x14ac:dyDescent="0.2">
      <c r="A16" s="14">
        <v>37135</v>
      </c>
      <c r="B16" s="7">
        <v>2.9211991162527378</v>
      </c>
      <c r="C16" s="7">
        <v>5.1022545454545458</v>
      </c>
      <c r="D16" s="7">
        <v>5.6150000000000002</v>
      </c>
      <c r="E16" s="7">
        <v>6.68</v>
      </c>
      <c r="F16" s="7">
        <v>3.2014827272727273</v>
      </c>
      <c r="G16" s="7">
        <v>3.2600349090909089</v>
      </c>
      <c r="H16" s="7">
        <v>3.4209090909090905</v>
      </c>
      <c r="I16" s="7">
        <v>3.1630418181818176</v>
      </c>
      <c r="J16" s="7">
        <v>11.28375</v>
      </c>
      <c r="K16" s="7">
        <v>2.4642198656800001</v>
      </c>
      <c r="L16" s="7">
        <v>0.85623636363636346</v>
      </c>
      <c r="M16" s="7">
        <v>6.9</v>
      </c>
      <c r="N16" s="7">
        <v>7</v>
      </c>
      <c r="O16" s="7">
        <v>3</v>
      </c>
      <c r="P16" s="7">
        <v>4.833333333333333</v>
      </c>
    </row>
    <row r="17" spans="1:16" x14ac:dyDescent="0.2">
      <c r="A17" s="14">
        <v>37165</v>
      </c>
      <c r="B17" s="7">
        <v>2.5775000000000001</v>
      </c>
      <c r="C17" s="7">
        <v>5.1022545454545458</v>
      </c>
      <c r="D17" s="7">
        <v>5.6150000000000002</v>
      </c>
      <c r="E17" s="7">
        <v>7.21</v>
      </c>
      <c r="F17" s="7">
        <v>3.2014827272727273</v>
      </c>
      <c r="G17" s="7">
        <v>3.2600349090909089</v>
      </c>
      <c r="H17" s="7">
        <v>3.4209090909090905</v>
      </c>
      <c r="I17" s="7">
        <v>3.1630418181818176</v>
      </c>
      <c r="J17" s="7">
        <v>11.28375</v>
      </c>
      <c r="K17" s="7">
        <v>2.4642198656800001</v>
      </c>
      <c r="L17" s="7">
        <v>0.85623636363636346</v>
      </c>
      <c r="M17" s="7">
        <v>6.9</v>
      </c>
      <c r="N17" s="7">
        <v>7</v>
      </c>
      <c r="O17" s="7">
        <v>3</v>
      </c>
      <c r="P17" s="7">
        <v>4.833333333333333</v>
      </c>
    </row>
    <row r="18" spans="1:16" ht="14.25" customHeight="1" x14ac:dyDescent="0.2">
      <c r="A18" s="14">
        <v>37196</v>
      </c>
      <c r="B18" s="7">
        <v>2.5499999999999998</v>
      </c>
      <c r="C18" s="7">
        <v>5.2769696969696973</v>
      </c>
      <c r="D18" s="7">
        <v>5.6812380952380961</v>
      </c>
      <c r="E18" s="7">
        <v>7.17</v>
      </c>
      <c r="F18" s="7">
        <v>3.041324545454545</v>
      </c>
      <c r="G18" s="7">
        <v>3.2308716363636361</v>
      </c>
      <c r="H18" s="7">
        <v>3.416363636363636</v>
      </c>
      <c r="I18" s="7">
        <v>3.1136363636363638</v>
      </c>
      <c r="J18" s="7">
        <v>10.350333333333333</v>
      </c>
      <c r="K18" s="7">
        <v>2.4432198656800002</v>
      </c>
      <c r="L18" s="7">
        <v>0.86623636363636358</v>
      </c>
      <c r="M18" s="7">
        <v>6.25</v>
      </c>
      <c r="N18" s="7" t="s">
        <v>38</v>
      </c>
      <c r="O18" s="7">
        <v>4.333333333333333</v>
      </c>
      <c r="P18" s="7">
        <v>4.9945652173913047</v>
      </c>
    </row>
    <row r="19" spans="1:16" ht="14.25" customHeight="1" x14ac:dyDescent="0.2">
      <c r="A19" s="14">
        <v>37226</v>
      </c>
      <c r="B19" s="7">
        <v>2.74</v>
      </c>
      <c r="C19" s="7">
        <v>5.4921212121212113</v>
      </c>
      <c r="D19" s="7">
        <v>5.7339393939393943</v>
      </c>
      <c r="E19" s="7">
        <v>7.87</v>
      </c>
      <c r="F19" s="7">
        <v>3.1315367965367966</v>
      </c>
      <c r="G19" s="7">
        <v>3.0831168831168836</v>
      </c>
      <c r="H19" s="7">
        <v>3.3436363636363633</v>
      </c>
      <c r="I19" s="7">
        <v>3.0090909090909093</v>
      </c>
      <c r="J19" s="7">
        <v>10.166969696969696</v>
      </c>
      <c r="K19" s="7">
        <v>2.4472198656800002</v>
      </c>
      <c r="L19" s="7">
        <v>0.87259999999999993</v>
      </c>
      <c r="M19" s="7">
        <v>5.1533333333333324</v>
      </c>
      <c r="N19" s="7">
        <v>6.666666666666667</v>
      </c>
      <c r="O19" s="7">
        <v>4.75</v>
      </c>
      <c r="P19" s="7">
        <v>4.8260869565217392</v>
      </c>
    </row>
    <row r="20" spans="1:16" ht="14.25" customHeight="1" x14ac:dyDescent="0.2">
      <c r="A20" s="14">
        <v>37257</v>
      </c>
      <c r="B20" s="10">
        <v>2.74</v>
      </c>
      <c r="C20" s="10">
        <v>5.4921212121212113</v>
      </c>
      <c r="D20" s="10">
        <v>5.7339393939393943</v>
      </c>
      <c r="E20" s="10">
        <v>7.87</v>
      </c>
      <c r="F20" s="10">
        <v>3.1315367965367966</v>
      </c>
      <c r="G20" s="10">
        <v>3.0831168831168836</v>
      </c>
      <c r="H20" s="10">
        <v>3.3436363636363633</v>
      </c>
      <c r="I20" s="10">
        <v>3.0090909090909093</v>
      </c>
      <c r="J20" s="10">
        <v>10.166969696969696</v>
      </c>
      <c r="K20" s="10">
        <v>2.4472198656800002</v>
      </c>
      <c r="L20" s="10">
        <v>0.87259999999999993</v>
      </c>
      <c r="M20" s="10">
        <v>5.1533333333333324</v>
      </c>
      <c r="N20" s="10">
        <v>6.666666666666667</v>
      </c>
      <c r="O20" s="10">
        <v>4.75</v>
      </c>
      <c r="P20" s="10">
        <v>4.8260869565217392</v>
      </c>
    </row>
    <row r="21" spans="1:16" ht="14.25" customHeight="1" x14ac:dyDescent="0.2">
      <c r="A21" s="14">
        <v>37288</v>
      </c>
      <c r="B21" s="10">
        <v>3.2024173680989723</v>
      </c>
      <c r="C21" s="10">
        <v>5.1767156230755083</v>
      </c>
      <c r="D21" s="10">
        <v>5.1951590191851018</v>
      </c>
      <c r="E21" s="10">
        <v>5.0862347627572246</v>
      </c>
      <c r="F21" s="10">
        <v>3.473145597968367</v>
      </c>
      <c r="G21" s="10">
        <v>3.3338207938066855</v>
      </c>
      <c r="H21" s="10">
        <v>3.2482871840635457</v>
      </c>
      <c r="I21" s="10">
        <v>3.1885535354675456</v>
      </c>
      <c r="J21" s="10">
        <v>10.014765840220386</v>
      </c>
      <c r="K21" s="10">
        <v>2.2592093455398952</v>
      </c>
      <c r="L21" s="10">
        <v>0.89534926990108332</v>
      </c>
      <c r="M21" s="10">
        <v>5.4471428571428566</v>
      </c>
      <c r="N21" s="10">
        <v>6.166666666666667</v>
      </c>
      <c r="O21" s="10">
        <v>3.8333333333333335</v>
      </c>
      <c r="P21" s="10">
        <v>8.2318840579710137</v>
      </c>
    </row>
    <row r="22" spans="1:16" ht="14.25" customHeight="1" x14ac:dyDescent="0.2">
      <c r="A22" s="14">
        <v>37316</v>
      </c>
      <c r="B22" s="10">
        <v>3.2054925373134324</v>
      </c>
      <c r="C22" s="10">
        <v>4.888694034872648</v>
      </c>
      <c r="D22" s="10">
        <v>5.1759339908563797</v>
      </c>
      <c r="E22" s="10">
        <v>5.2485155797334837</v>
      </c>
      <c r="F22" s="10">
        <v>3.7014910525138207</v>
      </c>
      <c r="G22" s="10">
        <v>3.3561435210794119</v>
      </c>
      <c r="H22" s="10">
        <v>3.4068212383085257</v>
      </c>
      <c r="I22" s="10">
        <v>3.3178671718311818</v>
      </c>
      <c r="J22" s="10">
        <v>10.014765840220386</v>
      </c>
      <c r="K22" s="10">
        <v>2.3191843455398953</v>
      </c>
      <c r="L22" s="10">
        <v>0.88228652849740929</v>
      </c>
      <c r="M22" s="10">
        <v>7.7166666666666668</v>
      </c>
      <c r="N22" s="10">
        <v>6.3125</v>
      </c>
      <c r="O22" s="10">
        <v>3.8333333333333335</v>
      </c>
      <c r="P22" s="10">
        <v>7.24</v>
      </c>
    </row>
    <row r="23" spans="1:16" ht="14.25" customHeight="1" x14ac:dyDescent="0.2">
      <c r="A23" s="14">
        <v>37347</v>
      </c>
      <c r="B23" s="10">
        <v>4.1895495168534236</v>
      </c>
      <c r="C23" s="10">
        <v>5.3706780785426034</v>
      </c>
      <c r="D23" s="10">
        <v>5.2644498990618667</v>
      </c>
      <c r="E23" s="10">
        <v>5.2485155797334837</v>
      </c>
      <c r="F23" s="10">
        <v>3.6724001434229119</v>
      </c>
      <c r="G23" s="10">
        <v>3.4421110574430487</v>
      </c>
      <c r="H23" s="10">
        <v>3.5432530564903435</v>
      </c>
      <c r="I23" s="10">
        <v>3.2587762627402737</v>
      </c>
      <c r="J23" s="10">
        <v>10.014765840220386</v>
      </c>
      <c r="K23" s="10">
        <v>2.5198527800938848</v>
      </c>
      <c r="L23" s="10">
        <v>0.88228652849740929</v>
      </c>
      <c r="M23" s="10">
        <v>7</v>
      </c>
      <c r="N23" s="10">
        <v>6.166666666666667</v>
      </c>
      <c r="O23" s="10">
        <v>3.8333333333333335</v>
      </c>
      <c r="P23" s="10">
        <v>8.16</v>
      </c>
    </row>
    <row r="24" spans="1:16" ht="14.25" customHeight="1" x14ac:dyDescent="0.2">
      <c r="A24" s="14">
        <v>37377</v>
      </c>
      <c r="B24" s="10">
        <v>3.7250000000000001</v>
      </c>
      <c r="C24" s="10">
        <v>5.3891043145030295</v>
      </c>
      <c r="D24" s="10">
        <v>5.112202194591343</v>
      </c>
      <c r="E24" s="10">
        <v>5.7546616057988782</v>
      </c>
      <c r="F24" s="10">
        <v>3.5231432425982803</v>
      </c>
      <c r="G24" s="10">
        <v>3.4439782801516334</v>
      </c>
      <c r="H24" s="10">
        <v>3.4332530564903436</v>
      </c>
      <c r="I24" s="10">
        <v>3.2487762627402734</v>
      </c>
      <c r="J24" s="10">
        <v>11.653494360902256</v>
      </c>
      <c r="K24" s="10">
        <v>2.4950000000000001</v>
      </c>
      <c r="L24" s="10">
        <v>0.87166424870466308</v>
      </c>
      <c r="M24" s="10">
        <v>7.31</v>
      </c>
      <c r="N24" s="10">
        <v>8</v>
      </c>
      <c r="O24" s="10">
        <v>3.8333333333333335</v>
      </c>
      <c r="P24" s="10">
        <v>8.16</v>
      </c>
    </row>
    <row r="25" spans="1:16" x14ac:dyDescent="0.2">
      <c r="A25" s="14">
        <v>37408</v>
      </c>
      <c r="B25" s="10">
        <v>3.7905927051671737</v>
      </c>
      <c r="C25" s="10">
        <v>5.4565810191341253</v>
      </c>
      <c r="D25" s="10">
        <v>5.0061126607458588</v>
      </c>
      <c r="E25" s="10">
        <v>5.6176453001786495</v>
      </c>
      <c r="F25" s="10">
        <v>3.5099614244164616</v>
      </c>
      <c r="G25" s="10">
        <v>3.4439782801516334</v>
      </c>
      <c r="H25" s="10">
        <v>3.4332530564903436</v>
      </c>
      <c r="I25" s="10">
        <v>3.9874158453638118</v>
      </c>
      <c r="J25" s="10">
        <v>10.961133287764866</v>
      </c>
      <c r="K25" s="10">
        <v>2.7122334558823531</v>
      </c>
      <c r="L25" s="10">
        <v>0.87166424870466308</v>
      </c>
      <c r="M25" s="10">
        <v>7.4</v>
      </c>
      <c r="N25" s="10">
        <v>8.5</v>
      </c>
      <c r="O25" s="10">
        <v>3.8</v>
      </c>
      <c r="P25" s="10">
        <v>8</v>
      </c>
    </row>
    <row r="26" spans="1:16" x14ac:dyDescent="0.2">
      <c r="A26" s="14">
        <v>37438</v>
      </c>
      <c r="B26" s="10">
        <v>3.5669186046511627</v>
      </c>
      <c r="C26" s="10">
        <v>5.0963593635131064</v>
      </c>
      <c r="D26" s="10">
        <v>5.2550809639727847</v>
      </c>
      <c r="E26" s="10">
        <v>5.3886750716040286</v>
      </c>
      <c r="F26" s="10">
        <v>3.6749614244164617</v>
      </c>
      <c r="G26" s="10">
        <v>3.5603419165152701</v>
      </c>
      <c r="H26" s="10">
        <v>3.3432530564903442</v>
      </c>
      <c r="I26" s="10">
        <v>3.4681818181818183</v>
      </c>
      <c r="J26" s="10">
        <v>11.008051796157059</v>
      </c>
      <c r="K26" s="10">
        <v>2.7122334558823531</v>
      </c>
      <c r="L26" s="10">
        <v>0.87166424870466308</v>
      </c>
      <c r="M26" s="10">
        <v>7.4</v>
      </c>
      <c r="N26" s="10">
        <v>9.60945529290853</v>
      </c>
      <c r="O26" s="10">
        <v>3.7666666666666671</v>
      </c>
      <c r="P26" s="10">
        <v>8</v>
      </c>
    </row>
    <row r="27" spans="1:16" x14ac:dyDescent="0.2">
      <c r="A27" s="14">
        <v>37469</v>
      </c>
      <c r="B27" s="10">
        <v>3.9984717197817972</v>
      </c>
      <c r="C27" s="10">
        <v>5.1146258845292829</v>
      </c>
      <c r="D27" s="10">
        <v>5.1155655401504987</v>
      </c>
      <c r="E27" s="10">
        <v>5.4364255752541277</v>
      </c>
      <c r="F27" s="10">
        <v>3.6749614244164617</v>
      </c>
      <c r="G27" s="10">
        <v>3.583069189242543</v>
      </c>
      <c r="H27" s="10">
        <v>3.3432530564903442</v>
      </c>
      <c r="I27" s="10">
        <v>3.4681818181818183</v>
      </c>
      <c r="J27" s="10">
        <v>10.987416875522138</v>
      </c>
      <c r="K27" s="10">
        <v>2.7729054551655565</v>
      </c>
      <c r="L27" s="10">
        <v>0.87166424870466308</v>
      </c>
      <c r="M27" s="10">
        <v>7.4</v>
      </c>
      <c r="N27" s="10">
        <v>9.60945529290853</v>
      </c>
      <c r="O27" s="10">
        <v>3.04</v>
      </c>
      <c r="P27" s="10">
        <v>8</v>
      </c>
    </row>
    <row r="28" spans="1:16" x14ac:dyDescent="0.2">
      <c r="A28" s="14">
        <v>37500</v>
      </c>
      <c r="B28" s="10">
        <v>3.5375000000000001</v>
      </c>
      <c r="C28" s="10">
        <v>5.1112404408270873</v>
      </c>
      <c r="D28" s="10">
        <v>5.1696330305798632</v>
      </c>
      <c r="E28" s="10">
        <v>5.098808504530087</v>
      </c>
      <c r="F28" s="10">
        <v>3.6899614244164614</v>
      </c>
      <c r="G28" s="10">
        <v>3.4867055528789064</v>
      </c>
      <c r="H28" s="10">
        <v>3.311434874672162</v>
      </c>
      <c r="I28" s="10">
        <v>3.5063636363636363</v>
      </c>
      <c r="J28" s="10">
        <v>9.7700511278195492</v>
      </c>
      <c r="K28" s="10">
        <v>2.7984574908088229</v>
      </c>
      <c r="L28" s="10">
        <v>0.87166424870466308</v>
      </c>
      <c r="M28" s="10">
        <v>7.5</v>
      </c>
      <c r="N28" s="10">
        <v>9.60945529290853</v>
      </c>
      <c r="O28" s="10">
        <v>3.04</v>
      </c>
      <c r="P28" s="10">
        <v>5.48</v>
      </c>
    </row>
    <row r="29" spans="1:16" x14ac:dyDescent="0.2">
      <c r="A29" s="14">
        <v>37530</v>
      </c>
      <c r="B29" s="10">
        <v>3.2875000000000001</v>
      </c>
      <c r="C29" s="10">
        <v>4.6699922067818385</v>
      </c>
      <c r="D29" s="10">
        <v>4.9629859660959204</v>
      </c>
      <c r="E29" s="10">
        <v>4.9343308108355686</v>
      </c>
      <c r="F29" s="10">
        <v>3.6863250607800979</v>
      </c>
      <c r="G29" s="10">
        <v>3.4503419165152702</v>
      </c>
      <c r="H29" s="10">
        <v>3.3259803292176162</v>
      </c>
      <c r="I29" s="10">
        <v>3.41</v>
      </c>
      <c r="J29" s="10">
        <v>11.362598997493734</v>
      </c>
      <c r="K29" s="10">
        <v>2.7240429351949107</v>
      </c>
      <c r="L29" s="10">
        <v>0.88984606688648138</v>
      </c>
      <c r="M29" s="10">
        <v>8</v>
      </c>
      <c r="N29" s="10">
        <v>9</v>
      </c>
      <c r="O29" s="10">
        <v>4</v>
      </c>
      <c r="P29" s="10">
        <v>5.48</v>
      </c>
    </row>
    <row r="30" spans="1:16" x14ac:dyDescent="0.2">
      <c r="A30" s="14">
        <v>37561</v>
      </c>
      <c r="B30" s="10">
        <v>2.8237141148325358</v>
      </c>
      <c r="C30" s="10">
        <v>3.7806733124813308</v>
      </c>
      <c r="D30" s="10">
        <v>6.140578792788201</v>
      </c>
      <c r="E30" s="10">
        <v>4.8156187423485077</v>
      </c>
      <c r="F30" s="10">
        <v>3.5708705153255527</v>
      </c>
      <c r="G30" s="10">
        <v>3.2885237346970881</v>
      </c>
      <c r="H30" s="10">
        <v>3.3259803292176162</v>
      </c>
      <c r="I30" s="10">
        <v>3.41</v>
      </c>
      <c r="J30" s="10">
        <v>12.06951879699248</v>
      </c>
      <c r="K30" s="10">
        <v>2.2069960171568628</v>
      </c>
      <c r="L30" s="10">
        <v>0.89090909090909098</v>
      </c>
      <c r="M30" s="10">
        <v>8.0833333333333339</v>
      </c>
      <c r="N30" s="10">
        <v>9</v>
      </c>
      <c r="O30" s="10">
        <v>5.42</v>
      </c>
      <c r="P30" s="10">
        <v>5.5</v>
      </c>
    </row>
    <row r="31" spans="1:16" x14ac:dyDescent="0.2">
      <c r="A31" s="14">
        <v>37591</v>
      </c>
      <c r="B31" s="10">
        <v>3.2704509747911161</v>
      </c>
      <c r="C31" s="10">
        <v>3.8675686676513497</v>
      </c>
      <c r="D31" s="10">
        <v>5.0051977734427631</v>
      </c>
      <c r="E31" s="10">
        <v>5.3913067843391582</v>
      </c>
      <c r="F31" s="10">
        <v>3.5699614244164617</v>
      </c>
      <c r="G31" s="10">
        <v>3.2749310074243607</v>
      </c>
      <c r="H31" s="10">
        <v>3.3259803292176162</v>
      </c>
      <c r="I31" s="10">
        <v>3.4507177033492824</v>
      </c>
      <c r="J31" s="10">
        <v>11.504518796992482</v>
      </c>
      <c r="K31" s="10">
        <v>2.1835212811085971</v>
      </c>
      <c r="L31" s="10">
        <v>0.87727272727272732</v>
      </c>
      <c r="M31" s="10">
        <v>8.25</v>
      </c>
      <c r="N31" s="10">
        <v>9</v>
      </c>
      <c r="O31" s="10">
        <v>5.42</v>
      </c>
      <c r="P31" s="10">
        <v>5.5</v>
      </c>
    </row>
    <row r="32" spans="1:16" x14ac:dyDescent="0.2">
      <c r="A32" s="14">
        <v>37622</v>
      </c>
      <c r="B32" s="10">
        <v>3.5404781118331781</v>
      </c>
      <c r="C32" s="10">
        <v>4.0453879167387683</v>
      </c>
      <c r="D32" s="10">
        <v>4.9374330266001687</v>
      </c>
      <c r="E32" s="10">
        <v>6.1896624844968251</v>
      </c>
      <c r="F32" s="10">
        <v>3.5699614244164617</v>
      </c>
      <c r="G32" s="10">
        <v>3.2749310074243607</v>
      </c>
      <c r="H32" s="10">
        <v>3.3259803292176162</v>
      </c>
      <c r="I32" s="10">
        <v>3.4507177033492824</v>
      </c>
      <c r="J32" s="10">
        <v>10.382932330827066</v>
      </c>
      <c r="K32" s="10">
        <v>2.2090098563744567</v>
      </c>
      <c r="L32" s="10">
        <v>0.85909090909090902</v>
      </c>
      <c r="M32" s="10">
        <v>8.25</v>
      </c>
      <c r="N32" s="10">
        <v>9</v>
      </c>
      <c r="O32" s="10">
        <v>4.3478260869565215</v>
      </c>
      <c r="P32" s="10">
        <v>6</v>
      </c>
    </row>
    <row r="33" spans="1:16" x14ac:dyDescent="0.2">
      <c r="A33" s="14">
        <v>37653</v>
      </c>
      <c r="B33" s="10">
        <v>3.1759569377990426</v>
      </c>
      <c r="C33" s="10">
        <v>3.7252993112746378</v>
      </c>
      <c r="D33" s="10">
        <v>4.2861520766883627</v>
      </c>
      <c r="E33" s="10">
        <v>4.6357304963101171</v>
      </c>
      <c r="F33" s="10">
        <v>3.5454159698710068</v>
      </c>
      <c r="G33" s="10">
        <v>3.2615064765847284</v>
      </c>
      <c r="H33" s="10">
        <v>3.2859803292176166</v>
      </c>
      <c r="I33" s="10">
        <v>3.0427272727272725</v>
      </c>
      <c r="J33" s="10">
        <v>10.852665755297334</v>
      </c>
      <c r="K33" s="10">
        <v>2.1378091740100711</v>
      </c>
      <c r="L33" s="10">
        <v>0.90909090909090906</v>
      </c>
      <c r="M33" s="10">
        <v>8.25</v>
      </c>
      <c r="N33" s="10">
        <v>10</v>
      </c>
      <c r="O33" s="10">
        <v>3.45</v>
      </c>
      <c r="P33" s="10">
        <v>6</v>
      </c>
    </row>
    <row r="34" spans="1:16" x14ac:dyDescent="0.2">
      <c r="A34" s="14">
        <v>37681</v>
      </c>
      <c r="B34" s="10">
        <v>2.8943449925754829</v>
      </c>
      <c r="C34" s="10">
        <v>4.0484758418175328</v>
      </c>
      <c r="D34" s="10">
        <v>4.2895641243538609</v>
      </c>
      <c r="E34" s="10">
        <v>4.6422727272727267</v>
      </c>
      <c r="F34" s="10">
        <v>3.5286432425982799</v>
      </c>
      <c r="G34" s="10">
        <v>3.2681162667945198</v>
      </c>
      <c r="H34" s="10">
        <v>3.2532530564903435</v>
      </c>
      <c r="I34" s="10">
        <v>3.006835664335664</v>
      </c>
      <c r="J34" s="10">
        <v>10.7412656641604</v>
      </c>
      <c r="K34" s="10">
        <v>2.0883904614640336</v>
      </c>
      <c r="L34" s="10">
        <v>0.9</v>
      </c>
      <c r="M34" s="10">
        <v>8.2434782608695656</v>
      </c>
      <c r="N34" s="10">
        <v>9.5</v>
      </c>
      <c r="O34" s="10">
        <v>4.1749999999999998</v>
      </c>
      <c r="P34" s="10">
        <v>9</v>
      </c>
    </row>
    <row r="35" spans="1:16" x14ac:dyDescent="0.2">
      <c r="A35" s="14">
        <v>37712</v>
      </c>
      <c r="B35" s="10">
        <v>3.2006403940886701</v>
      </c>
      <c r="C35" s="10">
        <v>4.0484758418175328</v>
      </c>
      <c r="D35" s="10">
        <v>4.1854545454545447</v>
      </c>
      <c r="E35" s="10">
        <v>4.7586363636363638</v>
      </c>
      <c r="F35" s="10">
        <v>3.5290909090909084</v>
      </c>
      <c r="G35" s="10">
        <v>3.2772727272727269</v>
      </c>
      <c r="H35" s="10">
        <v>3.2527272727272729</v>
      </c>
      <c r="I35" s="10">
        <v>3.006835664335664</v>
      </c>
      <c r="J35" s="10">
        <v>10.7412656641604</v>
      </c>
      <c r="K35" s="10">
        <v>2.289901821780739</v>
      </c>
      <c r="L35" s="10">
        <v>0.9</v>
      </c>
      <c r="M35" s="10">
        <v>8.0434782608695663</v>
      </c>
      <c r="N35" s="10">
        <v>9.5</v>
      </c>
      <c r="O35" s="10">
        <v>4.6739130434782608</v>
      </c>
      <c r="P35" s="10">
        <v>9</v>
      </c>
    </row>
    <row r="36" spans="1:16" x14ac:dyDescent="0.2">
      <c r="A36" s="14">
        <v>37742</v>
      </c>
      <c r="B36" s="10">
        <v>3.1225759942328484</v>
      </c>
      <c r="C36" s="10">
        <v>4.0484758418175328</v>
      </c>
      <c r="D36" s="10">
        <v>4.6034346700382907</v>
      </c>
      <c r="E36" s="10">
        <v>4.7518181818181819</v>
      </c>
      <c r="F36" s="10">
        <v>3.5286432425982799</v>
      </c>
      <c r="G36" s="10">
        <v>3.2772071758854282</v>
      </c>
      <c r="H36" s="10">
        <v>3.2532530564903435</v>
      </c>
      <c r="I36" s="10">
        <v>3.006835664335664</v>
      </c>
      <c r="J36" s="10">
        <v>10.7412656641604</v>
      </c>
      <c r="K36" s="10">
        <v>2.5188920049588099</v>
      </c>
      <c r="L36" s="10">
        <v>0.9</v>
      </c>
      <c r="M36" s="10">
        <v>8.0434782608695663</v>
      </c>
      <c r="N36" s="10">
        <v>9.5</v>
      </c>
      <c r="O36" s="10">
        <v>4.75</v>
      </c>
      <c r="P36" s="10">
        <v>8</v>
      </c>
    </row>
    <row r="37" spans="1:16" x14ac:dyDescent="0.2">
      <c r="A37" s="14">
        <v>37773</v>
      </c>
      <c r="B37" s="10">
        <v>2.853608652911428</v>
      </c>
      <c r="C37" s="10">
        <v>4.0484758418175328</v>
      </c>
      <c r="D37" s="10">
        <v>4.868616769767308</v>
      </c>
      <c r="E37" s="10">
        <v>4.4853333333333332</v>
      </c>
      <c r="F37" s="10">
        <v>3.4607514462223592</v>
      </c>
      <c r="G37" s="10">
        <v>3.2353889940672462</v>
      </c>
      <c r="H37" s="10">
        <v>3.0813230487104319</v>
      </c>
      <c r="I37" s="10">
        <v>2.9129513668150029</v>
      </c>
      <c r="J37" s="10">
        <v>9.2149223057644107</v>
      </c>
      <c r="K37" s="10">
        <v>2.5646900403944279</v>
      </c>
      <c r="L37" s="10">
        <v>0.88636363636363635</v>
      </c>
      <c r="M37" s="10">
        <v>8.0440000000000005</v>
      </c>
      <c r="N37" s="10">
        <v>9.5</v>
      </c>
      <c r="O37" s="10">
        <v>4.75</v>
      </c>
      <c r="P37" s="10">
        <v>7.5</v>
      </c>
    </row>
    <row r="38" spans="1:16" x14ac:dyDescent="0.2">
      <c r="A38" s="14">
        <v>37803</v>
      </c>
      <c r="B38" s="10">
        <v>2.9872487275656825</v>
      </c>
      <c r="C38" s="10">
        <v>3.8280813139090513</v>
      </c>
      <c r="D38" s="10">
        <v>4.0571806414727556</v>
      </c>
      <c r="E38" s="10">
        <v>4.4853333333333332</v>
      </c>
      <c r="F38" s="10">
        <v>3.4607514462223592</v>
      </c>
      <c r="G38" s="10">
        <v>3.2353889940672462</v>
      </c>
      <c r="H38" s="10">
        <v>3.0813230487104319</v>
      </c>
      <c r="I38" s="10">
        <v>2.9129513668150029</v>
      </c>
      <c r="J38" s="10">
        <v>8.5150761519182563</v>
      </c>
      <c r="K38" s="10">
        <v>2.5280516112459361</v>
      </c>
      <c r="L38" s="10">
        <v>0.88636363636363635</v>
      </c>
      <c r="M38" s="10">
        <v>7.7391304347826093</v>
      </c>
      <c r="N38" s="10">
        <v>9.5</v>
      </c>
      <c r="O38" s="10">
        <v>4.75</v>
      </c>
      <c r="P38" s="10">
        <v>8</v>
      </c>
    </row>
    <row r="39" spans="1:16" x14ac:dyDescent="0.2">
      <c r="A39" s="14">
        <v>37834</v>
      </c>
      <c r="B39" s="10">
        <v>3.2917341350586033</v>
      </c>
      <c r="C39" s="10">
        <v>3.9202287188640863</v>
      </c>
      <c r="D39" s="10">
        <v>4.0920824587614133</v>
      </c>
      <c r="E39" s="10">
        <v>4.5807272727272723</v>
      </c>
      <c r="F39" s="10">
        <v>3.4528000000000003</v>
      </c>
      <c r="G39" s="10">
        <v>3.2344306788240886</v>
      </c>
      <c r="H39" s="10">
        <v>3.0822321396195225</v>
      </c>
      <c r="I39" s="10">
        <v>2.9038604577240936</v>
      </c>
      <c r="J39" s="10">
        <v>8.6624094852515903</v>
      </c>
      <c r="K39" s="10">
        <v>2.5280516112459366</v>
      </c>
      <c r="L39" s="10">
        <v>0.87727272727272732</v>
      </c>
      <c r="M39" s="10">
        <v>7.6659999999999995</v>
      </c>
      <c r="N39" s="10">
        <v>9</v>
      </c>
      <c r="O39" s="10">
        <v>6.1428571428571432</v>
      </c>
      <c r="P39" s="10">
        <v>6.5</v>
      </c>
    </row>
    <row r="40" spans="1:16" x14ac:dyDescent="0.2">
      <c r="A40" s="14">
        <v>37865</v>
      </c>
      <c r="B40" s="10">
        <v>3.3099708892694539</v>
      </c>
      <c r="C40" s="10">
        <v>3.9202287188640863</v>
      </c>
      <c r="D40" s="10">
        <v>4.0920824587614133</v>
      </c>
      <c r="E40" s="10">
        <v>4.589818181818182</v>
      </c>
      <c r="F40" s="10">
        <v>3.4528000000000003</v>
      </c>
      <c r="G40" s="10">
        <v>3.2344306788240886</v>
      </c>
      <c r="H40" s="10">
        <v>3.0822321396195225</v>
      </c>
      <c r="I40" s="10">
        <v>2.9038604577240936</v>
      </c>
      <c r="J40" s="10">
        <v>8.6624094852515903</v>
      </c>
      <c r="K40" s="10">
        <v>2.179986534335264</v>
      </c>
      <c r="L40" s="10">
        <v>0.87727272727272732</v>
      </c>
      <c r="M40" s="10">
        <v>7.6659999999999995</v>
      </c>
      <c r="N40" s="10">
        <v>6.333333333333333</v>
      </c>
      <c r="O40" s="10">
        <v>8.5</v>
      </c>
      <c r="P40" s="10">
        <v>7.1333333333333329</v>
      </c>
    </row>
    <row r="41" spans="1:16" x14ac:dyDescent="0.2">
      <c r="A41" s="14">
        <v>37895</v>
      </c>
      <c r="B41" s="10">
        <v>3.26</v>
      </c>
      <c r="C41" s="10">
        <v>3.9418181818181819</v>
      </c>
      <c r="D41" s="10">
        <v>4.0918181818181818</v>
      </c>
      <c r="E41" s="10">
        <v>4.6490909090909094</v>
      </c>
      <c r="F41" s="10">
        <v>3.4527272727272726</v>
      </c>
      <c r="G41" s="10">
        <v>3.2345454545454544</v>
      </c>
      <c r="H41" s="10">
        <v>3.0818181818181825</v>
      </c>
      <c r="I41" s="10">
        <v>2.9045454545454543</v>
      </c>
      <c r="J41" s="10">
        <v>8.6630000000000003</v>
      </c>
      <c r="K41" s="10">
        <v>2.355</v>
      </c>
      <c r="L41" s="10">
        <v>0.87727272727272732</v>
      </c>
      <c r="M41" s="10">
        <v>7.6659999999999995</v>
      </c>
      <c r="N41" s="10">
        <v>9</v>
      </c>
      <c r="O41" s="10">
        <v>6.0714285714285712</v>
      </c>
      <c r="P41" s="10">
        <v>6.666666666666667</v>
      </c>
    </row>
    <row r="42" spans="1:16" x14ac:dyDescent="0.2">
      <c r="A42" s="14">
        <v>37926</v>
      </c>
      <c r="B42" s="10">
        <v>3.6</v>
      </c>
      <c r="C42" s="10">
        <v>4.2063636363636361</v>
      </c>
      <c r="D42" s="10">
        <v>4.5172727272727276</v>
      </c>
      <c r="E42" s="10">
        <v>4.6490909090909094</v>
      </c>
      <c r="F42" s="10">
        <v>3.4527272727272726</v>
      </c>
      <c r="G42" s="10">
        <v>3.2345454545454544</v>
      </c>
      <c r="H42" s="10">
        <v>3.0818181818181825</v>
      </c>
      <c r="I42" s="10">
        <v>2.9045454545454543</v>
      </c>
      <c r="J42" s="10">
        <v>9.5719999999999992</v>
      </c>
      <c r="K42" s="10">
        <v>2.21</v>
      </c>
      <c r="L42" s="10">
        <v>0.87727272727272732</v>
      </c>
      <c r="M42" s="10">
        <v>9</v>
      </c>
      <c r="N42" s="10">
        <v>8.3333333333333339</v>
      </c>
      <c r="O42" s="10">
        <v>6.4083333333333341</v>
      </c>
      <c r="P42" s="10">
        <v>7.3250000000000002</v>
      </c>
    </row>
    <row r="43" spans="1:16" x14ac:dyDescent="0.2">
      <c r="A43" s="14">
        <v>37956</v>
      </c>
      <c r="B43" s="10">
        <v>3.4837443609561003</v>
      </c>
      <c r="C43" s="10">
        <v>4.3810622128792884</v>
      </c>
      <c r="D43" s="10">
        <v>4.6888444839974532</v>
      </c>
      <c r="E43" s="10">
        <v>5.57869090909091</v>
      </c>
      <c r="F43" s="10">
        <v>3.4528000000000003</v>
      </c>
      <c r="G43" s="10">
        <v>3.2344306788240886</v>
      </c>
      <c r="H43" s="10">
        <v>3.0822321396195225</v>
      </c>
      <c r="I43" s="10">
        <v>2.9038604577240936</v>
      </c>
      <c r="J43" s="10">
        <v>8.1361681090225559</v>
      </c>
      <c r="K43" s="10">
        <v>2.271582607206494</v>
      </c>
      <c r="L43" s="10">
        <v>0.87727272727272732</v>
      </c>
      <c r="M43" s="10">
        <v>7</v>
      </c>
      <c r="N43" s="10">
        <v>7</v>
      </c>
      <c r="O43" s="10">
        <v>6.166666666666667</v>
      </c>
      <c r="P43" s="10">
        <v>8</v>
      </c>
    </row>
    <row r="44" spans="1:16" x14ac:dyDescent="0.2">
      <c r="A44" s="14">
        <v>37987</v>
      </c>
      <c r="B44" s="10">
        <v>4.1375000000000002</v>
      </c>
      <c r="C44" s="10">
        <v>4.0018181818181819</v>
      </c>
      <c r="D44" s="10">
        <v>4.084545454545454</v>
      </c>
      <c r="E44" s="10">
        <v>6.200909090909092</v>
      </c>
      <c r="F44" s="10">
        <v>3.3654545454545453</v>
      </c>
      <c r="G44" s="10">
        <v>3.4872727272727273</v>
      </c>
      <c r="H44" s="10">
        <v>3.0818181818181825</v>
      </c>
      <c r="I44" s="10">
        <v>2.9045454545454543</v>
      </c>
      <c r="J44" s="10">
        <v>7.1381818181818169</v>
      </c>
      <c r="K44" s="10">
        <v>2.27</v>
      </c>
      <c r="L44" s="10">
        <v>0.87363636363636354</v>
      </c>
      <c r="M44" s="10">
        <v>5.4285714285714288</v>
      </c>
      <c r="N44" s="10">
        <v>7</v>
      </c>
      <c r="O44" s="10">
        <v>5.5</v>
      </c>
      <c r="P44" s="10">
        <v>6.06</v>
      </c>
    </row>
    <row r="45" spans="1:16" x14ac:dyDescent="0.2">
      <c r="A45" s="14">
        <v>38018</v>
      </c>
      <c r="B45" s="10">
        <v>3.5975000000000001</v>
      </c>
      <c r="C45" s="10">
        <v>3.4227272727272724</v>
      </c>
      <c r="D45" s="10">
        <v>4.4636363636363638</v>
      </c>
      <c r="E45" s="10">
        <v>5.6445454545454545</v>
      </c>
      <c r="F45" s="10">
        <v>3.2954545454545454</v>
      </c>
      <c r="G45" s="10">
        <v>3.4709090909090907</v>
      </c>
      <c r="H45" s="10">
        <v>3.1090909090909093</v>
      </c>
      <c r="I45" s="10">
        <v>2.958181818181818</v>
      </c>
      <c r="J45" s="10">
        <v>7.2927272727272712</v>
      </c>
      <c r="K45" s="10">
        <v>1.9850000000000001</v>
      </c>
      <c r="L45" s="10">
        <v>0.86545454545454537</v>
      </c>
      <c r="M45" s="10">
        <v>6.333333333333333</v>
      </c>
      <c r="N45" s="10">
        <v>6.333333333333333</v>
      </c>
      <c r="O45" s="10">
        <v>5.5</v>
      </c>
      <c r="P45" s="10">
        <v>6.06</v>
      </c>
    </row>
    <row r="46" spans="1:16" x14ac:dyDescent="0.2">
      <c r="A46" s="14">
        <v>38047</v>
      </c>
      <c r="B46" s="10">
        <v>3.92</v>
      </c>
      <c r="C46" s="10">
        <v>3.9372727272727275</v>
      </c>
      <c r="D46" s="10">
        <v>4.4727272727272727</v>
      </c>
      <c r="E46" s="10">
        <v>5.6745454545454548</v>
      </c>
      <c r="F46" s="10">
        <v>3.2936363636363635</v>
      </c>
      <c r="G46" s="10">
        <v>3.4654545454545453</v>
      </c>
      <c r="H46" s="10">
        <v>3.1209090909090906</v>
      </c>
      <c r="I46" s="10">
        <v>2.9672727272727273</v>
      </c>
      <c r="J46" s="10">
        <v>7.2681818181818167</v>
      </c>
      <c r="K46" s="10">
        <v>2.3149999999999999</v>
      </c>
      <c r="L46" s="10">
        <v>0.86636363636363645</v>
      </c>
      <c r="M46" s="10">
        <v>6.333333333333333</v>
      </c>
      <c r="N46" s="10">
        <v>6.333333333333333</v>
      </c>
      <c r="O46" s="10">
        <v>5.4916666666666671</v>
      </c>
      <c r="P46" s="10">
        <v>5.8049999999999997</v>
      </c>
    </row>
    <row r="47" spans="1:16" x14ac:dyDescent="0.2">
      <c r="A47" s="14">
        <v>38078</v>
      </c>
      <c r="B47" s="10">
        <v>3.92</v>
      </c>
      <c r="C47" s="10">
        <v>3.9372727272727275</v>
      </c>
      <c r="D47" s="10">
        <v>4.4772727272727266</v>
      </c>
      <c r="E47" s="10">
        <v>5.6745454545454548</v>
      </c>
      <c r="F47" s="10">
        <v>3.2936363636363635</v>
      </c>
      <c r="G47" s="10">
        <v>3.4654545454545453</v>
      </c>
      <c r="H47" s="10">
        <v>3.1209090909090906</v>
      </c>
      <c r="I47" s="10">
        <v>2.9672727272727273</v>
      </c>
      <c r="J47" s="10">
        <v>7.2681818181818167</v>
      </c>
      <c r="K47" s="10">
        <v>2.3149999999999999</v>
      </c>
      <c r="L47" s="10">
        <v>0.86636363636363645</v>
      </c>
      <c r="M47" s="10">
        <v>6.333333333333333</v>
      </c>
      <c r="N47" s="10">
        <v>6.333333333333333</v>
      </c>
      <c r="O47" s="10">
        <v>5.4916666666666671</v>
      </c>
      <c r="P47" s="10">
        <v>5.8049999999999997</v>
      </c>
    </row>
    <row r="48" spans="1:16" x14ac:dyDescent="0.2">
      <c r="A48" s="14">
        <v>38108</v>
      </c>
      <c r="B48" s="10">
        <v>3.7159814561502782</v>
      </c>
      <c r="C48" s="10">
        <v>3.93657436860323</v>
      </c>
      <c r="D48" s="10">
        <v>4.4968190004598192</v>
      </c>
      <c r="E48" s="10">
        <v>5.67419797979798</v>
      </c>
      <c r="F48" s="10">
        <v>3.293890909090909</v>
      </c>
      <c r="G48" s="10">
        <v>3.4660158111503381</v>
      </c>
      <c r="H48" s="10">
        <v>3.1211210285084117</v>
      </c>
      <c r="I48" s="10">
        <v>2.9670247933884299</v>
      </c>
      <c r="J48" s="10">
        <v>7.2686454435804908</v>
      </c>
      <c r="K48" s="10">
        <v>2.5239806746738829</v>
      </c>
      <c r="L48" s="10">
        <v>0.86014388196022729</v>
      </c>
      <c r="M48" s="10">
        <v>6.333333333333333</v>
      </c>
      <c r="N48" s="10">
        <v>6.333333333333333</v>
      </c>
      <c r="O48" s="10">
        <v>5.4916666666666671</v>
      </c>
      <c r="P48" s="10">
        <v>5.913333333333334</v>
      </c>
    </row>
    <row r="49" spans="1:16" x14ac:dyDescent="0.2">
      <c r="A49" s="14">
        <v>38139</v>
      </c>
      <c r="B49" s="10">
        <v>3.8929329540621969</v>
      </c>
      <c r="C49" s="10">
        <v>3.93657436860323</v>
      </c>
      <c r="D49" s="10">
        <v>4.5331826368234553</v>
      </c>
      <c r="E49" s="10">
        <v>5.67419797979798</v>
      </c>
      <c r="F49" s="10">
        <v>3.293890909090909</v>
      </c>
      <c r="G49" s="10">
        <v>3.4660158111503381</v>
      </c>
      <c r="H49" s="10">
        <v>3.1211210285084117</v>
      </c>
      <c r="I49" s="10">
        <v>2.9670247933884299</v>
      </c>
      <c r="J49" s="10">
        <v>7.2686454435804908</v>
      </c>
      <c r="K49" s="10">
        <v>2.7493360920554797</v>
      </c>
      <c r="L49" s="10">
        <v>0.86014388196022729</v>
      </c>
      <c r="M49" s="10">
        <v>6.333333333333333</v>
      </c>
      <c r="N49" s="10">
        <v>6.333333333333333</v>
      </c>
      <c r="O49" s="10">
        <v>5.4916666666666671</v>
      </c>
      <c r="P49" s="10">
        <v>6.1849999999999996</v>
      </c>
    </row>
    <row r="50" spans="1:16" x14ac:dyDescent="0.2">
      <c r="A50" s="14">
        <v>38169</v>
      </c>
      <c r="B50" s="10">
        <v>4.2763278662046851</v>
      </c>
      <c r="C50" s="10">
        <v>4.5641441954820055</v>
      </c>
      <c r="D50" s="10">
        <v>5.2534026332913548</v>
      </c>
      <c r="E50" s="10">
        <v>5.67419797979798</v>
      </c>
      <c r="F50" s="10">
        <v>3.2706454545454546</v>
      </c>
      <c r="G50" s="10">
        <v>3.4660158111503381</v>
      </c>
      <c r="H50" s="10">
        <v>3.1211210285084117</v>
      </c>
      <c r="I50" s="10">
        <v>2.9670247933884299</v>
      </c>
      <c r="J50" s="10">
        <v>7.2686454435804908</v>
      </c>
      <c r="K50" s="10">
        <v>3.0648336763897155</v>
      </c>
      <c r="L50" s="10">
        <v>0.86363636363636365</v>
      </c>
      <c r="M50" s="10">
        <v>6.333333333333333</v>
      </c>
      <c r="N50" s="10">
        <v>6.333333333333333</v>
      </c>
      <c r="O50" s="10">
        <v>5.4916666666666671</v>
      </c>
      <c r="P50" s="10">
        <v>6.1849999999999996</v>
      </c>
    </row>
    <row r="51" spans="1:16" x14ac:dyDescent="0.2">
      <c r="A51" s="14">
        <v>38200</v>
      </c>
      <c r="B51" s="10">
        <v>4.9251500252150517</v>
      </c>
      <c r="C51" s="10">
        <v>4.7271493453206483</v>
      </c>
      <c r="D51" s="10">
        <v>5.6375804582298521</v>
      </c>
      <c r="E51" s="10">
        <v>5.67419797979798</v>
      </c>
      <c r="F51" s="10">
        <v>3.2665036363636362</v>
      </c>
      <c r="G51" s="10">
        <v>3.4660158111503381</v>
      </c>
      <c r="H51" s="10">
        <v>3.1211210285084117</v>
      </c>
      <c r="I51" s="10">
        <v>2.9670247933884299</v>
      </c>
      <c r="J51" s="10">
        <v>7.2686454435804908</v>
      </c>
      <c r="K51" s="10">
        <v>3.0287768096086598</v>
      </c>
      <c r="L51" s="10">
        <v>0.87</v>
      </c>
      <c r="M51" s="10">
        <v>6.333333333333333</v>
      </c>
      <c r="N51" s="10">
        <v>6.333333333333333</v>
      </c>
      <c r="O51" s="10">
        <v>5.5714285714285712</v>
      </c>
      <c r="P51" s="10">
        <v>6.333333333333333</v>
      </c>
    </row>
    <row r="52" spans="1:16" x14ac:dyDescent="0.2">
      <c r="A52" s="14">
        <v>38231</v>
      </c>
      <c r="B52" s="10">
        <v>4.2300000000000004</v>
      </c>
      <c r="C52" s="10">
        <v>4.4827272727272724</v>
      </c>
      <c r="D52" s="10">
        <v>5.2709090909090905</v>
      </c>
      <c r="E52" s="10">
        <v>6.081818181818182</v>
      </c>
      <c r="F52" s="10">
        <v>3.2663636363636361</v>
      </c>
      <c r="G52" s="10">
        <v>3.4654545454545453</v>
      </c>
      <c r="H52" s="10">
        <v>3.0254545454545454</v>
      </c>
      <c r="I52" s="10">
        <v>2.9672727272727273</v>
      </c>
      <c r="J52" s="10">
        <v>6.6027272727272726</v>
      </c>
      <c r="K52" s="10">
        <v>2.9296204259607572</v>
      </c>
      <c r="L52" s="10">
        <v>0.86727272727272731</v>
      </c>
      <c r="M52" s="10">
        <v>6.333333333333333</v>
      </c>
      <c r="N52" s="10">
        <v>6.333333333333333</v>
      </c>
      <c r="O52" s="10">
        <v>5.75</v>
      </c>
      <c r="P52" s="10">
        <v>6.333333333333333</v>
      </c>
    </row>
    <row r="53" spans="1:16" x14ac:dyDescent="0.2">
      <c r="A53" s="14">
        <v>38261</v>
      </c>
      <c r="B53" s="10">
        <v>4.8563355538048611</v>
      </c>
      <c r="C53" s="10">
        <v>4.6456467704013269</v>
      </c>
      <c r="D53" s="10">
        <v>5.280675360564083</v>
      </c>
      <c r="E53" s="10">
        <v>6.0794978354978353</v>
      </c>
      <c r="F53" s="10">
        <v>3.2321193875598087</v>
      </c>
      <c r="G53" s="10">
        <v>3.2638315554999022</v>
      </c>
      <c r="H53" s="10">
        <v>3.4800499467868788</v>
      </c>
      <c r="I53" s="10">
        <v>2.9670247933884299</v>
      </c>
      <c r="J53" s="10">
        <v>6.6022354446769871</v>
      </c>
      <c r="K53" s="10">
        <v>2.884549342484438</v>
      </c>
      <c r="L53" s="10">
        <v>0.86818181818181828</v>
      </c>
      <c r="M53" s="10">
        <v>8</v>
      </c>
      <c r="N53" s="10">
        <v>8</v>
      </c>
      <c r="O53" s="10">
        <v>5.4916666666666671</v>
      </c>
      <c r="P53" s="10">
        <v>6.5</v>
      </c>
    </row>
    <row r="54" spans="1:16" x14ac:dyDescent="0.2">
      <c r="A54" s="14">
        <v>38292</v>
      </c>
      <c r="B54" s="10">
        <v>4.5070666083312334</v>
      </c>
      <c r="C54" s="10">
        <v>4.8901544951592921</v>
      </c>
      <c r="D54" s="10">
        <v>4.8464975356255886</v>
      </c>
      <c r="E54" s="10">
        <v>6.0794978354978353</v>
      </c>
      <c r="F54" s="10">
        <v>3.2321193875598087</v>
      </c>
      <c r="G54" s="10">
        <v>3.3620353368158287</v>
      </c>
      <c r="H54" s="10">
        <v>3.3448013688848475</v>
      </c>
      <c r="I54" s="10">
        <v>2.9357929534580252</v>
      </c>
      <c r="J54" s="10">
        <v>6.6022354446769871</v>
      </c>
      <c r="K54" s="10">
        <v>2.5149664579786193</v>
      </c>
      <c r="L54" s="10">
        <v>0.86818181818181828</v>
      </c>
      <c r="M54" s="10">
        <v>6.333333333333333</v>
      </c>
      <c r="N54" s="10">
        <v>6.333333333333333</v>
      </c>
      <c r="O54" s="10">
        <v>6</v>
      </c>
      <c r="P54" s="10">
        <v>6.25</v>
      </c>
    </row>
    <row r="55" spans="1:16" x14ac:dyDescent="0.2">
      <c r="A55" s="14">
        <v>38322</v>
      </c>
      <c r="B55" s="10">
        <v>4.4055936950077008</v>
      </c>
      <c r="C55" s="10">
        <v>4.7271493453206492</v>
      </c>
      <c r="D55" s="10">
        <v>5.239766269654992</v>
      </c>
      <c r="E55" s="10">
        <v>6.0794978354978353</v>
      </c>
      <c r="F55" s="10">
        <v>3.4384248803827755</v>
      </c>
      <c r="G55" s="10">
        <v>3.4660158111503376</v>
      </c>
      <c r="H55" s="10">
        <v>3.1211210285084117</v>
      </c>
      <c r="I55" s="10">
        <v>3.123183993040453</v>
      </c>
      <c r="J55" s="10">
        <v>6.6022354446769871</v>
      </c>
      <c r="K55" s="10">
        <v>2.6231370583217859</v>
      </c>
      <c r="L55" s="10">
        <v>0.86818181818181828</v>
      </c>
      <c r="M55" s="10">
        <v>7</v>
      </c>
      <c r="N55" s="10">
        <v>7</v>
      </c>
      <c r="O55" s="10">
        <v>5.1714285714285717</v>
      </c>
      <c r="P55" s="10">
        <v>6.5</v>
      </c>
    </row>
    <row r="56" spans="1:16" x14ac:dyDescent="0.2">
      <c r="A56" s="14">
        <v>38353</v>
      </c>
      <c r="B56" s="10">
        <v>3.47</v>
      </c>
      <c r="C56" s="10">
        <v>4.32</v>
      </c>
      <c r="D56" s="10">
        <v>5.079667952163466</v>
      </c>
      <c r="E56" s="10">
        <v>7.2953974025974011</v>
      </c>
      <c r="F56" s="10">
        <v>3.4005875598086122</v>
      </c>
      <c r="G56" s="10">
        <v>3.4293705459988222</v>
      </c>
      <c r="H56" s="10">
        <v>3.1211210285084117</v>
      </c>
      <c r="I56" s="10">
        <v>3.123183993040453</v>
      </c>
      <c r="J56" s="10">
        <v>6.6022354446769871</v>
      </c>
      <c r="K56" s="10">
        <v>2.6862365751886328</v>
      </c>
      <c r="L56" s="10">
        <v>0.86909090909090914</v>
      </c>
      <c r="M56" s="10">
        <v>8</v>
      </c>
      <c r="N56" s="10">
        <v>8</v>
      </c>
      <c r="O56" s="10">
        <v>5.1166666666666663</v>
      </c>
      <c r="P56" s="10">
        <v>6</v>
      </c>
    </row>
    <row r="57" spans="1:16" x14ac:dyDescent="0.2">
      <c r="A57" s="14">
        <v>38384</v>
      </c>
      <c r="B57" s="10">
        <v>4.1146779986117714</v>
      </c>
      <c r="C57" s="10">
        <v>4.3190909090909093</v>
      </c>
      <c r="D57" s="10">
        <v>4.8472727272727267</v>
      </c>
      <c r="E57" s="10">
        <v>4.8636363636363633</v>
      </c>
      <c r="F57" s="10">
        <v>3.3663636363636367</v>
      </c>
      <c r="G57" s="10">
        <v>3.416363636363636</v>
      </c>
      <c r="H57" s="10">
        <v>2.8972727272727274</v>
      </c>
      <c r="I57" s="10">
        <v>3.1227272727272735</v>
      </c>
      <c r="J57" s="10">
        <v>6.6027272727272726</v>
      </c>
      <c r="K57" s="10">
        <v>2.3875000000000002</v>
      </c>
      <c r="L57" s="10">
        <v>0.86818181818181828</v>
      </c>
      <c r="M57" s="10">
        <v>4.6900000000000004</v>
      </c>
      <c r="N57" s="10">
        <v>7</v>
      </c>
      <c r="O57" s="10">
        <v>5.333333333333333</v>
      </c>
      <c r="P57" s="10">
        <v>5.5750000000000002</v>
      </c>
    </row>
    <row r="58" spans="1:16" x14ac:dyDescent="0.2">
      <c r="A58" s="14">
        <v>38412</v>
      </c>
      <c r="B58" s="10">
        <v>3.7960635518166126</v>
      </c>
      <c r="C58" s="10">
        <v>5.0545454545454556</v>
      </c>
      <c r="D58" s="10">
        <v>4.9545454545454541</v>
      </c>
      <c r="E58" s="10">
        <v>5.2690909090909095</v>
      </c>
      <c r="F58" s="10">
        <v>3.3354545454545454</v>
      </c>
      <c r="G58" s="10">
        <v>3.6409090909090911</v>
      </c>
      <c r="H58" s="10">
        <v>3.1209090909090906</v>
      </c>
      <c r="I58" s="10">
        <v>3.0654545454545454</v>
      </c>
      <c r="J58" s="10">
        <v>6.6027272727272726</v>
      </c>
      <c r="K58" s="10">
        <v>2.4775</v>
      </c>
      <c r="L58" s="10">
        <v>0.85909090909090902</v>
      </c>
      <c r="M58" s="10">
        <v>5.5183333333333335</v>
      </c>
      <c r="N58" s="10">
        <v>7</v>
      </c>
      <c r="O58" s="10">
        <v>5.333333333333333</v>
      </c>
      <c r="P58" s="10">
        <v>5.5750000000000002</v>
      </c>
    </row>
    <row r="59" spans="1:16" x14ac:dyDescent="0.2">
      <c r="A59" s="14">
        <v>38443</v>
      </c>
      <c r="B59" s="10">
        <v>4.0192171809535377</v>
      </c>
      <c r="C59" s="10">
        <v>5.27553862188718</v>
      </c>
      <c r="D59" s="10">
        <v>4.6822829974234281</v>
      </c>
      <c r="E59" s="10">
        <v>5.268898124098123</v>
      </c>
      <c r="F59" s="10">
        <v>3.3083023349282299</v>
      </c>
      <c r="G59" s="10">
        <v>3.6075719962710568</v>
      </c>
      <c r="H59" s="10">
        <v>3.1211210285084117</v>
      </c>
      <c r="I59" s="10">
        <v>3.0652892561983474</v>
      </c>
      <c r="J59" s="10">
        <v>6.9323472169108378</v>
      </c>
      <c r="K59" s="10">
        <v>3.0107483762181317</v>
      </c>
      <c r="L59" s="10">
        <v>0.85909090909090902</v>
      </c>
      <c r="M59" s="10">
        <v>4.7285714285714286</v>
      </c>
      <c r="N59" s="10">
        <v>7.25</v>
      </c>
      <c r="O59" s="10">
        <v>5.333333333333333</v>
      </c>
      <c r="P59" s="10">
        <v>5.5750000000000002</v>
      </c>
    </row>
    <row r="60" spans="1:16" x14ac:dyDescent="0.2">
      <c r="A60" s="14">
        <v>38473</v>
      </c>
      <c r="B60" s="10">
        <v>3.5</v>
      </c>
      <c r="C60" s="10">
        <v>5.1090909090909093</v>
      </c>
      <c r="D60" s="10">
        <v>4.5709090909090904</v>
      </c>
      <c r="E60" s="10">
        <v>5.2690909090909095</v>
      </c>
      <c r="F60" s="10">
        <v>3.3081818181818181</v>
      </c>
      <c r="G60" s="10">
        <v>3.5381818181818185</v>
      </c>
      <c r="H60" s="10">
        <v>3.1209090909090906</v>
      </c>
      <c r="I60" s="10">
        <v>3.0654545454545454</v>
      </c>
      <c r="J60" s="10">
        <v>3.0654545454545454</v>
      </c>
      <c r="K60" s="10">
        <v>3.0625</v>
      </c>
      <c r="L60" s="10">
        <v>0.8535454545454545</v>
      </c>
      <c r="M60" s="10">
        <v>4.7285714285714286</v>
      </c>
      <c r="N60" s="10">
        <v>7</v>
      </c>
      <c r="O60" s="10">
        <v>5.333333333333333</v>
      </c>
      <c r="P60" s="10">
        <v>5.5750000000000002</v>
      </c>
    </row>
    <row r="61" spans="1:16" x14ac:dyDescent="0.2">
      <c r="A61" s="14">
        <v>38504</v>
      </c>
      <c r="B61" s="10">
        <v>3.7323957160038472</v>
      </c>
      <c r="C61" s="10">
        <v>4.8906666223501949</v>
      </c>
      <c r="D61" s="10">
        <v>5.2844677597001484</v>
      </c>
      <c r="E61" s="10">
        <v>4.5663783742183748</v>
      </c>
      <c r="F61" s="10">
        <v>3.2611347094736844</v>
      </c>
      <c r="G61" s="10">
        <v>3.5445185240548081</v>
      </c>
      <c r="H61" s="10">
        <v>3.1211210285084117</v>
      </c>
      <c r="I61" s="10">
        <v>3.0652892561983474</v>
      </c>
      <c r="J61" s="10">
        <v>7.2789645777563807</v>
      </c>
      <c r="K61" s="10">
        <v>3.0017341595228677</v>
      </c>
      <c r="L61" s="10">
        <v>0.85363636363636364</v>
      </c>
      <c r="M61" s="10">
        <v>5.6214285714285719</v>
      </c>
      <c r="N61" s="10">
        <v>6.833333333333333</v>
      </c>
      <c r="O61" s="10">
        <v>5.333333333333333</v>
      </c>
      <c r="P61" s="10">
        <v>5.6875</v>
      </c>
    </row>
    <row r="62" spans="1:16" x14ac:dyDescent="0.2">
      <c r="A62" s="14">
        <v>38534</v>
      </c>
      <c r="B62" s="10">
        <v>3.8391199820316393</v>
      </c>
      <c r="C62" s="10">
        <v>4.763522271743617</v>
      </c>
      <c r="D62" s="10">
        <v>5.1782556915690297</v>
      </c>
      <c r="E62" s="10">
        <v>4.4141657617444281</v>
      </c>
      <c r="F62" s="10">
        <v>3.2410264059904308</v>
      </c>
      <c r="G62" s="10">
        <v>3.5153360837085685</v>
      </c>
      <c r="H62" s="10">
        <v>3.1211210285084117</v>
      </c>
      <c r="I62" s="10">
        <v>2.3199999999999998</v>
      </c>
      <c r="J62" s="10">
        <v>7.2789645777563807</v>
      </c>
      <c r="K62" s="10">
        <v>3.1008905431707707</v>
      </c>
      <c r="L62" s="10">
        <v>0.86363636363636365</v>
      </c>
      <c r="M62" s="10">
        <v>5.6214285714285719</v>
      </c>
      <c r="N62" s="10">
        <v>6.666666666666667</v>
      </c>
      <c r="O62" s="10">
        <v>5.333333333333333</v>
      </c>
      <c r="P62" s="10">
        <v>6</v>
      </c>
    </row>
    <row r="63" spans="1:16" x14ac:dyDescent="0.2">
      <c r="A63" s="14">
        <v>38565</v>
      </c>
      <c r="B63" s="10">
        <v>3.8057686488979536</v>
      </c>
      <c r="C63" s="10">
        <v>4.5812113772046557</v>
      </c>
      <c r="D63" s="10">
        <v>5.7426393417973376</v>
      </c>
      <c r="E63" s="10">
        <v>4.267026903019616</v>
      </c>
      <c r="F63" s="10">
        <v>3.3504033240997231</v>
      </c>
      <c r="G63" s="10">
        <v>3.4842432627330853</v>
      </c>
      <c r="H63" s="10">
        <v>3.1211210285084117</v>
      </c>
      <c r="I63" s="10">
        <v>2.77</v>
      </c>
      <c r="J63" s="10">
        <v>7.2789645777563807</v>
      </c>
      <c r="K63" s="10">
        <v>3.2270895769044645</v>
      </c>
      <c r="L63" s="10">
        <v>0.86363636363636365</v>
      </c>
      <c r="M63" s="10">
        <v>3.5772727272727276</v>
      </c>
      <c r="N63" s="10">
        <v>6.833333333333333</v>
      </c>
      <c r="O63" s="10">
        <v>5.333333333333333</v>
      </c>
      <c r="P63" s="10">
        <v>5.6875</v>
      </c>
    </row>
    <row r="64" spans="1:16" x14ac:dyDescent="0.2">
      <c r="A64" s="14">
        <v>38596</v>
      </c>
      <c r="B64" s="10">
        <v>3.7190551827503735</v>
      </c>
      <c r="C64" s="10">
        <v>4.4848910452744155</v>
      </c>
      <c r="D64" s="10">
        <v>5.7470758399241211</v>
      </c>
      <c r="E64" s="10">
        <v>3.868771058737785</v>
      </c>
      <c r="F64" s="10">
        <v>3.3504033240997231</v>
      </c>
      <c r="G64" s="10">
        <v>3.4275898870438155</v>
      </c>
      <c r="H64" s="10">
        <v>3.1211210285084117</v>
      </c>
      <c r="I64" s="10">
        <v>3.0652892561983478</v>
      </c>
      <c r="J64" s="10">
        <v>7.2789645777563807</v>
      </c>
      <c r="K64" s="10">
        <v>2.722293441969688</v>
      </c>
      <c r="L64" s="10">
        <v>0.86363636363636365</v>
      </c>
      <c r="M64" s="10">
        <v>5.6214285714285719</v>
      </c>
      <c r="N64" s="10">
        <v>6.833333333333333</v>
      </c>
      <c r="O64" s="10">
        <v>5.333333333333333</v>
      </c>
      <c r="P64" s="10">
        <v>5.65</v>
      </c>
    </row>
    <row r="65" spans="1:16" x14ac:dyDescent="0.2">
      <c r="A65" s="14">
        <v>38626</v>
      </c>
      <c r="B65" s="10">
        <v>3.5723093169621594</v>
      </c>
      <c r="C65" s="10">
        <v>3.6564264285161929</v>
      </c>
      <c r="D65" s="10">
        <v>6.4080215389152579</v>
      </c>
      <c r="E65" s="10">
        <v>3.507685759922258</v>
      </c>
      <c r="F65" s="10">
        <v>3.382664618484009</v>
      </c>
      <c r="G65" s="10">
        <v>3.4275898870438155</v>
      </c>
      <c r="H65" s="10">
        <v>3.1211210285084117</v>
      </c>
      <c r="I65" s="10">
        <v>3.0652892561983478</v>
      </c>
      <c r="J65" s="10">
        <v>7.2789645777563807</v>
      </c>
      <c r="K65" s="10">
        <v>2.4097927919662974</v>
      </c>
      <c r="L65" s="10">
        <v>0.86363636363636365</v>
      </c>
      <c r="M65" s="10">
        <v>5.9366666666666674</v>
      </c>
      <c r="N65" s="10">
        <v>6.833333333333333</v>
      </c>
      <c r="O65" s="10">
        <v>5.333333333333333</v>
      </c>
      <c r="P65" s="10">
        <v>5.2324999999999999</v>
      </c>
    </row>
    <row r="66" spans="1:16" x14ac:dyDescent="0.2">
      <c r="A66" s="14">
        <v>38657</v>
      </c>
      <c r="B66" s="10">
        <v>2.9101251508911252</v>
      </c>
      <c r="C66" s="10">
        <v>3.3855800264038822</v>
      </c>
      <c r="D66" s="10">
        <v>5.3792091125073265</v>
      </c>
      <c r="E66" s="10">
        <v>2.8996868948690673</v>
      </c>
      <c r="F66" s="10">
        <v>3.4185105011332158</v>
      </c>
      <c r="G66" s="10">
        <v>3.4275898870438155</v>
      </c>
      <c r="H66" s="10">
        <v>3.1211210285084117</v>
      </c>
      <c r="I66" s="10">
        <v>3.0652892561983478</v>
      </c>
      <c r="J66" s="10">
        <v>7.2789645777563807</v>
      </c>
      <c r="K66" s="10">
        <v>2.4410860587812113</v>
      </c>
      <c r="L66" s="10">
        <v>0.86363636363636365</v>
      </c>
      <c r="M66" s="10">
        <v>5.9366666666666674</v>
      </c>
      <c r="N66" s="10">
        <v>6.833333333333333</v>
      </c>
      <c r="O66" s="10">
        <v>5.333333333333333</v>
      </c>
      <c r="P66" s="10">
        <v>4.8139000000000003</v>
      </c>
    </row>
    <row r="67" spans="1:16" x14ac:dyDescent="0.2">
      <c r="A67" s="14">
        <v>38687</v>
      </c>
      <c r="B67" s="10">
        <v>3.0495323437481856</v>
      </c>
      <c r="C67" s="10">
        <v>2.9793104232354168</v>
      </c>
      <c r="D67" s="10">
        <v>5.6628595595062761</v>
      </c>
      <c r="E67" s="10">
        <v>4.4626837553144636</v>
      </c>
      <c r="F67" s="10">
        <v>3.4005875598086122</v>
      </c>
      <c r="G67" s="10">
        <v>3.4275898870438155</v>
      </c>
      <c r="H67" s="10">
        <v>3.1211210285084117</v>
      </c>
      <c r="I67" s="10">
        <v>3.0652892561983478</v>
      </c>
      <c r="J67" s="10">
        <v>7.2789645777563807</v>
      </c>
      <c r="K67" s="10">
        <v>2.4035308886461157</v>
      </c>
      <c r="L67" s="10">
        <v>0.86363636363636365</v>
      </c>
      <c r="M67" s="10">
        <v>5.9366666666666674</v>
      </c>
      <c r="N67" s="10">
        <v>6.833333333333333</v>
      </c>
      <c r="O67" s="10">
        <v>5.333333333333333</v>
      </c>
      <c r="P67" s="10">
        <v>4.4287879999999999</v>
      </c>
    </row>
    <row r="68" spans="1:16" x14ac:dyDescent="0.2">
      <c r="A68" s="14">
        <v>38718</v>
      </c>
      <c r="B68" s="10">
        <v>3.4764668718729315</v>
      </c>
      <c r="C68" s="10">
        <v>3.5210032274600382</v>
      </c>
      <c r="D68" s="10">
        <v>6.153273248165859</v>
      </c>
      <c r="E68" s="10">
        <v>6.6113833412066123</v>
      </c>
      <c r="F68" s="10">
        <v>3.7249602870813403</v>
      </c>
      <c r="G68" s="10">
        <v>3.7249602870813403</v>
      </c>
      <c r="H68" s="10">
        <v>3.1211210285084117</v>
      </c>
      <c r="I68" s="10">
        <v>3.0652892561983478</v>
      </c>
      <c r="J68" s="10">
        <v>7.2789645777563807</v>
      </c>
      <c r="K68" s="10">
        <v>2.4974188139838547</v>
      </c>
      <c r="L68" s="10">
        <v>0.86363636363636365</v>
      </c>
      <c r="M68" s="10">
        <v>5.9366666666666674</v>
      </c>
      <c r="N68" s="10">
        <v>6.833333333333333</v>
      </c>
      <c r="O68" s="10">
        <v>5.333333333333333</v>
      </c>
      <c r="P68" s="10">
        <v>4.2073486000000004</v>
      </c>
    </row>
    <row r="69" spans="1:16" x14ac:dyDescent="0.2">
      <c r="A69" s="14">
        <v>38749</v>
      </c>
      <c r="B69" s="10">
        <v>3.816271904462015</v>
      </c>
      <c r="C69" s="10">
        <v>3.998064643792941</v>
      </c>
      <c r="D69" s="10">
        <v>5.3539763108059342</v>
      </c>
      <c r="E69" s="10">
        <v>5.0425805144796199</v>
      </c>
      <c r="F69" s="10">
        <v>3.4135838413078146</v>
      </c>
      <c r="G69" s="10">
        <v>3.3948514716397753</v>
      </c>
      <c r="H69" s="10">
        <v>3.1211210285084117</v>
      </c>
      <c r="I69" s="10">
        <v>3.0261983471074383</v>
      </c>
      <c r="J69" s="10">
        <v>6.4701907357834481</v>
      </c>
      <c r="K69" s="10">
        <v>2.2157550379706379</v>
      </c>
      <c r="L69" s="10">
        <v>0.86363636363636365</v>
      </c>
      <c r="M69" s="10">
        <v>5.9152380952380952</v>
      </c>
      <c r="N69" s="10">
        <v>6.7833333333333341</v>
      </c>
      <c r="O69" s="10">
        <v>5.2249999999999996</v>
      </c>
      <c r="P69" s="10">
        <v>5.55</v>
      </c>
    </row>
    <row r="70" spans="1:16" x14ac:dyDescent="0.2">
      <c r="A70" s="14">
        <v>38777</v>
      </c>
      <c r="B70" s="10">
        <v>4.0689474415154363</v>
      </c>
      <c r="C70" s="10">
        <v>4.2287222193963805</v>
      </c>
      <c r="D70" s="10">
        <v>6.7703464075736868</v>
      </c>
      <c r="E70" s="10">
        <v>5.1676077676337817</v>
      </c>
      <c r="F70" s="10">
        <v>3.3681292958532691</v>
      </c>
      <c r="G70" s="10">
        <v>3.3801191847079575</v>
      </c>
      <c r="H70" s="10">
        <v>3.1211210285084117</v>
      </c>
      <c r="I70" s="10">
        <v>2.9783201652892561</v>
      </c>
      <c r="J70" s="10">
        <v>6.4701907357834481</v>
      </c>
      <c r="K70" s="10">
        <v>2.4927244177169676</v>
      </c>
      <c r="L70" s="10">
        <v>0.86363636363636365</v>
      </c>
      <c r="M70" s="10">
        <v>5.9152380952380952</v>
      </c>
      <c r="N70" s="10">
        <v>6.833333333333333</v>
      </c>
      <c r="O70" s="10">
        <v>5.2716666666666665</v>
      </c>
      <c r="P70" s="10">
        <v>5.66</v>
      </c>
    </row>
    <row r="71" spans="1:16" x14ac:dyDescent="0.2">
      <c r="A71" s="14">
        <v>38808</v>
      </c>
      <c r="B71" s="10">
        <v>3.964392046872641</v>
      </c>
      <c r="C71" s="10">
        <v>4.2287222193963805</v>
      </c>
      <c r="D71" s="10">
        <v>6.2177376851027555</v>
      </c>
      <c r="E71" s="10">
        <v>4.9300034494955156</v>
      </c>
      <c r="F71" s="10">
        <v>3.4190383867623599</v>
      </c>
      <c r="G71" s="10">
        <v>3.3296063059200787</v>
      </c>
      <c r="H71" s="10">
        <v>3.0947534739860059</v>
      </c>
      <c r="I71" s="10">
        <v>2.967890892561984</v>
      </c>
      <c r="J71" s="10">
        <v>6.4701907357834481</v>
      </c>
      <c r="K71" s="10">
        <v>2.2561268458658654</v>
      </c>
      <c r="L71" s="10">
        <v>0.86363636363636365</v>
      </c>
      <c r="M71" s="10">
        <v>5.9152380952380952</v>
      </c>
      <c r="N71" s="10">
        <v>6.833333333333333</v>
      </c>
      <c r="O71" s="10">
        <v>5.2166666666666668</v>
      </c>
      <c r="P71" s="10">
        <v>5.66</v>
      </c>
    </row>
    <row r="72" spans="1:16" x14ac:dyDescent="0.2">
      <c r="A72" s="14">
        <v>38838</v>
      </c>
      <c r="B72" s="10">
        <v>3.964392046872641</v>
      </c>
      <c r="C72" s="10">
        <v>4.7669232291377375</v>
      </c>
      <c r="D72" s="10">
        <v>5.9434257284070462</v>
      </c>
      <c r="E72" s="10">
        <v>4.9300034494955156</v>
      </c>
      <c r="F72" s="10">
        <v>3.4550989928229665</v>
      </c>
      <c r="G72" s="10">
        <v>3.3113007821653637</v>
      </c>
      <c r="H72" s="10">
        <v>3.0947534739860059</v>
      </c>
      <c r="I72" s="10">
        <v>2.9430615145715535</v>
      </c>
      <c r="J72" s="10">
        <v>6.4701907357834481</v>
      </c>
      <c r="K72" s="10">
        <v>2.2561268458658654</v>
      </c>
      <c r="L72" s="10">
        <v>0.86363636363636365</v>
      </c>
      <c r="M72" s="10">
        <v>5.9152380952380952</v>
      </c>
      <c r="N72" s="10">
        <v>6.833333333333333</v>
      </c>
      <c r="O72" s="10">
        <v>5.2350000000000003</v>
      </c>
      <c r="P72" s="10">
        <v>5.5750000000000002</v>
      </c>
    </row>
    <row r="73" spans="1:16" x14ac:dyDescent="0.2">
      <c r="A73" s="14">
        <v>38869</v>
      </c>
      <c r="B73" s="10">
        <v>3.7378553584799192</v>
      </c>
      <c r="C73" s="10">
        <v>4.45937979499982</v>
      </c>
      <c r="D73" s="10">
        <v>5.9434257284070462</v>
      </c>
      <c r="E73" s="10">
        <v>5.2821465530309082</v>
      </c>
      <c r="F73" s="10">
        <v>3.4951663328903062</v>
      </c>
      <c r="G73" s="10">
        <v>3.2856509927661759</v>
      </c>
      <c r="H73" s="10">
        <v>3.0947534739860059</v>
      </c>
      <c r="I73" s="10">
        <v>2.9380848963897352</v>
      </c>
      <c r="J73" s="10">
        <v>6.4701907357834481</v>
      </c>
      <c r="K73" s="10">
        <v>2.3068263255482444</v>
      </c>
      <c r="L73" s="10">
        <v>0.86363636363636365</v>
      </c>
      <c r="M73" s="10">
        <v>5.9152380952380952</v>
      </c>
      <c r="N73" s="10">
        <v>6.833333333333333</v>
      </c>
      <c r="O73" s="10">
        <v>5.2216666666666667</v>
      </c>
      <c r="P73" s="10">
        <v>5.6875</v>
      </c>
    </row>
    <row r="74" spans="1:16" x14ac:dyDescent="0.2">
      <c r="A74" s="14">
        <v>38899</v>
      </c>
      <c r="B74" s="10">
        <v>3.8859755008905448</v>
      </c>
      <c r="C74" s="10">
        <v>4.7669232291377375</v>
      </c>
      <c r="D74" s="10">
        <v>6.4006123228998968</v>
      </c>
      <c r="E74" s="10">
        <v>5.5163944028853926</v>
      </c>
      <c r="F74" s="10">
        <v>3.4550989928229665</v>
      </c>
      <c r="G74" s="10">
        <v>3.2900721400395985</v>
      </c>
      <c r="H74" s="10">
        <v>3.1193898376223697</v>
      </c>
      <c r="I74" s="10">
        <v>2.9332078105715538</v>
      </c>
      <c r="J74" s="10">
        <v>7.8947218515474926</v>
      </c>
      <c r="K74" s="10">
        <v>2.384033558423301</v>
      </c>
      <c r="L74" s="10">
        <v>0.90681818181818175</v>
      </c>
      <c r="M74" s="10">
        <v>5.9152380952380952</v>
      </c>
      <c r="N74" s="10">
        <v>6.5250000000000004</v>
      </c>
      <c r="O74" s="10">
        <v>5.2033333333333331</v>
      </c>
      <c r="P74" s="10">
        <v>6</v>
      </c>
    </row>
    <row r="75" spans="1:16" x14ac:dyDescent="0.2">
      <c r="A75" s="14">
        <v>38930</v>
      </c>
      <c r="B75" s="10">
        <v>3.6507258629442565</v>
      </c>
      <c r="C75" s="10">
        <v>4.7669232291377375</v>
      </c>
      <c r="D75" s="10">
        <v>6.4006123228998968</v>
      </c>
      <c r="E75" s="10">
        <v>5.4161834372566187</v>
      </c>
      <c r="F75" s="10">
        <v>3.4190383867623599</v>
      </c>
      <c r="G75" s="10">
        <v>3.295760043876693</v>
      </c>
      <c r="H75" s="10">
        <v>3.1464898376223691</v>
      </c>
      <c r="I75" s="10">
        <v>2.9322785057041845</v>
      </c>
      <c r="J75" s="10">
        <v>7.172605386468538</v>
      </c>
      <c r="K75" s="10">
        <v>2.3221359050078512</v>
      </c>
      <c r="L75" s="10">
        <v>0.90681818181818175</v>
      </c>
      <c r="M75" s="10">
        <v>5.9152380952380952</v>
      </c>
      <c r="N75" s="10">
        <v>6.5250000000000004</v>
      </c>
      <c r="O75" s="10">
        <v>5.2249999999999996</v>
      </c>
      <c r="P75" s="10">
        <v>5.6875</v>
      </c>
    </row>
    <row r="76" spans="1:16" x14ac:dyDescent="0.2">
      <c r="A76" s="14">
        <v>38961</v>
      </c>
      <c r="B76" s="10">
        <v>3.8424107531227132</v>
      </c>
      <c r="C76" s="10">
        <v>4.9975808047411769</v>
      </c>
      <c r="D76" s="10">
        <v>6.4006123228998968</v>
      </c>
      <c r="E76" s="10">
        <v>5.4161834372566187</v>
      </c>
      <c r="F76" s="10">
        <v>3.4190383867623599</v>
      </c>
      <c r="G76" s="10">
        <v>3.295760043876693</v>
      </c>
      <c r="H76" s="10">
        <v>3.1464898376223691</v>
      </c>
      <c r="I76" s="10">
        <v>2.9336316157520317</v>
      </c>
      <c r="J76" s="10">
        <v>7.172605386468538</v>
      </c>
      <c r="K76" s="10">
        <v>2.2463178045910004</v>
      </c>
      <c r="L76" s="10">
        <v>0.90681818181818175</v>
      </c>
      <c r="M76" s="10">
        <v>5.666666666666667</v>
      </c>
      <c r="N76" s="10">
        <v>6.5250000000000004</v>
      </c>
      <c r="O76" s="10">
        <v>5.1583333333333332</v>
      </c>
      <c r="P76" s="10">
        <v>5.65</v>
      </c>
    </row>
    <row r="77" spans="1:16" x14ac:dyDescent="0.2">
      <c r="A77" s="14">
        <v>38991</v>
      </c>
      <c r="B77" s="10">
        <v>3.6534341928920164</v>
      </c>
      <c r="C77" s="10">
        <v>4.6131515120687787</v>
      </c>
      <c r="D77" s="10">
        <v>6.4006123228998968</v>
      </c>
      <c r="E77" s="10">
        <v>5.4161834372566187</v>
      </c>
      <c r="F77" s="10">
        <v>3.4190383867623599</v>
      </c>
      <c r="G77" s="10">
        <v>3.295760043876693</v>
      </c>
      <c r="H77" s="10">
        <v>3.1464898376223691</v>
      </c>
      <c r="I77" s="10">
        <v>2.9336316157520317</v>
      </c>
      <c r="J77" s="10">
        <v>7.1505744058467657</v>
      </c>
      <c r="K77" s="10">
        <v>2.1304363305446388</v>
      </c>
      <c r="L77" s="10">
        <v>0.90681818181818175</v>
      </c>
      <c r="M77" s="10">
        <v>5.666666666666667</v>
      </c>
      <c r="N77" s="10">
        <v>6.5250000000000004</v>
      </c>
      <c r="O77" s="10">
        <v>5.1216666666666661</v>
      </c>
      <c r="P77" s="10">
        <v>5.2324999999999999</v>
      </c>
    </row>
    <row r="78" spans="1:16" x14ac:dyDescent="0.2">
      <c r="A78" s="14">
        <v>39022</v>
      </c>
      <c r="B78" s="10">
        <v>3.544501522003034</v>
      </c>
      <c r="C78" s="10">
        <v>4.0749505023274208</v>
      </c>
      <c r="D78" s="10">
        <v>6.4006123228998968</v>
      </c>
      <c r="E78" s="10">
        <v>5.4161834372566187</v>
      </c>
      <c r="F78" s="10">
        <v>3.4190383867623599</v>
      </c>
      <c r="G78" s="10">
        <v>3.295760043876693</v>
      </c>
      <c r="H78" s="10">
        <v>3.1464898376223691</v>
      </c>
      <c r="I78" s="10">
        <v>2.9336316157520317</v>
      </c>
      <c r="J78" s="10">
        <v>7.1505744058467657</v>
      </c>
      <c r="K78" s="10">
        <v>2.1215223710026105</v>
      </c>
      <c r="L78" s="10">
        <v>0.90681818181818175</v>
      </c>
      <c r="M78" s="10">
        <v>5.6571428571428575</v>
      </c>
      <c r="N78" s="10">
        <v>6.5250000000000004</v>
      </c>
      <c r="O78" s="10">
        <v>5.1100000000000003</v>
      </c>
      <c r="P78" s="10">
        <v>4.8139000000000003</v>
      </c>
    </row>
    <row r="79" spans="1:16" x14ac:dyDescent="0.2">
      <c r="A79" s="14">
        <v>39052</v>
      </c>
      <c r="B79" s="10">
        <v>3.8796789708922095</v>
      </c>
      <c r="C79" s="10">
        <v>4.0749505023274208</v>
      </c>
      <c r="D79" s="10">
        <v>6.8577989173927447</v>
      </c>
      <c r="E79" s="10">
        <v>5.4161834372566187</v>
      </c>
      <c r="F79" s="10">
        <v>3.4190383867623599</v>
      </c>
      <c r="G79" s="10">
        <v>3.295760043876693</v>
      </c>
      <c r="H79" s="10">
        <v>3.1464898376223691</v>
      </c>
      <c r="I79" s="10">
        <v>2.9336316157520317</v>
      </c>
      <c r="J79" s="10">
        <v>7.1505744058467657</v>
      </c>
      <c r="K79" s="10">
        <v>2.1571782091707217</v>
      </c>
      <c r="L79" s="10">
        <v>0.90681818181818175</v>
      </c>
      <c r="M79" s="10">
        <v>5.6571428571428575</v>
      </c>
      <c r="N79" s="10">
        <v>6.7625000000000002</v>
      </c>
      <c r="O79" s="10">
        <v>5.2416666666666663</v>
      </c>
      <c r="P79" s="10">
        <v>4.4287879999999999</v>
      </c>
    </row>
    <row r="80" spans="1:16" x14ac:dyDescent="0.2">
      <c r="A80" s="14">
        <v>39083</v>
      </c>
      <c r="B80" s="10">
        <v>3.8964378433366686</v>
      </c>
      <c r="C80" s="10">
        <v>4.4593797949998191</v>
      </c>
      <c r="D80" s="10">
        <v>6.8577989173927447</v>
      </c>
      <c r="E80" s="10">
        <v>6.0932063669136971</v>
      </c>
      <c r="F80" s="10">
        <v>3.4190383867623599</v>
      </c>
      <c r="G80" s="10">
        <v>3.295760043876693</v>
      </c>
      <c r="H80" s="10">
        <v>3.1464898376223691</v>
      </c>
      <c r="I80" s="10">
        <v>2.9336316157520317</v>
      </c>
      <c r="J80" s="10">
        <v>7.1505744058467657</v>
      </c>
      <c r="K80" s="10">
        <v>2.2017480068808615</v>
      </c>
      <c r="L80" s="10">
        <v>0.90681818181818175</v>
      </c>
      <c r="M80" s="10">
        <v>5.6571428571428575</v>
      </c>
      <c r="N80" s="10">
        <v>6.7625000000000002</v>
      </c>
      <c r="O80" s="10">
        <v>5.2097415572088392</v>
      </c>
      <c r="P80" s="10">
        <v>4.993278762326816</v>
      </c>
    </row>
    <row r="81" spans="1:16" x14ac:dyDescent="0.2">
      <c r="A81" s="14">
        <v>39114</v>
      </c>
      <c r="B81" s="10">
        <v>3.544501522003034</v>
      </c>
      <c r="C81" s="10">
        <v>4.1139049258382707</v>
      </c>
      <c r="D81" s="10">
        <v>6.7829865655666444</v>
      </c>
      <c r="E81" s="10">
        <v>6.8849789456651935</v>
      </c>
      <c r="F81" s="10">
        <v>3.9464250579204547</v>
      </c>
      <c r="G81" s="10">
        <v>3.3725047896095592</v>
      </c>
      <c r="H81" s="10">
        <v>3.7600553559587309</v>
      </c>
      <c r="I81" s="10">
        <v>3.0126597224880385</v>
      </c>
      <c r="J81" s="10">
        <v>7.1505744058467657</v>
      </c>
      <c r="K81" s="10">
        <v>2.1660921687127503</v>
      </c>
      <c r="L81" s="10">
        <v>0.85303181818181806</v>
      </c>
      <c r="M81" s="10">
        <v>6.0857142857142863</v>
      </c>
      <c r="N81" s="10">
        <v>6.8566666666666665</v>
      </c>
      <c r="O81" s="10">
        <v>5.2566666666666668</v>
      </c>
      <c r="P81" s="10">
        <v>5.0675739898886025</v>
      </c>
    </row>
    <row r="82" spans="1:16" x14ac:dyDescent="0.2">
      <c r="A82" s="14">
        <v>39142</v>
      </c>
      <c r="B82" s="10">
        <v>3.7875051724476858</v>
      </c>
      <c r="C82" s="10">
        <v>4.5252954184220977</v>
      </c>
      <c r="D82" s="10">
        <v>7.2577956251563078</v>
      </c>
      <c r="E82" s="10">
        <v>4.2345155361705187</v>
      </c>
      <c r="F82" s="10">
        <v>3.7249254404829544</v>
      </c>
      <c r="G82" s="10">
        <v>3.253995557315116</v>
      </c>
      <c r="H82" s="10">
        <v>3.9331122970279622</v>
      </c>
      <c r="I82" s="10">
        <v>3.0004779043062202</v>
      </c>
      <c r="J82" s="10">
        <v>7.1505744058467657</v>
      </c>
      <c r="K82" s="10">
        <v>2.2284898855069448</v>
      </c>
      <c r="L82" s="10">
        <v>0.85144090909090897</v>
      </c>
      <c r="M82" s="10">
        <v>6.0857142857142863</v>
      </c>
      <c r="N82" s="10">
        <v>6.833333333333333</v>
      </c>
      <c r="O82" s="10">
        <v>5.2724366666666658</v>
      </c>
      <c r="P82" s="10">
        <v>5.0675739898886025</v>
      </c>
    </row>
    <row r="83" spans="1:16" x14ac:dyDescent="0.2">
      <c r="A83" s="14">
        <v>39173</v>
      </c>
      <c r="B83" s="10">
        <v>3.846161226003292</v>
      </c>
      <c r="C83" s="10">
        <v>5.7271320127236507</v>
      </c>
      <c r="D83" s="10">
        <v>6.5496692457226375</v>
      </c>
      <c r="E83" s="10">
        <v>5.4207944240590686</v>
      </c>
      <c r="F83" s="10">
        <v>3.6032700775497157</v>
      </c>
      <c r="G83" s="10">
        <v>3.2097600869616612</v>
      </c>
      <c r="H83" s="10">
        <v>3.9019808546493748</v>
      </c>
      <c r="I83" s="10">
        <v>3.2505177296650714</v>
      </c>
      <c r="J83" s="10">
        <v>7.1559641785740382</v>
      </c>
      <c r="K83" s="10">
        <v>2.7811553771126669</v>
      </c>
      <c r="L83" s="10">
        <v>0.85189545454545446</v>
      </c>
      <c r="M83" s="10">
        <v>6.0857142857142863</v>
      </c>
      <c r="N83" s="10">
        <v>6.833333333333333</v>
      </c>
      <c r="O83" s="10">
        <v>5.2764904583333321</v>
      </c>
      <c r="P83" s="10">
        <v>5.2362215595873183</v>
      </c>
    </row>
    <row r="84" spans="1:16" x14ac:dyDescent="0.2">
      <c r="A84" s="14">
        <v>39203</v>
      </c>
      <c r="B84" s="10">
        <v>3.812643481114375</v>
      </c>
      <c r="C84" s="10">
        <v>5.3703003986688485</v>
      </c>
      <c r="D84" s="10">
        <v>6.7511975302064107</v>
      </c>
      <c r="E84" s="10">
        <v>4.6980218341845248</v>
      </c>
      <c r="F84" s="10">
        <v>3.6570567252769881</v>
      </c>
      <c r="G84" s="10">
        <v>3.204359105437534</v>
      </c>
      <c r="H84" s="10">
        <v>3.1215846837195005</v>
      </c>
      <c r="I84" s="10">
        <v>3.2245829681020735</v>
      </c>
      <c r="J84" s="10">
        <v>7.1821079285740383</v>
      </c>
      <c r="K84" s="10">
        <v>2.7365855794025284</v>
      </c>
      <c r="L84" s="10">
        <v>0.84831590909090904</v>
      </c>
      <c r="M84" s="10">
        <v>6.0857142857142863</v>
      </c>
      <c r="N84" s="10">
        <v>6.833333333333333</v>
      </c>
      <c r="O84" s="10">
        <v>5.2831221689583323</v>
      </c>
      <c r="P84" s="10">
        <v>5.2362215595873183</v>
      </c>
    </row>
    <row r="85" spans="1:16" x14ac:dyDescent="0.2">
      <c r="A85" s="14">
        <v>39234</v>
      </c>
      <c r="B85" s="10">
        <v>4.080785440225716</v>
      </c>
      <c r="C85" s="10">
        <v>5.3703003986688485</v>
      </c>
      <c r="D85" s="10">
        <v>6.5496692457226393</v>
      </c>
      <c r="E85" s="10">
        <v>4.9482209669777655</v>
      </c>
      <c r="F85" s="10">
        <v>3.6990936255295139</v>
      </c>
      <c r="G85" s="10">
        <v>3.4297069160692302</v>
      </c>
      <c r="H85" s="10">
        <v>3.5117827691844385</v>
      </c>
      <c r="I85" s="10">
        <v>3.2196684165869218</v>
      </c>
      <c r="J85" s="10">
        <v>7.2675870224121049</v>
      </c>
      <c r="K85" s="10">
        <v>2.69201578169239</v>
      </c>
      <c r="L85" s="10">
        <v>0.8492249999999999</v>
      </c>
      <c r="M85" s="10">
        <v>6.0857142857142863</v>
      </c>
      <c r="N85" s="10">
        <v>6.833333333333333</v>
      </c>
      <c r="O85" s="10">
        <v>5.2872165998864569</v>
      </c>
      <c r="P85" s="10">
        <v>5.556337453729256</v>
      </c>
    </row>
    <row r="86" spans="1:16" x14ac:dyDescent="0.2">
      <c r="A86" s="14">
        <v>39264</v>
      </c>
      <c r="B86" s="10">
        <v>4.3405479631148269</v>
      </c>
      <c r="C86" s="10">
        <v>5.9313765597238026</v>
      </c>
      <c r="D86" s="10">
        <v>6.5496692457226393</v>
      </c>
      <c r="E86" s="10">
        <v>5.2084778815710573</v>
      </c>
      <c r="F86" s="10">
        <v>3.6570567252769881</v>
      </c>
      <c r="G86" s="10">
        <v>3.4409777487570525</v>
      </c>
      <c r="H86" s="10">
        <v>3.5453190191844386</v>
      </c>
      <c r="I86" s="10">
        <v>3.2148521561020731</v>
      </c>
      <c r="J86" s="10">
        <v>7.2448597496848324</v>
      </c>
      <c r="K86" s="10">
        <v>3.1251745354048026</v>
      </c>
      <c r="L86" s="10">
        <v>0.84467954545454527</v>
      </c>
      <c r="M86" s="10">
        <v>6.0857142857142863</v>
      </c>
      <c r="N86" s="10">
        <v>6.5250000000000004</v>
      </c>
      <c r="O86" s="10">
        <v>5.2872165998864569</v>
      </c>
      <c r="P86" s="10">
        <v>5.562020789411986</v>
      </c>
    </row>
    <row r="87" spans="1:16" x14ac:dyDescent="0.2">
      <c r="A87" s="14">
        <v>39295</v>
      </c>
      <c r="B87" s="10">
        <v>4.4662395064482689</v>
      </c>
      <c r="C87" s="10">
        <v>5.9313765597238026</v>
      </c>
      <c r="D87" s="10">
        <v>7.0534899569320713</v>
      </c>
      <c r="E87" s="10">
        <v>5.1292685574088459</v>
      </c>
      <c r="F87" s="10">
        <v>3.6192235150497156</v>
      </c>
      <c r="G87" s="10">
        <v>3.4537397104761185</v>
      </c>
      <c r="H87" s="10">
        <v>3.7148832976727508</v>
      </c>
      <c r="I87" s="10">
        <v>3.2149037885661556</v>
      </c>
      <c r="J87" s="10">
        <v>6.5860114314660558</v>
      </c>
      <c r="K87" s="10">
        <v>3.1858575032386045</v>
      </c>
      <c r="L87" s="10">
        <v>0.84467954545454527</v>
      </c>
      <c r="M87" s="10">
        <v>6.0857142857142863</v>
      </c>
      <c r="N87" s="10">
        <v>6.5250000000000004</v>
      </c>
      <c r="O87" s="10">
        <v>5.2872165998864569</v>
      </c>
      <c r="P87" s="10">
        <v>5.5649778294640555</v>
      </c>
    </row>
    <row r="88" spans="1:16" x14ac:dyDescent="0.2">
      <c r="A88" s="14">
        <v>39326</v>
      </c>
      <c r="B88" s="10">
        <v>4.1980975473369284</v>
      </c>
      <c r="C88" s="10">
        <v>5.9313765597238026</v>
      </c>
      <c r="D88" s="10">
        <v>7.0534899569320713</v>
      </c>
      <c r="E88" s="10">
        <v>6.155122268890616</v>
      </c>
      <c r="F88" s="10">
        <v>3.4985827312147251</v>
      </c>
      <c r="G88" s="10">
        <v>3.4537397104761185</v>
      </c>
      <c r="H88" s="10">
        <v>3.7148832976727508</v>
      </c>
      <c r="I88" s="10">
        <v>3.2164455688691862</v>
      </c>
      <c r="J88" s="10">
        <v>6.5860114314660558</v>
      </c>
      <c r="K88" s="10">
        <v>3.1233552223464605</v>
      </c>
      <c r="L88" s="10">
        <v>0.84467954545454527</v>
      </c>
      <c r="M88" s="10">
        <v>5.833333333333333</v>
      </c>
      <c r="N88" s="10">
        <v>6.5250000000000004</v>
      </c>
      <c r="O88" s="10">
        <v>5.2872165998864569</v>
      </c>
      <c r="P88" s="10">
        <v>5.4266518863093696</v>
      </c>
    </row>
    <row r="89" spans="1:16" x14ac:dyDescent="0.2">
      <c r="A89" s="14">
        <v>39356</v>
      </c>
      <c r="B89" s="10">
        <v>4.3457406224706112</v>
      </c>
      <c r="C89" s="10">
        <v>6.2519915088980618</v>
      </c>
      <c r="D89" s="10">
        <v>8.0611313793509378</v>
      </c>
      <c r="E89" s="10">
        <v>6.155122268890616</v>
      </c>
      <c r="F89" s="10">
        <v>3.4985827312147251</v>
      </c>
      <c r="G89" s="10">
        <v>3.4537397104761185</v>
      </c>
      <c r="H89" s="10">
        <v>3.7148832976727508</v>
      </c>
      <c r="I89" s="10">
        <v>3.3313186249002285</v>
      </c>
      <c r="J89" s="10">
        <v>6.5681594846847613</v>
      </c>
      <c r="K89" s="10">
        <v>3.2174321868749689</v>
      </c>
      <c r="L89" s="10">
        <v>0.84467954545454527</v>
      </c>
      <c r="M89" s="10">
        <v>5.833333333333333</v>
      </c>
      <c r="N89" s="10">
        <v>6.5250000000000004</v>
      </c>
      <c r="O89" s="10">
        <v>5.3282027750793759</v>
      </c>
      <c r="P89" s="10">
        <v>5.2819999999999991</v>
      </c>
    </row>
    <row r="90" spans="1:16" x14ac:dyDescent="0.2">
      <c r="A90" s="14">
        <v>39387</v>
      </c>
      <c r="B90" s="10">
        <v>3.4104791898053222</v>
      </c>
      <c r="C90" s="10">
        <v>5.9313765597238026</v>
      </c>
      <c r="D90" s="10">
        <v>8.5649520905603715</v>
      </c>
      <c r="E90" s="10">
        <v>6.8390247432117945</v>
      </c>
      <c r="F90" s="10">
        <v>3.6192235150497165</v>
      </c>
      <c r="G90" s="10">
        <v>3.4537397104761185</v>
      </c>
      <c r="H90" s="10">
        <v>3.7148832976727508</v>
      </c>
      <c r="I90" s="10">
        <v>3.4461916809312712</v>
      </c>
      <c r="J90" s="10">
        <v>6.5681594846847613</v>
      </c>
      <c r="K90" s="10">
        <v>3.2738783655920733</v>
      </c>
      <c r="L90" s="10">
        <v>0.8464977272727271</v>
      </c>
      <c r="M90" s="10">
        <v>5.6571428571428575</v>
      </c>
      <c r="N90" s="10">
        <v>6.5250000000000004</v>
      </c>
      <c r="O90" s="10">
        <v>4.9183410231501918</v>
      </c>
      <c r="P90" s="10">
        <v>5.0053140096618352</v>
      </c>
    </row>
    <row r="91" spans="1:16" x14ac:dyDescent="0.2">
      <c r="A91" s="14">
        <v>39417</v>
      </c>
      <c r="B91" s="10">
        <v>3.6926701393164008</v>
      </c>
      <c r="C91" s="10">
        <v>5.6107616105495426</v>
      </c>
      <c r="D91" s="10">
        <v>8.363423806076602</v>
      </c>
      <c r="E91" s="10">
        <v>6.8390247432117945</v>
      </c>
      <c r="F91" s="10">
        <v>3.6192235150497165</v>
      </c>
      <c r="G91" s="10">
        <v>3.4537397104761185</v>
      </c>
      <c r="H91" s="10">
        <v>3.7148832976727508</v>
      </c>
      <c r="I91" s="10">
        <v>3.4461916809312712</v>
      </c>
      <c r="J91" s="10">
        <v>6.5681594846847613</v>
      </c>
      <c r="K91" s="10">
        <v>3.1703937046107145</v>
      </c>
      <c r="L91" s="10">
        <v>0.84558863636363624</v>
      </c>
      <c r="M91" s="10">
        <v>5.6571428571428575</v>
      </c>
      <c r="N91" s="10">
        <v>6.7625000000000002</v>
      </c>
      <c r="O91" s="10">
        <v>4.9183410231501918</v>
      </c>
      <c r="P91" s="10">
        <v>5.2</v>
      </c>
    </row>
    <row r="92" spans="1:16" x14ac:dyDescent="0.2">
      <c r="A92" s="20">
        <v>39448</v>
      </c>
      <c r="B92" s="10">
        <v>4.0877374686319108</v>
      </c>
      <c r="C92" s="10">
        <v>4.8092242376138934</v>
      </c>
      <c r="D92" s="10">
        <v>8.5649520905603715</v>
      </c>
      <c r="E92" s="10">
        <v>7.985089409808146</v>
      </c>
      <c r="F92" s="10">
        <v>3.6192235150497165</v>
      </c>
      <c r="G92" s="10">
        <v>3.4537397104761185</v>
      </c>
      <c r="H92" s="10">
        <v>3.7148832976727508</v>
      </c>
      <c r="I92" s="10">
        <v>3.2164455688691862</v>
      </c>
      <c r="J92" s="10">
        <v>6.5681594846847613</v>
      </c>
      <c r="K92" s="10">
        <v>3.0951321329879082</v>
      </c>
      <c r="L92" s="10">
        <v>0.8631036363636363</v>
      </c>
      <c r="M92" s="10">
        <v>5.6571428571428575</v>
      </c>
      <c r="N92" s="10">
        <v>6.7625000000000002</v>
      </c>
      <c r="O92" s="10">
        <v>4.9183410231501918</v>
      </c>
      <c r="P92" s="10">
        <v>4.81280193236715</v>
      </c>
    </row>
    <row r="93" spans="1:16" x14ac:dyDescent="0.2">
      <c r="A93" s="20">
        <v>39493</v>
      </c>
      <c r="B93" s="10">
        <v>4.5693337876342213</v>
      </c>
      <c r="C93" s="10">
        <v>4.7805766285873341</v>
      </c>
      <c r="D93" s="10">
        <v>6.0889023043801922</v>
      </c>
      <c r="E93" s="10">
        <v>9.0226998980883018</v>
      </c>
      <c r="F93" s="10">
        <v>4.8708716473377418</v>
      </c>
      <c r="G93" s="10">
        <v>3.6360757331386968</v>
      </c>
      <c r="H93" s="10">
        <v>4.3340305139515429</v>
      </c>
      <c r="I93" s="10">
        <v>4.556631222564679</v>
      </c>
      <c r="J93" s="10">
        <v>7.5885729030035778</v>
      </c>
      <c r="K93" s="10">
        <v>2.9066218905229286</v>
      </c>
      <c r="L93" s="10">
        <v>0.91332315324675295</v>
      </c>
      <c r="M93" s="10">
        <v>6.0857142857142863</v>
      </c>
      <c r="N93" s="10">
        <v>6.5750000000000002</v>
      </c>
      <c r="O93" s="10">
        <v>4.7291740607213386</v>
      </c>
      <c r="P93" s="10">
        <v>4.9319456521739129</v>
      </c>
    </row>
    <row r="94" spans="1:16" x14ac:dyDescent="0.2">
      <c r="A94" s="20">
        <v>39522</v>
      </c>
      <c r="B94" s="10">
        <v>3.7551615854739411</v>
      </c>
      <c r="C94" s="10">
        <v>6.4025579847151795</v>
      </c>
      <c r="D94" s="10">
        <v>5.730358165328254</v>
      </c>
      <c r="E94" s="10">
        <v>6.9320157518745562</v>
      </c>
      <c r="F94" s="10">
        <v>3.9308110133988587</v>
      </c>
      <c r="G94" s="10">
        <v>3.6228505250371597</v>
      </c>
      <c r="H94" s="10">
        <v>4.3340305139515429</v>
      </c>
      <c r="I94" s="10">
        <v>4.2731756365934199</v>
      </c>
      <c r="J94" s="10">
        <v>7.9185108553080799</v>
      </c>
      <c r="K94" s="10">
        <v>3.279769295387359</v>
      </c>
      <c r="L94" s="10">
        <v>0.92295261718441568</v>
      </c>
      <c r="M94" s="10">
        <v>6.0857142857142863</v>
      </c>
      <c r="N94" s="10">
        <v>6.833333333333333</v>
      </c>
      <c r="O94" s="10">
        <v>4.7433615829035025</v>
      </c>
      <c r="P94" s="10">
        <v>4.9319456521739129</v>
      </c>
    </row>
    <row r="95" spans="1:16" x14ac:dyDescent="0.2">
      <c r="A95" s="20">
        <v>39553</v>
      </c>
      <c r="B95" s="10">
        <v>3.7551615854739411</v>
      </c>
      <c r="C95" s="10">
        <v>6.4025579847151795</v>
      </c>
      <c r="D95" s="10">
        <v>5.730358165328254</v>
      </c>
      <c r="E95" s="10">
        <v>6.9320157518745562</v>
      </c>
      <c r="F95" s="10">
        <v>3.4798562744703294</v>
      </c>
      <c r="G95" s="10">
        <v>3.5321878550490196</v>
      </c>
      <c r="H95" s="10">
        <v>4.2159832166992945</v>
      </c>
      <c r="I95" s="10">
        <v>4.0061021593063311</v>
      </c>
      <c r="J95" s="10">
        <v>7.8628744916717173</v>
      </c>
      <c r="K95" s="10">
        <v>3.7118347115461723</v>
      </c>
      <c r="L95" s="10">
        <v>0.92997360059282952</v>
      </c>
      <c r="M95" s="10">
        <v>6.0857142857142863</v>
      </c>
      <c r="N95" s="10">
        <v>4.7470532177800804</v>
      </c>
      <c r="O95" s="10">
        <v>4.7470532177800804</v>
      </c>
      <c r="P95" s="10">
        <v>5.1233787826086949</v>
      </c>
    </row>
    <row r="96" spans="1:16" x14ac:dyDescent="0.2">
      <c r="A96" s="20">
        <v>39583</v>
      </c>
      <c r="B96" s="10">
        <v>3.7800852243155827</v>
      </c>
      <c r="C96" s="10">
        <v>5.5750060125815075</v>
      </c>
      <c r="D96" s="10">
        <v>4.5391754505704274</v>
      </c>
      <c r="E96" s="10">
        <v>4.443184674215118</v>
      </c>
      <c r="F96" s="10">
        <v>3.8712454069494413</v>
      </c>
      <c r="G96" s="10">
        <v>3.3763560379145034</v>
      </c>
      <c r="H96" s="10">
        <v>3.6874488775795595</v>
      </c>
      <c r="I96" s="10">
        <v>3.9750373469914164</v>
      </c>
      <c r="J96" s="10">
        <v>6.7932590460900686</v>
      </c>
      <c r="K96" s="10">
        <v>3.0146382445626321</v>
      </c>
      <c r="L96" s="10">
        <v>0.88033245279254091</v>
      </c>
      <c r="M96" s="10">
        <v>6.0857142857142863</v>
      </c>
      <c r="N96" s="10">
        <v>6.833333333333333</v>
      </c>
      <c r="O96" s="10">
        <v>4.7530647588801012</v>
      </c>
      <c r="P96" s="10">
        <v>5.1233787826086949</v>
      </c>
    </row>
    <row r="97" spans="1:16" x14ac:dyDescent="0.2">
      <c r="A97" s="20">
        <v>39614</v>
      </c>
      <c r="B97" s="10">
        <v>4.0459373719597558</v>
      </c>
      <c r="C97" s="10">
        <v>5.5750060125815075</v>
      </c>
      <c r="D97" s="10">
        <v>4.4036776759265335</v>
      </c>
      <c r="E97" s="10">
        <v>4.7036534758763002</v>
      </c>
      <c r="F97" s="10">
        <v>3.9153486835800049</v>
      </c>
      <c r="G97" s="10">
        <v>3.6168922526945253</v>
      </c>
      <c r="H97" s="10">
        <v>4.1483799872770035</v>
      </c>
      <c r="I97" s="10">
        <v>3.9696543788084884</v>
      </c>
      <c r="J97" s="10">
        <v>6.9468905701956771</v>
      </c>
      <c r="K97" s="10">
        <v>2.9655399018173121</v>
      </c>
      <c r="L97" s="10">
        <v>0.88033245279254091</v>
      </c>
      <c r="M97" s="10">
        <v>6.0857142857142863</v>
      </c>
      <c r="N97" s="10">
        <v>6.833333333333333</v>
      </c>
      <c r="O97" s="10">
        <v>4.7567934023963163</v>
      </c>
      <c r="P97" s="10">
        <v>5.5647309734513266</v>
      </c>
    </row>
    <row r="98" spans="1:16" x14ac:dyDescent="0.2">
      <c r="A98" s="20">
        <v>39644</v>
      </c>
      <c r="B98" s="10">
        <v>4.9016489721894372</v>
      </c>
      <c r="C98" s="10">
        <v>6.157469327328827</v>
      </c>
      <c r="D98" s="10">
        <v>4.4036776759265335</v>
      </c>
      <c r="E98" s="10">
        <v>4.9590119337008804</v>
      </c>
      <c r="F98" s="10">
        <v>3.8712454069494413</v>
      </c>
      <c r="G98" s="10">
        <v>3.5294479288765221</v>
      </c>
      <c r="H98" s="10">
        <v>4.0403248826556339</v>
      </c>
      <c r="I98" s="10">
        <v>4.2475490035598762</v>
      </c>
      <c r="J98" s="10">
        <v>6.9241632974684046</v>
      </c>
      <c r="K98" s="10">
        <v>4.1645826044745453</v>
      </c>
      <c r="L98" s="10">
        <v>0.92403836119542693</v>
      </c>
      <c r="M98" s="10">
        <v>6.0857142857142863</v>
      </c>
      <c r="N98" s="10">
        <v>6.5250000000000004</v>
      </c>
      <c r="O98" s="10">
        <v>4.7567934023963163</v>
      </c>
      <c r="P98" s="10">
        <v>5.5844986725663714</v>
      </c>
    </row>
    <row r="99" spans="1:16" x14ac:dyDescent="0.2">
      <c r="A99" s="20">
        <v>39675</v>
      </c>
      <c r="B99" s="10">
        <v>4.1590971013321383</v>
      </c>
      <c r="C99" s="10">
        <v>6.7469646711849549</v>
      </c>
      <c r="D99" s="10">
        <v>5.6376761668582063</v>
      </c>
      <c r="E99" s="10">
        <v>5.6899909216598212</v>
      </c>
      <c r="F99" s="10">
        <v>4.8554142546999852</v>
      </c>
      <c r="G99" s="10">
        <v>3.4133962444262496</v>
      </c>
      <c r="H99" s="10">
        <v>4.7735513093807702</v>
      </c>
      <c r="I99" s="10">
        <v>5.0129422104951855</v>
      </c>
      <c r="J99" s="10">
        <v>8.4501153761394949</v>
      </c>
      <c r="K99" s="10">
        <v>3.855079052877628</v>
      </c>
      <c r="L99" s="10">
        <v>0.93179624741942524</v>
      </c>
      <c r="M99" s="10">
        <v>6.3714285714285719</v>
      </c>
      <c r="N99" s="10">
        <v>6.5250000000000004</v>
      </c>
      <c r="O99" s="10">
        <v>4.6878852579010122</v>
      </c>
      <c r="P99" s="10">
        <v>3.7258987652387288</v>
      </c>
    </row>
    <row r="100" spans="1:16" x14ac:dyDescent="0.2">
      <c r="A100" s="20">
        <v>39706</v>
      </c>
      <c r="B100" s="10">
        <v>4.46</v>
      </c>
      <c r="C100" s="10">
        <v>6.88</v>
      </c>
      <c r="D100" s="10">
        <v>5.83</v>
      </c>
      <c r="E100" s="10">
        <v>7.42</v>
      </c>
      <c r="F100" s="10">
        <v>4.43</v>
      </c>
      <c r="G100" s="10">
        <v>3.79</v>
      </c>
      <c r="H100" s="10">
        <v>4.3600000000000003</v>
      </c>
      <c r="I100" s="10">
        <v>4.04</v>
      </c>
      <c r="J100" s="10">
        <v>7.29</v>
      </c>
      <c r="K100" s="10">
        <v>3.66</v>
      </c>
      <c r="L100" s="10">
        <v>0.87</v>
      </c>
      <c r="M100" s="10">
        <v>6.17</v>
      </c>
      <c r="N100" s="10">
        <v>6.53</v>
      </c>
      <c r="O100" s="10">
        <v>4.55</v>
      </c>
      <c r="P100" s="10">
        <v>5</v>
      </c>
    </row>
    <row r="101" spans="1:16" x14ac:dyDescent="0.2">
      <c r="A101" s="20">
        <v>39736</v>
      </c>
      <c r="B101" s="10">
        <v>4.5999999999999996</v>
      </c>
      <c r="C101" s="10">
        <v>6.9</v>
      </c>
      <c r="D101" s="10">
        <v>7.2</v>
      </c>
      <c r="E101" s="10">
        <v>8.31</v>
      </c>
      <c r="F101" s="10">
        <v>5.15</v>
      </c>
      <c r="G101" s="10">
        <v>4.16</v>
      </c>
      <c r="H101" s="10">
        <v>4.87</v>
      </c>
      <c r="I101" s="10">
        <v>4.68</v>
      </c>
      <c r="J101" s="10">
        <v>7.76</v>
      </c>
      <c r="K101" s="10">
        <v>3.38</v>
      </c>
      <c r="L101" s="10">
        <v>0.92</v>
      </c>
      <c r="M101" s="10">
        <v>5.33</v>
      </c>
      <c r="N101" s="10">
        <v>6.53</v>
      </c>
      <c r="O101" s="10">
        <v>4.6900000000000004</v>
      </c>
      <c r="P101" s="10">
        <v>5.35</v>
      </c>
    </row>
    <row r="102" spans="1:16" x14ac:dyDescent="0.2">
      <c r="A102" s="20">
        <v>39767</v>
      </c>
      <c r="B102" s="10">
        <v>4.537234042553191</v>
      </c>
      <c r="C102" s="10">
        <v>6.9594602272727277</v>
      </c>
      <c r="D102" s="10">
        <v>6.7879807730335706</v>
      </c>
      <c r="E102" s="10">
        <v>8.306673869186957</v>
      </c>
      <c r="F102" s="10">
        <v>5.4</v>
      </c>
      <c r="G102" s="10">
        <v>4.24</v>
      </c>
      <c r="H102" s="10">
        <v>5.1118181818181814</v>
      </c>
      <c r="I102" s="10">
        <v>4.72</v>
      </c>
      <c r="J102" s="10">
        <v>8</v>
      </c>
      <c r="K102" s="10">
        <v>4.0018181818181819</v>
      </c>
      <c r="L102" s="10">
        <v>0.90378787878787881</v>
      </c>
      <c r="M102" s="10">
        <v>5.666666666666667</v>
      </c>
      <c r="N102" s="10">
        <v>6.5250000000000004</v>
      </c>
      <c r="O102" s="10">
        <v>5</v>
      </c>
      <c r="P102" s="10">
        <v>5.0421476208798248</v>
      </c>
    </row>
    <row r="103" spans="1:16" x14ac:dyDescent="0.2">
      <c r="A103" s="20">
        <v>39797</v>
      </c>
      <c r="B103" s="10">
        <v>4.41</v>
      </c>
      <c r="C103" s="10">
        <v>6.3</v>
      </c>
      <c r="D103" s="10">
        <v>6.83</v>
      </c>
      <c r="E103" s="10">
        <v>8.35</v>
      </c>
      <c r="F103" s="10">
        <v>4.0999999999999996</v>
      </c>
      <c r="G103" s="10">
        <v>4.3499999999999996</v>
      </c>
      <c r="H103" s="10">
        <v>4.87</v>
      </c>
      <c r="I103" s="10">
        <v>4.1100000000000003</v>
      </c>
      <c r="J103" s="10">
        <v>7.81</v>
      </c>
      <c r="K103" s="10">
        <v>4.0999999999999996</v>
      </c>
      <c r="L103" s="10">
        <v>0.85</v>
      </c>
      <c r="M103" s="10">
        <v>5.6</v>
      </c>
      <c r="N103" s="10">
        <v>6.53</v>
      </c>
      <c r="O103" s="10">
        <v>4</v>
      </c>
      <c r="P103" s="10">
        <v>5</v>
      </c>
    </row>
    <row r="104" spans="1:16" x14ac:dyDescent="0.2">
      <c r="A104" s="20">
        <v>39828</v>
      </c>
      <c r="B104" s="10">
        <v>4.28</v>
      </c>
      <c r="C104" s="10">
        <v>6.35</v>
      </c>
      <c r="D104" s="10">
        <v>7</v>
      </c>
      <c r="E104" s="10">
        <v>8.31</v>
      </c>
      <c r="F104" s="10">
        <v>3.75</v>
      </c>
      <c r="G104" s="10">
        <v>4.4000000000000004</v>
      </c>
      <c r="H104" s="10">
        <v>4.7699999999999996</v>
      </c>
      <c r="I104" s="10">
        <v>4.0199999999999996</v>
      </c>
      <c r="J104" s="10">
        <v>7.71</v>
      </c>
      <c r="K104" s="10">
        <v>4.13</v>
      </c>
      <c r="L104" s="10">
        <v>0.84</v>
      </c>
      <c r="M104" s="10">
        <v>5.61</v>
      </c>
      <c r="N104" s="10">
        <v>6.53</v>
      </c>
      <c r="O104" s="10">
        <v>4.0999999999999996</v>
      </c>
      <c r="P104" s="10">
        <v>4.67</v>
      </c>
    </row>
    <row r="105" spans="1:16" x14ac:dyDescent="0.2">
      <c r="A105" s="20">
        <v>39859</v>
      </c>
      <c r="B105" s="10">
        <v>5.6801250000000003</v>
      </c>
      <c r="C105" s="10">
        <v>6.7089769275727811</v>
      </c>
      <c r="D105" s="10">
        <v>7.4139341168027135</v>
      </c>
      <c r="E105" s="10">
        <v>8.7155581667076163</v>
      </c>
      <c r="F105" s="10">
        <v>4.9743374545454548</v>
      </c>
      <c r="G105" s="10">
        <v>4.7692207792207801</v>
      </c>
      <c r="H105" s="10">
        <v>4.6596493506493513</v>
      </c>
      <c r="I105" s="10">
        <v>4.6911861471861478</v>
      </c>
      <c r="J105" s="10">
        <v>10.029933802262697</v>
      </c>
      <c r="K105" s="10">
        <v>3.8156966265441881</v>
      </c>
      <c r="L105" s="10">
        <v>0.85021818181818176</v>
      </c>
      <c r="M105" s="10">
        <v>6.0857142857142863</v>
      </c>
      <c r="N105" s="10">
        <v>6.5750000000000002</v>
      </c>
      <c r="O105" s="10">
        <v>4.7291740607213386</v>
      </c>
      <c r="P105" s="10">
        <v>4.9319456521739129</v>
      </c>
    </row>
    <row r="106" spans="1:16" x14ac:dyDescent="0.2">
      <c r="A106" s="20">
        <v>39887</v>
      </c>
      <c r="B106" s="10">
        <v>5.2067812499999997</v>
      </c>
      <c r="C106" s="10">
        <v>6.9345586922268918</v>
      </c>
      <c r="D106" s="10">
        <v>7.6756023797486934</v>
      </c>
      <c r="E106" s="10">
        <v>8.7155581667076163</v>
      </c>
      <c r="F106" s="10">
        <v>5.0679999999999996</v>
      </c>
      <c r="G106" s="10">
        <v>4.7692207792207801</v>
      </c>
      <c r="H106" s="10">
        <v>4.676370129870131</v>
      </c>
      <c r="I106" s="10">
        <v>5.6509956709956706</v>
      </c>
      <c r="J106" s="10">
        <v>10.029933802262697</v>
      </c>
      <c r="K106" s="10">
        <v>3.8001598828001266</v>
      </c>
      <c r="L106" s="10">
        <v>0.8757423636363636</v>
      </c>
      <c r="M106" s="10">
        <v>6.3500000000000005</v>
      </c>
      <c r="N106" s="10">
        <v>6.7625000000000002</v>
      </c>
      <c r="O106" s="10">
        <v>4.3</v>
      </c>
      <c r="P106" s="10">
        <v>5.25</v>
      </c>
    </row>
    <row r="107" spans="1:16" x14ac:dyDescent="0.2">
      <c r="A107" s="20">
        <v>39918</v>
      </c>
      <c r="B107" s="10">
        <v>5.7695312499999991</v>
      </c>
      <c r="C107" s="10">
        <v>6.9022075558632556</v>
      </c>
      <c r="D107" s="10">
        <v>7.5643553209251628</v>
      </c>
      <c r="E107" s="10">
        <v>8.7476621824875096</v>
      </c>
      <c r="F107" s="10">
        <v>4.3078000000000003</v>
      </c>
      <c r="G107" s="10">
        <v>4.297324675324675</v>
      </c>
      <c r="H107" s="10">
        <v>4.4235058441558444</v>
      </c>
      <c r="I107" s="10">
        <v>4.2871203463203464</v>
      </c>
      <c r="J107" s="10">
        <v>9.0649610749899736</v>
      </c>
      <c r="K107" s="10">
        <v>4.3214556442812482</v>
      </c>
      <c r="L107" s="10">
        <v>0.81695918787878774</v>
      </c>
      <c r="M107" s="10">
        <v>5.9483333333333333</v>
      </c>
      <c r="N107" s="10">
        <v>6.5525000000000002</v>
      </c>
      <c r="O107" s="10">
        <v>4.4223188405797096</v>
      </c>
      <c r="P107" s="10">
        <v>5</v>
      </c>
    </row>
    <row r="108" spans="1:16" x14ac:dyDescent="0.2">
      <c r="A108" s="20">
        <v>39948</v>
      </c>
      <c r="B108" s="10">
        <v>4.5846354166666661</v>
      </c>
      <c r="C108" s="10">
        <v>7.5788997593697935</v>
      </c>
      <c r="D108" s="10">
        <v>7.4056958363586824</v>
      </c>
      <c r="E108" s="10">
        <v>9.5422011280089887</v>
      </c>
      <c r="F108" s="10">
        <v>4.1284133939393941</v>
      </c>
      <c r="G108" s="10">
        <v>4.283415584415585</v>
      </c>
      <c r="H108" s="10">
        <v>4.3888467532467539</v>
      </c>
      <c r="I108" s="10">
        <v>4.1598858965595804</v>
      </c>
      <c r="J108" s="10">
        <v>8.9952306051823552</v>
      </c>
      <c r="K108" s="10">
        <v>4.584428475042075</v>
      </c>
      <c r="L108" s="10">
        <v>0.81285873333333314</v>
      </c>
      <c r="M108" s="10">
        <v>5.666666666666667</v>
      </c>
      <c r="N108" s="10">
        <v>6.0083333333333329</v>
      </c>
      <c r="O108" s="10">
        <v>4.6549999999999994</v>
      </c>
      <c r="P108" s="10">
        <v>5.25</v>
      </c>
    </row>
    <row r="109" spans="1:16" x14ac:dyDescent="0.2">
      <c r="A109" s="20">
        <v>39979</v>
      </c>
      <c r="B109" s="10">
        <v>5.71484375</v>
      </c>
      <c r="C109" s="10">
        <v>6.9422904878298519</v>
      </c>
      <c r="D109" s="10">
        <v>6.4702372797657652</v>
      </c>
      <c r="E109" s="10">
        <v>9.5422011280089887</v>
      </c>
      <c r="F109" s="10">
        <v>3.9182895503030299</v>
      </c>
      <c r="G109" s="10">
        <v>4.119922857142857</v>
      </c>
      <c r="H109" s="10">
        <v>4.4197666623376639</v>
      </c>
      <c r="I109" s="10">
        <v>3.9324018336750965</v>
      </c>
      <c r="J109" s="10">
        <v>8.9952306051823552</v>
      </c>
      <c r="K109" s="10">
        <v>3.9891262668063203</v>
      </c>
      <c r="L109" s="10">
        <v>0.82676497505271196</v>
      </c>
      <c r="M109" s="10">
        <v>5.666666666666667</v>
      </c>
      <c r="N109" s="10">
        <v>6.0083333333333329</v>
      </c>
      <c r="O109" s="10">
        <v>4.34</v>
      </c>
      <c r="P109" s="10">
        <v>5.25</v>
      </c>
    </row>
    <row r="110" spans="1:16" x14ac:dyDescent="0.2">
      <c r="A110" s="20">
        <v>40009</v>
      </c>
      <c r="B110" s="10">
        <v>5.03125</v>
      </c>
      <c r="C110" s="10">
        <v>7.0185711922268919</v>
      </c>
      <c r="D110" s="10">
        <v>6.4822427388504229</v>
      </c>
      <c r="E110" s="10">
        <v>9.5422011280089887</v>
      </c>
      <c r="F110" s="10">
        <v>3.6866364364242425</v>
      </c>
      <c r="G110" s="10">
        <v>3.8941471861471868</v>
      </c>
      <c r="H110" s="10">
        <v>4.4197666623376639</v>
      </c>
      <c r="I110" s="10">
        <v>3.9324018336750965</v>
      </c>
      <c r="J110" s="10">
        <v>9.5533130445323824</v>
      </c>
      <c r="K110" s="10">
        <v>4.0283314389616649</v>
      </c>
      <c r="L110" s="10">
        <v>0.83831528744563921</v>
      </c>
      <c r="M110" s="10">
        <v>5.666666666666667</v>
      </c>
      <c r="N110" s="10">
        <v>6.0083333333333329</v>
      </c>
      <c r="O110" s="10">
        <v>4.34</v>
      </c>
      <c r="P110" s="10">
        <v>5.25</v>
      </c>
    </row>
    <row r="111" spans="1:16" x14ac:dyDescent="0.2">
      <c r="A111" s="20">
        <v>40040</v>
      </c>
      <c r="B111" s="10">
        <v>5.46875</v>
      </c>
      <c r="C111" s="10">
        <v>7.0185711922268919</v>
      </c>
      <c r="D111" s="10">
        <v>7.8625914419372238</v>
      </c>
      <c r="E111" s="10">
        <v>9.5422011280089887</v>
      </c>
      <c r="F111" s="10">
        <v>3.5459530455745454</v>
      </c>
      <c r="G111" s="10">
        <v>3.8162935064935066</v>
      </c>
      <c r="H111" s="10">
        <v>4.4197666623376639</v>
      </c>
      <c r="I111" s="10">
        <v>3.6600267654591012</v>
      </c>
      <c r="J111" s="10">
        <v>10.169197114940818</v>
      </c>
      <c r="K111" s="10">
        <v>3.910715922495632</v>
      </c>
      <c r="L111" s="10">
        <v>0.82270335106927039</v>
      </c>
      <c r="M111" s="10">
        <v>5.6734693877551026</v>
      </c>
      <c r="N111" s="10">
        <v>6.53</v>
      </c>
      <c r="O111" s="10">
        <v>5.2411642284741058</v>
      </c>
      <c r="P111" s="10">
        <v>5.125</v>
      </c>
    </row>
    <row r="112" spans="1:16" x14ac:dyDescent="0.2">
      <c r="A112" s="20">
        <v>40071</v>
      </c>
      <c r="B112" s="10">
        <v>4.7395833333333339</v>
      </c>
      <c r="C112" s="10">
        <v>6.6371676702417002</v>
      </c>
      <c r="D112" s="10">
        <v>6.6262185702580192</v>
      </c>
      <c r="E112" s="10">
        <v>9.5013511280089897</v>
      </c>
      <c r="F112" s="10">
        <v>3.5459530455745454</v>
      </c>
      <c r="G112" s="10">
        <v>3.7069706493506498</v>
      </c>
      <c r="H112" s="10">
        <v>4.3519744545454557</v>
      </c>
      <c r="I112" s="10">
        <v>3.3945416886580086</v>
      </c>
      <c r="J112" s="10">
        <v>11.574267605291293</v>
      </c>
      <c r="K112" s="10">
        <v>3.8421068712237774</v>
      </c>
      <c r="L112" s="10">
        <v>0.82006163649665775</v>
      </c>
      <c r="M112" s="10">
        <v>5.7142857142857144</v>
      </c>
      <c r="N112" s="10">
        <v>6.5250000000000004</v>
      </c>
      <c r="O112" s="10">
        <v>5.2411642284741058</v>
      </c>
      <c r="P112" s="10">
        <v>5.3666666666666671</v>
      </c>
    </row>
    <row r="113" spans="1:16" x14ac:dyDescent="0.2">
      <c r="A113" s="20">
        <v>40101</v>
      </c>
      <c r="B113" s="10">
        <v>4.721354166666667</v>
      </c>
      <c r="C113" s="10">
        <v>6.6371676702417002</v>
      </c>
      <c r="D113" s="10">
        <v>6.7047018023620018</v>
      </c>
      <c r="E113" s="10">
        <v>9.4622576780089886</v>
      </c>
      <c r="F113" s="10">
        <v>3.5459530455745454</v>
      </c>
      <c r="G113" s="10">
        <v>3.6261038961038965</v>
      </c>
      <c r="H113" s="10">
        <v>4.3777361688311709</v>
      </c>
      <c r="I113" s="10">
        <v>3.3460289129004326</v>
      </c>
      <c r="J113" s="10">
        <v>12.381448196856708</v>
      </c>
      <c r="K113" s="10">
        <v>3.4184158879309297</v>
      </c>
      <c r="L113" s="10">
        <v>0.81886530938063473</v>
      </c>
      <c r="M113" s="10">
        <v>5.7142857142857144</v>
      </c>
      <c r="N113" s="10">
        <v>6.5250000000000004</v>
      </c>
      <c r="O113" s="10">
        <v>5.2411642284741058</v>
      </c>
      <c r="P113" s="10">
        <v>5.34</v>
      </c>
    </row>
    <row r="114" spans="1:16" x14ac:dyDescent="0.2">
      <c r="A114" s="20">
        <v>40132</v>
      </c>
      <c r="B114" s="10">
        <v>5.1497395833333339</v>
      </c>
      <c r="C114" s="10">
        <v>6.5608869658446602</v>
      </c>
      <c r="D114" s="10">
        <v>7.2404391615024144</v>
      </c>
      <c r="E114" s="10">
        <v>9.4622576780089886</v>
      </c>
      <c r="F114" s="10">
        <v>3.5459530455745454</v>
      </c>
      <c r="G114" s="10">
        <v>3.6261038961038965</v>
      </c>
      <c r="H114" s="10">
        <v>4.3554975324675347</v>
      </c>
      <c r="I114" s="10">
        <v>3.3460289129004321</v>
      </c>
      <c r="J114" s="10">
        <v>12.381448196856708</v>
      </c>
      <c r="K114" s="10">
        <v>3.2037964509867565</v>
      </c>
      <c r="L114" s="10">
        <v>0.81886530938063473</v>
      </c>
      <c r="M114" s="10">
        <v>5.7142857142857144</v>
      </c>
      <c r="N114" s="10">
        <v>6.5250000000000004</v>
      </c>
      <c r="O114" s="10">
        <v>5.1811799198637489</v>
      </c>
      <c r="P114" s="10">
        <v>5.75</v>
      </c>
    </row>
    <row r="115" spans="1:16" x14ac:dyDescent="0.2">
      <c r="A115" s="20">
        <v>40162</v>
      </c>
      <c r="B115" s="10">
        <v>4.9127604166666679</v>
      </c>
      <c r="C115" s="10">
        <v>6.1774585068017922</v>
      </c>
      <c r="D115" s="10">
        <v>7.7291688049038276</v>
      </c>
      <c r="E115" s="10">
        <v>9.4622576780089886</v>
      </c>
      <c r="F115" s="10">
        <v>3.5459530455745454</v>
      </c>
      <c r="G115" s="10">
        <v>3.8734657662337666</v>
      </c>
      <c r="H115" s="10">
        <v>4.3506580907647905</v>
      </c>
      <c r="I115" s="10">
        <v>3.3460289129004321</v>
      </c>
      <c r="J115" s="10">
        <v>12.381448196856708</v>
      </c>
      <c r="K115" s="10">
        <v>2.9345508257976287</v>
      </c>
      <c r="L115" s="10">
        <v>0.81886530938063473</v>
      </c>
      <c r="M115" s="10">
        <v>5.7142857142857144</v>
      </c>
      <c r="N115" s="10">
        <v>6.5250000000000004</v>
      </c>
      <c r="O115" s="10">
        <v>5.1811799198637489</v>
      </c>
      <c r="P115" s="10">
        <v>5.4249999999999998</v>
      </c>
    </row>
    <row r="116" spans="1:16" x14ac:dyDescent="0.2">
      <c r="A116" s="20">
        <v>40193</v>
      </c>
      <c r="B116" s="10">
        <v>5.2317708333333339</v>
      </c>
      <c r="C116" s="10">
        <v>6.5608869658446602</v>
      </c>
      <c r="D116" s="10">
        <v>7.2404391615024144</v>
      </c>
      <c r="E116" s="10">
        <v>10.322462921464352</v>
      </c>
      <c r="F116" s="10">
        <v>3.5459530455745454</v>
      </c>
      <c r="G116" s="10">
        <v>3.654212987012988</v>
      </c>
      <c r="H116" s="10">
        <v>4.355497532467532</v>
      </c>
      <c r="I116" s="10">
        <v>3.3460289129004321</v>
      </c>
      <c r="J116" s="10">
        <v>12.351255896965798</v>
      </c>
      <c r="K116" s="10">
        <v>2.756719851427381</v>
      </c>
      <c r="L116" s="10">
        <v>0.81886530938063473</v>
      </c>
      <c r="M116" s="10">
        <v>5.7142857142857144</v>
      </c>
      <c r="N116" s="10">
        <v>6.4360227272727277</v>
      </c>
      <c r="O116" s="10">
        <v>5.1811799198637489</v>
      </c>
      <c r="P116" s="10">
        <v>5.75</v>
      </c>
    </row>
    <row r="117" spans="1:16" x14ac:dyDescent="0.2">
      <c r="A117" s="20">
        <v>40224</v>
      </c>
      <c r="B117" s="10">
        <v>5.2412089473684214</v>
      </c>
      <c r="C117" s="10">
        <v>5.9939216973339251</v>
      </c>
      <c r="D117" s="10">
        <v>6.814530975531687</v>
      </c>
      <c r="E117" s="10">
        <v>9.4355222651929882</v>
      </c>
      <c r="F117" s="10">
        <v>3.4003478869806867</v>
      </c>
      <c r="G117" s="10">
        <v>3.7119183673469394</v>
      </c>
      <c r="H117" s="10">
        <v>4.248090764749537</v>
      </c>
      <c r="I117" s="10">
        <v>3.267770371482992</v>
      </c>
      <c r="J117" s="10">
        <v>11.710150887295498</v>
      </c>
      <c r="K117" s="10">
        <v>3.283297516186757</v>
      </c>
      <c r="L117" s="10">
        <v>0.86811185328788454</v>
      </c>
      <c r="M117" s="10">
        <v>5.666666666666667</v>
      </c>
      <c r="N117" s="10">
        <v>6.7180113636363643</v>
      </c>
      <c r="O117" s="10">
        <v>4.5666666666666664</v>
      </c>
      <c r="P117" s="10">
        <v>5.1875</v>
      </c>
    </row>
    <row r="118" spans="1:16" x14ac:dyDescent="0.2">
      <c r="A118" s="20">
        <v>40252</v>
      </c>
      <c r="B118" s="10">
        <v>5.1226052631578955</v>
      </c>
      <c r="C118" s="10">
        <v>6.5087954970946615</v>
      </c>
      <c r="D118" s="10">
        <v>6.814530975531687</v>
      </c>
      <c r="E118" s="10">
        <v>9.4355222651929882</v>
      </c>
      <c r="F118" s="10">
        <v>3.4445524095114366</v>
      </c>
      <c r="G118" s="10">
        <v>3.8017595663265311</v>
      </c>
      <c r="H118" s="10">
        <v>4.248090764749537</v>
      </c>
      <c r="I118" s="10">
        <v>3.6298819639827822</v>
      </c>
      <c r="J118" s="10">
        <v>11.619241796386406</v>
      </c>
      <c r="K118" s="10">
        <v>3.5789302022686944</v>
      </c>
      <c r="L118" s="10">
        <v>0.87213856853620808</v>
      </c>
      <c r="M118" s="10">
        <v>5.666666666666667</v>
      </c>
      <c r="N118" s="10">
        <v>6.7180113636363643</v>
      </c>
      <c r="O118" s="10">
        <v>4.9131328124999998</v>
      </c>
      <c r="P118" s="10">
        <v>5.375</v>
      </c>
    </row>
    <row r="119" spans="1:16" x14ac:dyDescent="0.2">
      <c r="A119" s="20">
        <v>40283</v>
      </c>
      <c r="B119" s="10">
        <v>5.3819900438596493</v>
      </c>
      <c r="C119" s="10">
        <v>6.8620805572178769</v>
      </c>
      <c r="D119" s="10">
        <v>6.7364366817286028</v>
      </c>
      <c r="E119" s="10">
        <v>9.4747350751103401</v>
      </c>
      <c r="F119" s="10">
        <v>3.551912438147903</v>
      </c>
      <c r="G119" s="10">
        <v>3.6844734948979605</v>
      </c>
      <c r="H119" s="10">
        <v>4.1815596329499076</v>
      </c>
      <c r="I119" s="10">
        <v>3.2372102488793559</v>
      </c>
      <c r="J119" s="10">
        <v>10.699571569565835</v>
      </c>
      <c r="K119" s="10">
        <v>3.9054813695737818</v>
      </c>
      <c r="L119" s="10">
        <v>0.85316453241607837</v>
      </c>
      <c r="M119" s="10">
        <v>5.7645714285714282</v>
      </c>
      <c r="N119" s="10">
        <v>6.7180113636363643</v>
      </c>
      <c r="O119" s="10">
        <v>4.6339999999999995</v>
      </c>
      <c r="P119" s="10">
        <v>5.375</v>
      </c>
    </row>
    <row r="120" spans="1:16" x14ac:dyDescent="0.2">
      <c r="A120" s="20">
        <v>40313</v>
      </c>
      <c r="B120" s="10">
        <v>4.7830668859649137</v>
      </c>
      <c r="C120" s="10">
        <v>6.4808538595946601</v>
      </c>
      <c r="D120" s="10">
        <v>6.3154093891205658</v>
      </c>
      <c r="E120" s="10">
        <v>9.3805201990772833</v>
      </c>
      <c r="F120" s="10">
        <v>3.5189023520115397</v>
      </c>
      <c r="G120" s="10">
        <v>3.6063499153525056</v>
      </c>
      <c r="H120" s="10">
        <v>4.1815596329499076</v>
      </c>
      <c r="I120" s="10">
        <v>3.0748134736866586</v>
      </c>
      <c r="J120" s="10">
        <v>10.69911702411129</v>
      </c>
      <c r="K120" s="10">
        <v>3.9556998232557663</v>
      </c>
      <c r="L120" s="10">
        <v>0.84918853163697294</v>
      </c>
      <c r="M120" s="10">
        <v>5.742</v>
      </c>
      <c r="N120" s="10">
        <v>6.4786742424242432</v>
      </c>
      <c r="O120" s="10">
        <v>5.4230769230769234</v>
      </c>
      <c r="P120" s="10">
        <v>5.375</v>
      </c>
    </row>
    <row r="121" spans="1:16" x14ac:dyDescent="0.2">
      <c r="A121" s="20">
        <v>40344</v>
      </c>
      <c r="B121" s="10">
        <v>4.1591885964912292</v>
      </c>
      <c r="C121" s="10">
        <v>6.6333445386439474</v>
      </c>
      <c r="D121" s="10">
        <v>6.3154093891205658</v>
      </c>
      <c r="E121" s="10">
        <v>10.318572218985013</v>
      </c>
      <c r="F121" s="10">
        <v>3.2292878210715967</v>
      </c>
      <c r="G121" s="10">
        <v>3.6832376994434144</v>
      </c>
      <c r="H121" s="10">
        <v>4.2147086466297772</v>
      </c>
      <c r="I121" s="10">
        <v>2.9085678237070174</v>
      </c>
      <c r="J121" s="10">
        <v>10.315292198134204</v>
      </c>
      <c r="K121" s="10">
        <v>4.0279316014741671</v>
      </c>
      <c r="L121" s="10">
        <v>0.84860116682023368</v>
      </c>
      <c r="M121" s="10">
        <v>5.666666666666667</v>
      </c>
      <c r="N121" s="10">
        <v>5.9786742424242432</v>
      </c>
      <c r="O121" s="10">
        <v>4.6826923076923084</v>
      </c>
      <c r="P121" s="10">
        <v>5.375</v>
      </c>
    </row>
    <row r="122" spans="1:16" x14ac:dyDescent="0.2">
      <c r="A122" s="20">
        <v>40374</v>
      </c>
      <c r="B122" s="10">
        <v>4.5751074561403513</v>
      </c>
      <c r="C122" s="10">
        <v>6.7095898781685896</v>
      </c>
      <c r="D122" s="10">
        <v>6.3759519889778291</v>
      </c>
      <c r="E122" s="10">
        <v>8.439513633715011</v>
      </c>
      <c r="F122" s="10">
        <v>3.193509438018916</v>
      </c>
      <c r="G122" s="10">
        <v>3.709774307977737</v>
      </c>
      <c r="H122" s="10">
        <v>4.2147086466297772</v>
      </c>
      <c r="I122" s="10">
        <v>2.8789235734080045</v>
      </c>
      <c r="J122" s="10">
        <v>10.395255703546097</v>
      </c>
      <c r="K122" s="10">
        <v>4.1268979798887662</v>
      </c>
      <c r="L122" s="10">
        <v>0.85957291204063369</v>
      </c>
      <c r="M122" s="10">
        <v>5.666666666666667</v>
      </c>
      <c r="N122" s="10">
        <v>5.9786742424242432</v>
      </c>
      <c r="O122" s="10">
        <v>4.6826923076923084</v>
      </c>
      <c r="P122" s="10">
        <v>5.375</v>
      </c>
    </row>
    <row r="123" spans="1:16" x14ac:dyDescent="0.2">
      <c r="A123" s="20">
        <v>40405</v>
      </c>
      <c r="B123" s="10">
        <v>5.1823489912280705</v>
      </c>
      <c r="C123" s="10">
        <v>6.344534303540029</v>
      </c>
      <c r="D123" s="10">
        <v>7.7511086101840982</v>
      </c>
      <c r="E123" s="10">
        <v>10.153344946257739</v>
      </c>
      <c r="F123" s="10">
        <v>3.0757353244281416</v>
      </c>
      <c r="G123" s="10">
        <v>3.709774307977737</v>
      </c>
      <c r="H123" s="10">
        <v>4.2147086466297772</v>
      </c>
      <c r="I123" s="10">
        <v>2.9764969258650367</v>
      </c>
      <c r="J123" s="10">
        <v>10.849128650009943</v>
      </c>
      <c r="K123" s="10">
        <v>4.1961744447789844</v>
      </c>
      <c r="L123" s="10">
        <v>0.84529394874113994</v>
      </c>
      <c r="M123" s="10">
        <v>5.6734693877551026</v>
      </c>
      <c r="N123" s="10">
        <v>6.53</v>
      </c>
      <c r="O123" s="10">
        <v>5.2411642284741058</v>
      </c>
      <c r="P123" s="10">
        <v>5.125</v>
      </c>
    </row>
    <row r="124" spans="1:16" x14ac:dyDescent="0.2">
      <c r="A124" s="20">
        <v>40436</v>
      </c>
      <c r="B124" s="10">
        <v>5.2988062719298252</v>
      </c>
      <c r="C124" s="10">
        <v>6.6853331936766125</v>
      </c>
      <c r="D124" s="10">
        <v>7.3204914651738697</v>
      </c>
      <c r="E124" s="10">
        <v>8.3072822287563319</v>
      </c>
      <c r="F124" s="10">
        <v>3.0757353244281416</v>
      </c>
      <c r="G124" s="10">
        <v>3.709774307977737</v>
      </c>
      <c r="H124" s="10">
        <v>4.2147086466297772</v>
      </c>
      <c r="I124" s="10">
        <v>3.0479393703950945</v>
      </c>
      <c r="J124" s="10">
        <v>11.483385401856678</v>
      </c>
      <c r="K124" s="10">
        <v>4.0576215149985471</v>
      </c>
      <c r="L124" s="10">
        <v>0.84529394874113994</v>
      </c>
      <c r="M124" s="10">
        <v>5.7142857142857144</v>
      </c>
      <c r="N124" s="10">
        <v>6.4360227272727277</v>
      </c>
      <c r="O124" s="10">
        <v>5.2411642284741058</v>
      </c>
      <c r="P124" s="10">
        <v>5.4083333333333341</v>
      </c>
    </row>
    <row r="125" spans="1:16" x14ac:dyDescent="0.2">
      <c r="A125" s="20">
        <v>40466</v>
      </c>
      <c r="B125" s="10">
        <v>4.7581117543859648</v>
      </c>
      <c r="C125" s="10">
        <v>6.1400549694580775</v>
      </c>
      <c r="D125" s="10">
        <v>6.970408828499564</v>
      </c>
      <c r="E125" s="10">
        <v>10.112531384457741</v>
      </c>
      <c r="F125" s="10">
        <v>3.0786645961656918</v>
      </c>
      <c r="G125" s="10">
        <v>3.709774307977737</v>
      </c>
      <c r="H125" s="10">
        <v>4.2147086466297772</v>
      </c>
      <c r="I125" s="10">
        <v>3.0479393703950945</v>
      </c>
      <c r="J125" s="10">
        <v>11.483385401856678</v>
      </c>
      <c r="K125" s="10">
        <v>3.8201022068035111</v>
      </c>
      <c r="L125" s="10">
        <v>0.84529394874113994</v>
      </c>
      <c r="M125" s="10">
        <v>5.7142857142857144</v>
      </c>
      <c r="N125" s="10">
        <v>6.4360227272727277</v>
      </c>
      <c r="O125" s="10">
        <v>5.2411642284741058</v>
      </c>
      <c r="P125" s="10">
        <v>5.1826923076923084</v>
      </c>
    </row>
    <row r="126" spans="1:16" x14ac:dyDescent="0.2">
      <c r="A126" s="20">
        <v>40497</v>
      </c>
      <c r="B126" s="10">
        <v>3.5436286842105265</v>
      </c>
      <c r="C126" s="10">
        <v>5.7563015338669485</v>
      </c>
      <c r="D126" s="10">
        <v>8.7130110356244579</v>
      </c>
      <c r="E126" s="10">
        <v>10.112531384457741</v>
      </c>
      <c r="F126" s="10">
        <v>3.0845231396407926</v>
      </c>
      <c r="G126" s="10">
        <v>3.709774307977737</v>
      </c>
      <c r="H126" s="10">
        <v>4.2147086466297772</v>
      </c>
      <c r="I126" s="10">
        <v>3.0479393703950945</v>
      </c>
      <c r="J126" s="10">
        <v>11.683677007703016</v>
      </c>
      <c r="K126" s="10">
        <v>3.354960228254896</v>
      </c>
      <c r="L126" s="10">
        <v>0.84529394874113994</v>
      </c>
      <c r="M126" s="10">
        <v>6.7857142857142856</v>
      </c>
      <c r="N126" s="10">
        <v>6.4360227272727277</v>
      </c>
      <c r="O126" s="10">
        <v>5.1811799198637489</v>
      </c>
      <c r="P126" s="10">
        <v>5.3900000000000006</v>
      </c>
    </row>
    <row r="127" spans="1:16" x14ac:dyDescent="0.2">
      <c r="A127" s="20">
        <v>40527</v>
      </c>
      <c r="B127" s="10">
        <v>3.6850410964912284</v>
      </c>
      <c r="C127" s="10">
        <v>5.7563015338669485</v>
      </c>
      <c r="D127" s="10">
        <v>9.5843121391869026</v>
      </c>
      <c r="E127" s="10">
        <v>10.572191901933092</v>
      </c>
      <c r="F127" s="10">
        <v>3.1255329439665016</v>
      </c>
      <c r="G127" s="10">
        <v>3.505584284972171</v>
      </c>
      <c r="H127" s="10">
        <v>4.2147086466297772</v>
      </c>
      <c r="I127" s="10">
        <v>3.2003363389148491</v>
      </c>
      <c r="J127" s="10">
        <v>11.558494754049054</v>
      </c>
      <c r="K127" s="10">
        <v>3.9573573831431417</v>
      </c>
      <c r="L127" s="10">
        <v>0.84529394874113994</v>
      </c>
      <c r="M127" s="10">
        <v>6.7857142857142856</v>
      </c>
      <c r="N127" s="10">
        <v>6.4360227272727277</v>
      </c>
      <c r="O127" s="10">
        <v>5.1380034205315521</v>
      </c>
      <c r="P127" s="10">
        <v>5.228365384615385</v>
      </c>
    </row>
    <row r="128" spans="1:16" x14ac:dyDescent="0.2">
      <c r="A128" s="20">
        <v>40558</v>
      </c>
      <c r="B128" s="10">
        <v>4.3255561403508773</v>
      </c>
      <c r="C128" s="10">
        <v>6.5238084050492064</v>
      </c>
      <c r="D128" s="10">
        <v>10.455613242749349</v>
      </c>
      <c r="E128" s="10">
        <v>11.031852419408445</v>
      </c>
      <c r="F128" s="10">
        <v>3.1255329439665016</v>
      </c>
      <c r="G128" s="10">
        <v>3.505584284972171</v>
      </c>
      <c r="H128" s="10">
        <v>4.4254440789612657</v>
      </c>
      <c r="I128" s="10">
        <v>3.2003363389148491</v>
      </c>
      <c r="J128" s="10">
        <v>11.683677007703016</v>
      </c>
      <c r="K128" s="10">
        <v>3.3888972065590433</v>
      </c>
      <c r="L128" s="10">
        <v>0.81148219079149431</v>
      </c>
      <c r="M128" s="10">
        <v>6.7857142857142856</v>
      </c>
      <c r="N128" s="10">
        <v>6.4360227272727277</v>
      </c>
      <c r="O128" s="10">
        <v>5.1811799198637489</v>
      </c>
      <c r="P128" s="10">
        <v>5.2153846153846164</v>
      </c>
    </row>
    <row r="129" spans="1:16" x14ac:dyDescent="0.2">
      <c r="A129" s="20">
        <v>40589</v>
      </c>
      <c r="B129" s="10">
        <v>4.5035231578947368</v>
      </c>
      <c r="C129" s="10">
        <v>5.9230165018922918</v>
      </c>
      <c r="D129" s="10">
        <v>7.4060593802807881</v>
      </c>
      <c r="E129" s="10">
        <v>8.4515752649695557</v>
      </c>
      <c r="F129" s="10">
        <v>3.6093415111376346</v>
      </c>
      <c r="G129" s="10">
        <v>3.505584284972171</v>
      </c>
      <c r="H129" s="10">
        <v>3.9733342397249447</v>
      </c>
      <c r="I129" s="10">
        <v>3.1876261016945993</v>
      </c>
      <c r="J129" s="10">
        <v>12.144651106410835</v>
      </c>
      <c r="K129" s="10">
        <v>4.4854665010821568</v>
      </c>
      <c r="L129" s="10">
        <v>0.80771649692592373</v>
      </c>
      <c r="M129" s="10">
        <v>6.9142857142857137</v>
      </c>
      <c r="N129" s="10">
        <v>6.7180113636363643</v>
      </c>
      <c r="O129" s="10">
        <v>3.9572933333333338</v>
      </c>
      <c r="P129" s="10">
        <v>5.1081730769230775</v>
      </c>
    </row>
    <row r="130" spans="1:16" x14ac:dyDescent="0.2">
      <c r="A130" s="20">
        <v>40617</v>
      </c>
      <c r="B130" s="10">
        <v>4.6371132302631581</v>
      </c>
      <c r="C130" s="10">
        <v>5.9029370977819982</v>
      </c>
      <c r="D130" s="10">
        <v>7.4060593802807881</v>
      </c>
      <c r="E130" s="10">
        <v>9.3906391832995055</v>
      </c>
      <c r="F130" s="10">
        <v>3.5107813380463058</v>
      </c>
      <c r="G130" s="10">
        <v>3.505584284972171</v>
      </c>
      <c r="H130" s="10">
        <v>4.0036788532240566</v>
      </c>
      <c r="I130" s="10">
        <v>3.1546172483589228</v>
      </c>
      <c r="J130" s="10">
        <v>12.097119924466343</v>
      </c>
      <c r="K130" s="10">
        <v>4.4636530785745405</v>
      </c>
      <c r="L130" s="10">
        <v>0.81148219079149431</v>
      </c>
      <c r="M130" s="10">
        <v>5.5314285714285711</v>
      </c>
      <c r="N130" s="10">
        <v>6.7180113636363643</v>
      </c>
      <c r="O130" s="10">
        <v>3.87655488</v>
      </c>
      <c r="P130" s="10">
        <v>5.3125</v>
      </c>
    </row>
    <row r="131" spans="1:16" x14ac:dyDescent="0.2">
      <c r="A131" s="20">
        <v>40648</v>
      </c>
      <c r="B131" s="10">
        <v>5.0114213881578955</v>
      </c>
      <c r="C131" s="10">
        <v>5.5221024463121919</v>
      </c>
      <c r="D131" s="10">
        <v>7.4060593802807881</v>
      </c>
      <c r="E131" s="10">
        <v>8.4515752649695557</v>
      </c>
      <c r="F131" s="10">
        <v>3.566814822509063</v>
      </c>
      <c r="G131" s="10">
        <v>3.505584284972171</v>
      </c>
      <c r="H131" s="10">
        <v>4.0036788532240566</v>
      </c>
      <c r="I131" s="10">
        <v>3.0479393703950945</v>
      </c>
      <c r="J131" s="10">
        <v>12.097119924466343</v>
      </c>
      <c r="K131" s="10">
        <v>4.3504319383233989</v>
      </c>
      <c r="L131" s="10">
        <v>0.81148219079149431</v>
      </c>
      <c r="M131" s="10">
        <v>5.5314285714285711</v>
      </c>
      <c r="N131" s="10">
        <v>6.5720075757575769</v>
      </c>
      <c r="O131" s="10">
        <v>3.3368000000000002</v>
      </c>
      <c r="P131" s="10">
        <v>5.3125</v>
      </c>
    </row>
    <row r="132" spans="1:16" x14ac:dyDescent="0.2">
      <c r="A132" s="20">
        <v>40678</v>
      </c>
      <c r="B132" s="10">
        <v>5.0779446809210533</v>
      </c>
      <c r="C132" s="10">
        <v>5.9410205629289798</v>
      </c>
      <c r="D132" s="10">
        <v>6.9704088284995658</v>
      </c>
      <c r="E132" s="10">
        <v>8.3752612153827783</v>
      </c>
      <c r="F132" s="10">
        <v>4.1117463238497933</v>
      </c>
      <c r="G132" s="10">
        <v>3.5997842182708735</v>
      </c>
      <c r="H132" s="10">
        <v>4.0155847573887318</v>
      </c>
      <c r="I132" s="10">
        <v>3.0479393703950945</v>
      </c>
      <c r="J132" s="10">
        <v>12.097119924466343</v>
      </c>
      <c r="K132" s="10">
        <v>4.1351689306040305</v>
      </c>
      <c r="L132" s="10">
        <v>0.81489760291110147</v>
      </c>
      <c r="M132" s="10">
        <v>5.666666666666667</v>
      </c>
      <c r="N132" s="10">
        <v>6.4786742424242432</v>
      </c>
      <c r="O132" s="10">
        <v>2.9430288461538461</v>
      </c>
      <c r="P132" s="10">
        <v>5.3125</v>
      </c>
    </row>
    <row r="133" spans="1:16" x14ac:dyDescent="0.2">
      <c r="A133" s="20">
        <v>40709</v>
      </c>
      <c r="B133" s="10">
        <v>4.7379367401315786</v>
      </c>
      <c r="C133" s="10">
        <v>6.4736902211892549</v>
      </c>
      <c r="D133" s="10">
        <v>6.7068476759073352</v>
      </c>
      <c r="E133" s="10">
        <v>9.5888700288556219</v>
      </c>
      <c r="F133" s="10">
        <v>3.480123974440974</v>
      </c>
      <c r="G133" s="10">
        <v>3.815336074211503</v>
      </c>
      <c r="H133" s="10">
        <v>4.3034562606696847</v>
      </c>
      <c r="I133" s="10">
        <v>2.9566712390921142</v>
      </c>
      <c r="J133" s="10">
        <v>10.819828214772073</v>
      </c>
      <c r="K133" s="10">
        <v>4.012668953783348</v>
      </c>
      <c r="L133" s="10">
        <v>0.85513581325832344</v>
      </c>
      <c r="M133" s="10">
        <v>5.666666666666667</v>
      </c>
      <c r="N133" s="10">
        <v>5.9786742424242432</v>
      </c>
      <c r="O133" s="10">
        <v>4.6826923076923084</v>
      </c>
      <c r="P133" s="10">
        <v>5.375</v>
      </c>
    </row>
    <row r="134" spans="1:16" x14ac:dyDescent="0.2">
      <c r="A134" s="20">
        <v>40739</v>
      </c>
      <c r="B134" s="10">
        <v>4.2427077828947368</v>
      </c>
      <c r="C134" s="10">
        <v>6.7026898658685923</v>
      </c>
      <c r="D134" s="10">
        <v>7.4806685920212894</v>
      </c>
      <c r="E134" s="10">
        <v>8.3298066699282334</v>
      </c>
      <c r="F134" s="10">
        <v>4.2421820865978344</v>
      </c>
      <c r="G134" s="10">
        <v>3.9708606159554738</v>
      </c>
      <c r="H134" s="10">
        <v>4.0478329466218517</v>
      </c>
      <c r="I134" s="10">
        <v>3.1249971636390721</v>
      </c>
      <c r="J134" s="10">
        <v>12.807661049030269</v>
      </c>
      <c r="K134" s="10">
        <v>3.9120492273280734</v>
      </c>
      <c r="L134" s="10">
        <v>0.89310718602787065</v>
      </c>
      <c r="M134" s="10">
        <v>6.4312499999999995</v>
      </c>
      <c r="N134" s="10">
        <v>5.9786742424242432</v>
      </c>
      <c r="O134" s="10">
        <v>3.1882812499999997</v>
      </c>
      <c r="P134" s="10">
        <v>5.3500000000000005</v>
      </c>
    </row>
    <row r="135" spans="1:16" x14ac:dyDescent="0.2">
      <c r="A135" s="20">
        <v>40770</v>
      </c>
      <c r="B135" s="10">
        <v>5.2257742203947366</v>
      </c>
      <c r="C135" s="10">
        <v>6.3218552143987869</v>
      </c>
      <c r="D135" s="10">
        <v>7.9207079209637179</v>
      </c>
      <c r="E135" s="10">
        <v>10.180874818801174</v>
      </c>
      <c r="F135" s="10">
        <v>4.2421820865978344</v>
      </c>
      <c r="G135" s="10">
        <v>3.9708606159554738</v>
      </c>
      <c r="H135" s="10">
        <v>4.0478329466218517</v>
      </c>
      <c r="I135" s="10">
        <v>3.1249971636390721</v>
      </c>
      <c r="J135" s="10">
        <v>13.032131874205094</v>
      </c>
      <c r="K135" s="10">
        <v>3.9221059091463983</v>
      </c>
      <c r="L135" s="10">
        <v>0.86541393994948701</v>
      </c>
      <c r="M135" s="10">
        <v>5.7857142857142856</v>
      </c>
      <c r="N135" s="10">
        <v>6.4360227272727277</v>
      </c>
      <c r="O135" s="10">
        <v>3.1348653846153849</v>
      </c>
      <c r="P135" s="10">
        <v>5.3250000000000011</v>
      </c>
    </row>
    <row r="136" spans="1:16" x14ac:dyDescent="0.2">
      <c r="A136" s="20">
        <v>40801</v>
      </c>
      <c r="B136" s="10">
        <v>5.0483787730263154</v>
      </c>
      <c r="C136" s="10">
        <v>6.6339625931413222</v>
      </c>
      <c r="D136" s="10">
        <v>7.9207079209637179</v>
      </c>
      <c r="E136" s="10">
        <v>8.3298066699282334</v>
      </c>
      <c r="F136" s="10">
        <v>4.2421820865978344</v>
      </c>
      <c r="G136" s="10">
        <v>3.9708606159554738</v>
      </c>
      <c r="H136" s="10">
        <v>4.0478329466218517</v>
      </c>
      <c r="I136" s="10">
        <v>3.2002280972152075</v>
      </c>
      <c r="J136" s="10">
        <v>13.032131874205094</v>
      </c>
      <c r="K136" s="10">
        <v>4.0623942422712735</v>
      </c>
      <c r="L136" s="10">
        <v>0.85021779413172527</v>
      </c>
      <c r="M136" s="10">
        <v>5.7857142857142856</v>
      </c>
      <c r="N136" s="10">
        <v>6.4360227272727277</v>
      </c>
      <c r="O136" s="10">
        <v>3.1348653846153844</v>
      </c>
      <c r="P136" s="10">
        <v>6.0316666666666663</v>
      </c>
    </row>
    <row r="137" spans="1:16" x14ac:dyDescent="0.2">
      <c r="A137" s="20">
        <v>40831</v>
      </c>
      <c r="B137" s="10">
        <v>4.9005492335526304</v>
      </c>
      <c r="C137" s="10">
        <v>6.0308750846739283</v>
      </c>
      <c r="D137" s="10">
        <v>7.0898321095914847</v>
      </c>
      <c r="E137" s="10">
        <v>8.3298066699282334</v>
      </c>
      <c r="F137" s="10">
        <v>4.2421820865978344</v>
      </c>
      <c r="G137" s="10">
        <v>3.9708606159554738</v>
      </c>
      <c r="H137" s="10">
        <v>4.0478329466218517</v>
      </c>
      <c r="I137" s="10">
        <v>3.2002280972152075</v>
      </c>
      <c r="J137" s="10">
        <v>13.032131874205094</v>
      </c>
      <c r="K137" s="10">
        <v>4.1835796364228246</v>
      </c>
      <c r="L137" s="10">
        <v>0.90003049754746633</v>
      </c>
      <c r="M137" s="10">
        <v>6.5089285714285712</v>
      </c>
      <c r="N137" s="10">
        <v>6.4360227272727277</v>
      </c>
      <c r="O137" s="10">
        <v>3.3262291666666663</v>
      </c>
      <c r="P137" s="10">
        <v>6.0679999999999996</v>
      </c>
    </row>
    <row r="138" spans="1:16" x14ac:dyDescent="0.2">
      <c r="A138" s="20">
        <v>40862</v>
      </c>
      <c r="B138" s="10">
        <v>4.7970685559210517</v>
      </c>
      <c r="C138" s="10">
        <v>6.9731993166542283</v>
      </c>
      <c r="D138" s="10">
        <v>8.4191756301398879</v>
      </c>
      <c r="E138" s="10">
        <v>8.3298066699282334</v>
      </c>
      <c r="F138" s="10">
        <v>4.2421820865978344</v>
      </c>
      <c r="G138" s="10">
        <v>3.9708606159554738</v>
      </c>
      <c r="H138" s="10">
        <v>4.0478329466218517</v>
      </c>
      <c r="I138" s="10">
        <v>3.2002280972152075</v>
      </c>
      <c r="J138" s="10">
        <v>13.846640116342909</v>
      </c>
      <c r="K138" s="10">
        <v>3.9925026818746669</v>
      </c>
      <c r="L138" s="10">
        <v>0.90003049754746633</v>
      </c>
      <c r="M138" s="10">
        <v>6.8705357142857135</v>
      </c>
      <c r="N138" s="10">
        <v>6.4360227272727277</v>
      </c>
      <c r="O138" s="10">
        <v>3.2822958333333334</v>
      </c>
      <c r="P138" s="10">
        <v>6.0679999999999996</v>
      </c>
    </row>
    <row r="139" spans="1:16" x14ac:dyDescent="0.2">
      <c r="A139" s="20">
        <v>40892</v>
      </c>
      <c r="B139" s="10">
        <v>5.0188128651315775</v>
      </c>
      <c r="C139" s="10">
        <v>6.5962696238621099</v>
      </c>
      <c r="D139" s="10">
        <v>8.4191756301398879</v>
      </c>
      <c r="E139" s="10">
        <v>8.3298066699282334</v>
      </c>
      <c r="F139" s="10">
        <v>4.2421820865978344</v>
      </c>
      <c r="G139" s="10">
        <v>3.7685505623747688</v>
      </c>
      <c r="H139" s="10">
        <v>4.0478329466218517</v>
      </c>
      <c r="I139" s="10">
        <v>3.2962349401316633</v>
      </c>
      <c r="J139" s="10">
        <v>13.846640116342909</v>
      </c>
      <c r="K139" s="10">
        <v>3.9723893182380183</v>
      </c>
      <c r="L139" s="10">
        <v>0.90003049754746633</v>
      </c>
      <c r="M139" s="10">
        <v>6.8705357142857135</v>
      </c>
      <c r="N139" s="10">
        <v>6.4360227272727277</v>
      </c>
      <c r="O139" s="10">
        <v>3.057999703177257</v>
      </c>
      <c r="P139" s="10">
        <v>5.8509615384615383</v>
      </c>
    </row>
    <row r="140" spans="1:16" x14ac:dyDescent="0.2">
      <c r="A140" s="20">
        <v>40923</v>
      </c>
      <c r="B140" s="10">
        <v>4.9966384342105252</v>
      </c>
      <c r="C140" s="10">
        <v>6.7847344702581696</v>
      </c>
      <c r="D140" s="10">
        <v>10.634748164387229</v>
      </c>
      <c r="E140" s="10">
        <v>9.2553407443647036</v>
      </c>
      <c r="F140" s="10">
        <v>4.2421820865978344</v>
      </c>
      <c r="G140" s="10">
        <v>4.1694036467532474</v>
      </c>
      <c r="H140" s="10">
        <v>4.0478329466218517</v>
      </c>
      <c r="I140" s="10">
        <v>3.3602395020759674</v>
      </c>
      <c r="J140" s="10">
        <v>13.846640116342909</v>
      </c>
      <c r="K140" s="10">
        <v>3.1175713636804705</v>
      </c>
      <c r="L140" s="10">
        <v>0.90003049754746633</v>
      </c>
      <c r="M140" s="10">
        <v>6.8705357142857135</v>
      </c>
      <c r="N140" s="10">
        <v>6.1434762396694218</v>
      </c>
      <c r="O140" s="10">
        <v>3.057999703177257</v>
      </c>
      <c r="P140" s="10">
        <v>5.7692307692307692</v>
      </c>
    </row>
    <row r="141" spans="1:16" x14ac:dyDescent="0.2">
      <c r="A141" s="20">
        <v>40954</v>
      </c>
      <c r="B141" s="10">
        <v>4.604890154605263</v>
      </c>
      <c r="C141" s="10">
        <v>6.7569753785761835</v>
      </c>
      <c r="D141" s="10">
        <v>8.4191756301398879</v>
      </c>
      <c r="E141" s="10">
        <v>9.2199872090111672</v>
      </c>
      <c r="F141" s="10">
        <v>4.0265116002507106</v>
      </c>
      <c r="G141" s="10">
        <v>4.1694036467532474</v>
      </c>
      <c r="H141" s="10">
        <v>3.7039913133233715</v>
      </c>
      <c r="I141" s="10">
        <v>3.3883810239645871</v>
      </c>
      <c r="J141" s="10">
        <v>11.787258135335765</v>
      </c>
      <c r="K141" s="10">
        <v>3.6056701828494826</v>
      </c>
      <c r="L141" s="10">
        <v>0.89133274214347225</v>
      </c>
      <c r="M141" s="10">
        <v>6.9142857142857128</v>
      </c>
      <c r="N141" s="10">
        <v>6.8789119318181822</v>
      </c>
      <c r="O141" s="10">
        <v>3.5889423076923079</v>
      </c>
      <c r="P141" s="10">
        <v>6.490384615384615</v>
      </c>
    </row>
    <row r="142" spans="1:16" x14ac:dyDescent="0.2">
      <c r="A142" s="20">
        <v>40983</v>
      </c>
      <c r="B142" s="10">
        <v>4.2346772072368415</v>
      </c>
      <c r="C142" s="10">
        <v>6.7341237212532432</v>
      </c>
      <c r="D142" s="10">
        <v>8.4191756301398879</v>
      </c>
      <c r="E142" s="10">
        <v>9.2199872090111672</v>
      </c>
      <c r="F142" s="10">
        <v>4.0265116002507106</v>
      </c>
      <c r="G142" s="10">
        <v>4.1694036467532474</v>
      </c>
      <c r="H142" s="10">
        <v>3.7701653420992383</v>
      </c>
      <c r="I142" s="10">
        <v>3.456731578209653</v>
      </c>
      <c r="J142" s="10">
        <v>12.048914821557601</v>
      </c>
      <c r="K142" s="10">
        <v>3.864131105736448</v>
      </c>
      <c r="L142" s="10">
        <v>0.89441525799103294</v>
      </c>
      <c r="M142" s="10">
        <v>6.9142857142857128</v>
      </c>
      <c r="N142" s="10">
        <v>6.8789119318181822</v>
      </c>
      <c r="O142" s="10">
        <v>2.749223076923077</v>
      </c>
      <c r="P142" s="10">
        <v>7.7625000000000002</v>
      </c>
    </row>
    <row r="143" spans="1:16" x14ac:dyDescent="0.2">
      <c r="A143" s="20">
        <v>41014</v>
      </c>
      <c r="B143" s="10">
        <v>4.8552764531249997</v>
      </c>
      <c r="C143" s="10">
        <v>7.2776236178640428</v>
      </c>
      <c r="D143" s="10">
        <v>8.4191756301398879</v>
      </c>
      <c r="E143" s="10">
        <v>9.2199872090111672</v>
      </c>
      <c r="F143" s="10">
        <v>4.0265116002507106</v>
      </c>
      <c r="G143" s="10">
        <v>4.1694036467532474</v>
      </c>
      <c r="H143" s="10">
        <v>3.7701653420992383</v>
      </c>
      <c r="I143" s="10">
        <v>3.4508619823255926</v>
      </c>
      <c r="J143" s="10">
        <v>12.048914821557601</v>
      </c>
      <c r="K143" s="10">
        <v>4.0489063663469969</v>
      </c>
      <c r="L143" s="10">
        <v>0.89441525799103294</v>
      </c>
      <c r="M143" s="10">
        <v>6.9142857142857128</v>
      </c>
      <c r="N143" s="10">
        <v>6.6792746212121221</v>
      </c>
      <c r="O143" s="10">
        <v>3.5428800000000003</v>
      </c>
      <c r="P143" s="10">
        <v>7.7625000000000002</v>
      </c>
    </row>
    <row r="144" spans="1:16" x14ac:dyDescent="0.2">
      <c r="A144" s="20">
        <v>41044</v>
      </c>
      <c r="B144" s="10">
        <v>4.8406741179276311</v>
      </c>
      <c r="C144" s="10">
        <v>7.3681418249096673</v>
      </c>
      <c r="D144" s="10">
        <v>8.4749631862896209</v>
      </c>
      <c r="E144" s="10">
        <v>9.2199872090111672</v>
      </c>
      <c r="F144" s="10">
        <v>4.1732914827791356</v>
      </c>
      <c r="G144" s="10">
        <v>4.2497811038961055</v>
      </c>
      <c r="H144" s="10">
        <v>3.8103503053993304</v>
      </c>
      <c r="I144" s="10">
        <v>3.5218428764276184</v>
      </c>
      <c r="J144" s="10">
        <v>12.048914821557601</v>
      </c>
      <c r="K144" s="10">
        <v>4.290765817434095</v>
      </c>
      <c r="L144" s="10">
        <v>0.89676963171509272</v>
      </c>
      <c r="M144" s="10">
        <v>5.666666666666667</v>
      </c>
      <c r="N144" s="10">
        <v>6.5859412878787884</v>
      </c>
      <c r="O144" s="10">
        <v>3.3487499999999999</v>
      </c>
      <c r="P144" s="10">
        <v>7.6597187499999997</v>
      </c>
    </row>
    <row r="145" spans="1:16" x14ac:dyDescent="0.2">
      <c r="A145" s="20">
        <v>41075</v>
      </c>
      <c r="B145" s="10">
        <v>5.0597091458881573</v>
      </c>
      <c r="C145" s="10">
        <v>7.0701049685246744</v>
      </c>
      <c r="D145" s="10">
        <v>8.2519378392820002</v>
      </c>
      <c r="E145" s="10">
        <v>9.2199872090111672</v>
      </c>
      <c r="F145" s="10">
        <v>4.1732914827791356</v>
      </c>
      <c r="G145" s="10">
        <v>4.3177462472727282</v>
      </c>
      <c r="H145" s="10">
        <v>3.8103503053993304</v>
      </c>
      <c r="I145" s="10">
        <v>3.5218428764276184</v>
      </c>
      <c r="J145" s="10">
        <v>12.450545315609519</v>
      </c>
      <c r="K145" s="10">
        <v>3.9862020642133031</v>
      </c>
      <c r="L145" s="10">
        <v>0.89676963171509272</v>
      </c>
      <c r="M145" s="10">
        <v>5.835</v>
      </c>
      <c r="N145" s="10">
        <v>6.3789119318181822</v>
      </c>
      <c r="O145" s="10">
        <v>3.3487499999999999</v>
      </c>
      <c r="P145" s="10">
        <v>7.6597187500000006</v>
      </c>
    </row>
    <row r="146" spans="1:16" x14ac:dyDescent="0.2">
      <c r="A146" s="20">
        <v>41105</v>
      </c>
      <c r="B146" s="10">
        <v>4.6873495983552633</v>
      </c>
      <c r="C146" s="10">
        <v>6.5738659324887267</v>
      </c>
      <c r="D146" s="10">
        <v>8.1137692013130298</v>
      </c>
      <c r="E146" s="10">
        <v>9.1745326635566222</v>
      </c>
      <c r="F146" s="10">
        <v>4.9812859615359875</v>
      </c>
      <c r="G146" s="10">
        <v>4.316207092987014</v>
      </c>
      <c r="H146" s="10">
        <v>3.8103503053993304</v>
      </c>
      <c r="I146" s="10">
        <v>4.026053451312225</v>
      </c>
      <c r="J146" s="10">
        <v>12.395208928832112</v>
      </c>
      <c r="K146" s="10">
        <v>3.6010184939634784</v>
      </c>
      <c r="L146" s="10">
        <v>0.89804962865008697</v>
      </c>
      <c r="M146" s="10">
        <v>6.6206249999999995</v>
      </c>
      <c r="N146" s="10">
        <v>4.2526079545454545</v>
      </c>
      <c r="O146" s="10">
        <v>3.3487499999999999</v>
      </c>
      <c r="P146" s="10">
        <v>7.6597187500000006</v>
      </c>
    </row>
    <row r="147" spans="1:16" x14ac:dyDescent="0.2">
      <c r="A147" s="20">
        <v>41136</v>
      </c>
      <c r="B147" s="10">
        <v>4.8844811235197367</v>
      </c>
      <c r="C147" s="10">
        <v>5.8695231540077932</v>
      </c>
      <c r="D147" s="10">
        <v>8.1137692013130298</v>
      </c>
      <c r="E147" s="10">
        <v>9.1745326635566222</v>
      </c>
      <c r="F147" s="10">
        <v>4.9812859615359875</v>
      </c>
      <c r="G147" s="10">
        <v>5.1374949786405839</v>
      </c>
      <c r="H147" s="10">
        <v>3.8103503053993304</v>
      </c>
      <c r="I147" s="10">
        <v>4.1267047875950302</v>
      </c>
      <c r="J147" s="10">
        <v>13.006393530642402</v>
      </c>
      <c r="K147" s="10">
        <v>3.4935254045914346</v>
      </c>
      <c r="L147" s="10">
        <v>0.89804962865008697</v>
      </c>
      <c r="M147" s="10">
        <v>5.93</v>
      </c>
      <c r="N147" s="10">
        <v>6.7578238636363643</v>
      </c>
      <c r="O147" s="10">
        <v>3.2351007025761125</v>
      </c>
      <c r="P147" s="10">
        <v>6.8125</v>
      </c>
    </row>
    <row r="148" spans="1:16" x14ac:dyDescent="0.2">
      <c r="A148" s="20">
        <v>41167</v>
      </c>
      <c r="B148" s="10">
        <v>4.4391098999999992</v>
      </c>
      <c r="C148" s="10">
        <v>6.2608246976083128</v>
      </c>
      <c r="D148" s="10">
        <v>8.1137692013130298</v>
      </c>
      <c r="E148" s="10">
        <v>9.1745326635566222</v>
      </c>
      <c r="F148" s="10">
        <v>4.9812859615359875</v>
      </c>
      <c r="G148" s="10">
        <v>4.7046657313558464</v>
      </c>
      <c r="H148" s="10">
        <v>3.9194167108527522</v>
      </c>
      <c r="I148" s="10">
        <v>4.1267047875950302</v>
      </c>
      <c r="J148" s="10">
        <v>13.006393530642402</v>
      </c>
      <c r="K148" s="10">
        <v>3.3949900726670603</v>
      </c>
      <c r="L148" s="10">
        <v>0.89804962865008697</v>
      </c>
      <c r="M148" s="10">
        <v>5.93</v>
      </c>
      <c r="N148" s="10">
        <v>6.7578238636363643</v>
      </c>
      <c r="O148" s="10">
        <v>3.235100702576112</v>
      </c>
      <c r="P148" s="10">
        <v>8.8483333333333345</v>
      </c>
    </row>
    <row r="149" spans="1:16" x14ac:dyDescent="0.2">
      <c r="A149" s="20">
        <v>41197</v>
      </c>
      <c r="B149" s="10">
        <v>4.7092531011513152</v>
      </c>
      <c r="C149" s="10">
        <v>6.5738659324887267</v>
      </c>
      <c r="D149" s="10">
        <v>8.1771275541941488</v>
      </c>
      <c r="E149" s="10">
        <v>8.2570793972009611</v>
      </c>
      <c r="F149" s="10">
        <v>4.9812859615359875</v>
      </c>
      <c r="G149" s="10">
        <v>4.7046657313558464</v>
      </c>
      <c r="H149" s="10">
        <v>3.9194167108527522</v>
      </c>
      <c r="I149" s="10">
        <v>3.3550445427601874</v>
      </c>
      <c r="J149" s="10">
        <v>13.168973449775434</v>
      </c>
      <c r="K149" s="10">
        <v>3.4666521322484232</v>
      </c>
      <c r="L149" s="10">
        <v>0.89804962865008697</v>
      </c>
      <c r="M149" s="10">
        <v>5.93</v>
      </c>
      <c r="N149" s="10">
        <v>6.7578238636363643</v>
      </c>
      <c r="O149" s="10">
        <v>3.1706007025761123</v>
      </c>
      <c r="P149" s="10">
        <v>8.6479999999999997</v>
      </c>
    </row>
    <row r="150" spans="1:16" x14ac:dyDescent="0.2">
      <c r="A150" s="20">
        <v>41228</v>
      </c>
      <c r="B150" s="10">
        <v>4.5851332519736836</v>
      </c>
      <c r="C150" s="10">
        <v>6.4564754694085709</v>
      </c>
      <c r="D150" s="10">
        <v>8.1771275541941488</v>
      </c>
      <c r="E150" s="10">
        <v>8.2570793972009611</v>
      </c>
      <c r="F150" s="10">
        <v>4.9812859615359875</v>
      </c>
      <c r="G150" s="10">
        <v>4.7046657313558464</v>
      </c>
      <c r="H150" s="10">
        <v>3.9881285462884084</v>
      </c>
      <c r="I150" s="10">
        <v>3.3550445427601874</v>
      </c>
      <c r="J150" s="10">
        <v>13.412843328474979</v>
      </c>
      <c r="K150" s="10">
        <v>3.3681168003240485</v>
      </c>
      <c r="L150" s="10">
        <v>0.89804962865008697</v>
      </c>
      <c r="M150" s="10">
        <v>6.0782499999999988</v>
      </c>
      <c r="N150" s="10">
        <v>6.7578238636363643</v>
      </c>
      <c r="O150" s="10">
        <v>3.1701409836065571</v>
      </c>
      <c r="P150" s="10">
        <v>8.8435999999999986</v>
      </c>
    </row>
    <row r="151" spans="1:16" x14ac:dyDescent="0.2">
      <c r="A151" s="20">
        <v>41258</v>
      </c>
      <c r="B151" s="10">
        <v>4.9282881291118414</v>
      </c>
      <c r="C151" s="10">
        <v>6.5347357781286766</v>
      </c>
      <c r="D151" s="10">
        <v>8.1771275541941488</v>
      </c>
      <c r="E151" s="10">
        <v>9.1745326635566222</v>
      </c>
      <c r="F151" s="10">
        <v>4.9812859615359875</v>
      </c>
      <c r="G151" s="10">
        <v>4.9398990179236382</v>
      </c>
      <c r="H151" s="10">
        <v>4.016899110711285</v>
      </c>
      <c r="I151" s="10">
        <v>3.6905489970362058</v>
      </c>
      <c r="J151" s="10">
        <v>13.819293126307555</v>
      </c>
      <c r="K151" s="10">
        <v>3.3233280130856979</v>
      </c>
      <c r="L151" s="10">
        <v>0.89804962865008697</v>
      </c>
      <c r="M151" s="10">
        <v>7.0418749999999992</v>
      </c>
      <c r="N151" s="10">
        <v>6.7578238636363643</v>
      </c>
      <c r="O151" s="10">
        <v>3.1971597362794015</v>
      </c>
      <c r="P151" s="10">
        <v>8.6284100000000024</v>
      </c>
    </row>
    <row r="152" spans="1:16" x14ac:dyDescent="0.2">
      <c r="A152" s="20">
        <v>41289</v>
      </c>
      <c r="B152" s="10">
        <v>5.0451068106907897</v>
      </c>
      <c r="C152" s="10">
        <v>6.5494157111131663</v>
      </c>
      <c r="D152" s="10">
        <v>8.1539683635401179</v>
      </c>
      <c r="E152" s="10">
        <v>9.6332592967344546</v>
      </c>
      <c r="F152" s="10">
        <v>4.9902593199589909</v>
      </c>
      <c r="G152" s="10">
        <v>5.3005116462320636</v>
      </c>
      <c r="H152" s="10">
        <v>4.016899110711285</v>
      </c>
      <c r="I152" s="10">
        <v>4.026053451312225</v>
      </c>
      <c r="J152" s="10">
        <v>13.819293126307555</v>
      </c>
      <c r="K152" s="10">
        <v>3.1531306215799617</v>
      </c>
      <c r="L152" s="10">
        <v>0.97403844338201739</v>
      </c>
      <c r="M152" s="10">
        <v>7.0418749999999992</v>
      </c>
      <c r="N152" s="10">
        <v>6.4506500516528931</v>
      </c>
      <c r="O152" s="10">
        <v>3.1971597362794015</v>
      </c>
      <c r="P152" s="10">
        <v>10.89</v>
      </c>
    </row>
    <row r="153" spans="1:16" x14ac:dyDescent="0.2">
      <c r="A153" s="20">
        <v>41320</v>
      </c>
      <c r="B153" s="10">
        <v>5.0888827179874268</v>
      </c>
      <c r="C153" s="10">
        <v>6.3295564715782016</v>
      </c>
      <c r="D153" s="10">
        <v>8.3769277370576631</v>
      </c>
      <c r="E153" s="10">
        <v>10.07674044338936</v>
      </c>
      <c r="F153" s="10">
        <v>4.9330740121354486</v>
      </c>
      <c r="G153" s="10">
        <v>6.6693139617772008</v>
      </c>
      <c r="H153" s="10">
        <v>3.9160162511015342</v>
      </c>
      <c r="I153" s="10">
        <v>4.8065913370126871</v>
      </c>
      <c r="J153" s="10">
        <v>14.635824428985243</v>
      </c>
      <c r="K153" s="10">
        <v>2.4180502311605263</v>
      </c>
      <c r="L153" s="10">
        <v>1.096327389887146</v>
      </c>
      <c r="M153" s="10">
        <v>7.6108928571428551</v>
      </c>
      <c r="N153" s="10">
        <v>6.8942880754748543</v>
      </c>
      <c r="O153" s="10">
        <v>3.8029371584699447</v>
      </c>
      <c r="P153" s="10">
        <v>9.8490374999999997</v>
      </c>
    </row>
    <row r="154" spans="1:16" x14ac:dyDescent="0.2">
      <c r="A154" s="20">
        <v>41348</v>
      </c>
      <c r="B154" s="10">
        <v>4.4557413043646417</v>
      </c>
      <c r="C154" s="10">
        <v>7.5546319176901111</v>
      </c>
      <c r="D154" s="10">
        <v>8.3769277370576631</v>
      </c>
      <c r="E154" s="10">
        <v>9.9367880314575405</v>
      </c>
      <c r="F154" s="10">
        <v>4.9330740121354486</v>
      </c>
      <c r="G154" s="10">
        <v>6.6693139617772008</v>
      </c>
      <c r="H154" s="10">
        <v>3.9950202062821076</v>
      </c>
      <c r="I154" s="10">
        <v>5.0865088064531472</v>
      </c>
      <c r="J154" s="10">
        <v>16.098145671492883</v>
      </c>
      <c r="K154" s="10">
        <v>2.6974628238413128</v>
      </c>
      <c r="L154" s="10">
        <v>1.1732577757178513</v>
      </c>
      <c r="M154" s="10">
        <v>7.9914374999999964</v>
      </c>
      <c r="N154" s="10">
        <v>7.5210415368816594</v>
      </c>
      <c r="O154" s="10">
        <v>3.2588114754098361</v>
      </c>
      <c r="P154" s="10">
        <v>10.943375</v>
      </c>
    </row>
    <row r="155" spans="1:16" x14ac:dyDescent="0.2">
      <c r="A155" s="20">
        <v>41379</v>
      </c>
      <c r="B155" s="10">
        <v>4.5134444196265608</v>
      </c>
      <c r="C155" s="10">
        <v>8.1671696407460672</v>
      </c>
      <c r="D155" s="10">
        <v>9.3076974856196255</v>
      </c>
      <c r="E155" s="10">
        <v>9.9356738408776657</v>
      </c>
      <c r="F155" s="10">
        <v>4.9330740121354486</v>
      </c>
      <c r="G155" s="10">
        <v>6.7438000154962019</v>
      </c>
      <c r="H155" s="10">
        <v>3.9950202062821076</v>
      </c>
      <c r="I155" s="10">
        <v>5.1339031060201341</v>
      </c>
      <c r="J155" s="10">
        <v>16.813180602276468</v>
      </c>
      <c r="K155" s="10">
        <v>2.683108037527171</v>
      </c>
      <c r="L155" s="10">
        <v>1.1806367554393471</v>
      </c>
      <c r="M155" s="10">
        <v>7.9914374999999964</v>
      </c>
      <c r="N155" s="10">
        <v>7.1073610245877736</v>
      </c>
      <c r="O155" s="10">
        <v>3.5428800000000003</v>
      </c>
      <c r="P155" s="10">
        <v>10.396206250000002</v>
      </c>
    </row>
    <row r="156" spans="1:16" x14ac:dyDescent="0.2">
      <c r="A156" s="20">
        <v>41409</v>
      </c>
      <c r="B156" s="10">
        <v>4.3687385680049458</v>
      </c>
      <c r="C156" s="10">
        <v>7.9981754173724617</v>
      </c>
      <c r="D156" s="10">
        <v>8.3769277370576614</v>
      </c>
      <c r="E156" s="10">
        <v>9.791712704784338</v>
      </c>
      <c r="F156" s="10">
        <v>4.9330740121354486</v>
      </c>
      <c r="G156" s="10">
        <v>6.8628283843329561</v>
      </c>
      <c r="H156" s="10">
        <v>4.0448606287851936</v>
      </c>
      <c r="I156" s="10">
        <v>5.258210905056445</v>
      </c>
      <c r="J156" s="10">
        <v>17.169156662832737</v>
      </c>
      <c r="K156" s="10">
        <v>3.2398335574265742</v>
      </c>
      <c r="L156" s="10">
        <v>1.1834908699691293</v>
      </c>
      <c r="M156" s="10">
        <v>7.9014687499999958</v>
      </c>
      <c r="N156" s="10">
        <v>7.0140276912544399</v>
      </c>
      <c r="O156" s="10">
        <v>3.2709785999999998</v>
      </c>
      <c r="P156" s="10">
        <v>10.122621875</v>
      </c>
    </row>
    <row r="157" spans="1:16" x14ac:dyDescent="0.2">
      <c r="A157" s="20">
        <v>41440</v>
      </c>
      <c r="B157" s="10">
        <v>4.9337804648131565</v>
      </c>
      <c r="C157" s="10">
        <v>8.04439753373771</v>
      </c>
      <c r="D157" s="10">
        <v>8.3769277370576614</v>
      </c>
      <c r="E157" s="10">
        <v>9.3021270695451221</v>
      </c>
      <c r="F157" s="10">
        <v>4.9330740121354486</v>
      </c>
      <c r="G157" s="10">
        <v>6.9182375751511387</v>
      </c>
      <c r="H157" s="10">
        <v>4.0448606287851936</v>
      </c>
      <c r="I157" s="10">
        <v>5.258210905056445</v>
      </c>
      <c r="J157" s="10">
        <v>17.392132723389008</v>
      </c>
      <c r="K157" s="10">
        <v>3.1868315555223039</v>
      </c>
      <c r="L157" s="10">
        <v>1.1834908699691293</v>
      </c>
      <c r="M157" s="10">
        <v>8.1688031249999984</v>
      </c>
      <c r="N157" s="10">
        <v>6.7028597186998411</v>
      </c>
      <c r="O157" s="10">
        <v>3.5249999999999999</v>
      </c>
      <c r="P157" s="10">
        <v>9.849037500000005</v>
      </c>
    </row>
    <row r="158" spans="1:16" x14ac:dyDescent="0.2">
      <c r="A158" s="20">
        <v>41470</v>
      </c>
      <c r="B158" s="10">
        <v>4.7684023486741687</v>
      </c>
      <c r="C158" s="10">
        <v>7.8130743420765834</v>
      </c>
      <c r="D158" s="10">
        <v>8.4659055980224434</v>
      </c>
      <c r="E158" s="10">
        <v>9.2800971605177374</v>
      </c>
      <c r="F158" s="10">
        <v>4.8927959783244894</v>
      </c>
      <c r="G158" s="10">
        <v>6.9821529877645041</v>
      </c>
      <c r="H158" s="10">
        <v>4.0448606287851936</v>
      </c>
      <c r="I158" s="10">
        <v>5.025989463153369</v>
      </c>
      <c r="J158" s="10">
        <v>17.351215327614572</v>
      </c>
      <c r="K158" s="10">
        <v>3.1947002754124822</v>
      </c>
      <c r="L158" s="10">
        <v>1.1847524564923333</v>
      </c>
      <c r="M158" s="10">
        <v>8.9853087979403412</v>
      </c>
      <c r="N158" s="10">
        <v>4.468573145799895</v>
      </c>
      <c r="O158" s="10">
        <v>3.5249999999999999</v>
      </c>
      <c r="P158" s="10">
        <v>9.3800357142857198</v>
      </c>
    </row>
    <row r="159" spans="1:16" x14ac:dyDescent="0.2">
      <c r="A159" s="20">
        <v>41501</v>
      </c>
      <c r="B159" s="10">
        <v>4.7684023486741687</v>
      </c>
      <c r="C159" s="10">
        <v>8.2471340277475047</v>
      </c>
      <c r="D159" s="10">
        <v>8.9362336868014705</v>
      </c>
      <c r="E159" s="10">
        <v>9.2800971605177374</v>
      </c>
      <c r="F159" s="10">
        <v>4.8927959783244894</v>
      </c>
      <c r="G159" s="10">
        <v>7.4881400528001016</v>
      </c>
      <c r="H159" s="10">
        <v>4.0448606287851936</v>
      </c>
      <c r="I159" s="10">
        <v>5.1151059703254242</v>
      </c>
      <c r="J159" s="10">
        <v>17.949124720058897</v>
      </c>
      <c r="K159" s="10">
        <v>3.1947002754124822</v>
      </c>
      <c r="L159" s="10">
        <v>1.1847524564923333</v>
      </c>
      <c r="M159" s="10">
        <v>8.5669327922077922</v>
      </c>
      <c r="N159" s="10">
        <v>7.0971477941746972</v>
      </c>
      <c r="O159" s="10">
        <v>3.284632318501171</v>
      </c>
      <c r="P159" s="10">
        <v>9.9197633712301609</v>
      </c>
    </row>
    <row r="160" spans="1:16" x14ac:dyDescent="0.2">
      <c r="A160" s="20">
        <v>41532</v>
      </c>
      <c r="B160" s="10">
        <v>4.8442006519045382</v>
      </c>
      <c r="C160" s="10">
        <v>8.8548175876867923</v>
      </c>
      <c r="D160" s="10">
        <v>9.6417258199700075</v>
      </c>
      <c r="E160" s="10">
        <v>9.2800971605177374</v>
      </c>
      <c r="F160" s="10">
        <v>4.8927959783244894</v>
      </c>
      <c r="G160" s="10">
        <v>7.4881400528001016</v>
      </c>
      <c r="H160" s="10">
        <v>4.0448606287851936</v>
      </c>
      <c r="I160" s="10">
        <v>5.1151059703254242</v>
      </c>
      <c r="J160" s="10">
        <v>16.499955042942204</v>
      </c>
      <c r="K160" s="10">
        <v>3.3127310737651587</v>
      </c>
      <c r="L160" s="10">
        <v>1.1847524564923333</v>
      </c>
      <c r="M160" s="10">
        <v>8.5669327922077922</v>
      </c>
      <c r="N160" s="10">
        <v>7.0971477941746972</v>
      </c>
      <c r="O160" s="10">
        <v>3.284632318501171</v>
      </c>
      <c r="P160" s="10">
        <v>9.888304200072751</v>
      </c>
    </row>
    <row r="161" spans="1:16" x14ac:dyDescent="0.2">
      <c r="A161" s="20">
        <v>41562</v>
      </c>
      <c r="B161" s="10">
        <v>5.4368055680692464</v>
      </c>
      <c r="C161" s="10">
        <v>8.4641638705829649</v>
      </c>
      <c r="D161" s="10">
        <v>10.436258735223698</v>
      </c>
      <c r="E161" s="10">
        <v>9.2800971605177374</v>
      </c>
      <c r="F161" s="10">
        <v>4.8927959783244894</v>
      </c>
      <c r="G161" s="10">
        <v>7.4881400528001016</v>
      </c>
      <c r="H161" s="10">
        <v>4.0448606287851936</v>
      </c>
      <c r="I161" s="10">
        <v>5.1151059703254242</v>
      </c>
      <c r="J161" s="10">
        <v>17.285667187844208</v>
      </c>
      <c r="K161" s="10">
        <v>3.3284685135455168</v>
      </c>
      <c r="L161" s="10">
        <v>1.1847524564923333</v>
      </c>
      <c r="M161" s="10">
        <v>8.8049031475468968</v>
      </c>
      <c r="N161" s="10">
        <v>7.0971477941746972</v>
      </c>
      <c r="O161" s="10">
        <v>3.4884766783762688</v>
      </c>
      <c r="P161" s="10">
        <v>9.8713400400873006</v>
      </c>
    </row>
    <row r="162" spans="1:16" x14ac:dyDescent="0.2">
      <c r="A162" s="20">
        <v>41593</v>
      </c>
      <c r="B162" s="10">
        <v>4.6926040454437983</v>
      </c>
      <c r="C162" s="10">
        <v>8.073510153479134</v>
      </c>
      <c r="D162" s="10">
        <v>10.436258735223698</v>
      </c>
      <c r="E162" s="10">
        <v>9.2800971605177374</v>
      </c>
      <c r="F162" s="10">
        <v>4.8927959783244894</v>
      </c>
      <c r="G162" s="10">
        <v>7.4881400528001016</v>
      </c>
      <c r="H162" s="10">
        <v>4.1155742370809074</v>
      </c>
      <c r="I162" s="10">
        <v>5.1151059703254242</v>
      </c>
      <c r="J162" s="10">
        <v>17.285667187844208</v>
      </c>
      <c r="K162" s="10">
        <v>3.1081443566205182</v>
      </c>
      <c r="L162" s="10">
        <v>1.1847524564923333</v>
      </c>
      <c r="M162" s="10">
        <v>8.8049031475468968</v>
      </c>
      <c r="N162" s="10">
        <v>7.0971477941746972</v>
      </c>
      <c r="O162" s="10">
        <v>3.5094423497267755</v>
      </c>
      <c r="P162" s="10">
        <v>10.114340040087301</v>
      </c>
    </row>
    <row r="163" spans="1:16" x14ac:dyDescent="0.2">
      <c r="A163" s="20">
        <v>41623</v>
      </c>
      <c r="B163" s="10">
        <v>4.0104193163704709</v>
      </c>
      <c r="C163" s="10">
        <v>7.8130743420765834</v>
      </c>
      <c r="D163" s="10">
        <v>10.578571354340385</v>
      </c>
      <c r="E163" s="10">
        <v>9.2800971605177374</v>
      </c>
      <c r="F163" s="10">
        <v>4.8927959783244894</v>
      </c>
      <c r="G163" s="10">
        <v>7.7900842806167541</v>
      </c>
      <c r="H163" s="10">
        <v>4.1467524770048536</v>
      </c>
      <c r="I163" s="10">
        <v>5.1151059703254242</v>
      </c>
      <c r="J163" s="10">
        <v>16.830149979244297</v>
      </c>
      <c r="K163" s="10">
        <v>2.9192950792562331</v>
      </c>
      <c r="L163" s="10">
        <v>1.1847524564923333</v>
      </c>
      <c r="M163" s="10">
        <v>9.0428735028860014</v>
      </c>
      <c r="N163" s="10">
        <v>7.0971477941746972</v>
      </c>
      <c r="O163" s="10">
        <v>3.3981503920171066</v>
      </c>
      <c r="P163" s="10">
        <v>10.111675050109126</v>
      </c>
    </row>
    <row r="164" spans="1:16" x14ac:dyDescent="0.2">
      <c r="A164" s="20">
        <v>41654</v>
      </c>
      <c r="B164" s="10">
        <v>4.7752931035132926</v>
      </c>
      <c r="C164" s="10">
        <v>7.2487967507043853</v>
      </c>
      <c r="D164" s="10">
        <v>9.0131325440568286</v>
      </c>
      <c r="E164" s="10">
        <v>9.7441020185436216</v>
      </c>
      <c r="F164" s="10">
        <v>4.8927959783244894</v>
      </c>
      <c r="G164" s="10">
        <v>7.6793042159316887</v>
      </c>
      <c r="H164" s="10">
        <v>4.1467524770048536</v>
      </c>
      <c r="I164" s="10">
        <v>5.1856305457475917</v>
      </c>
      <c r="J164" s="10">
        <v>16.830149979244297</v>
      </c>
      <c r="K164" s="10">
        <v>2.8484766002446267</v>
      </c>
      <c r="L164" s="10">
        <v>1.1847524564923333</v>
      </c>
      <c r="M164" s="10">
        <v>9.0428735028860014</v>
      </c>
      <c r="N164" s="10">
        <v>7.0971477941746972</v>
      </c>
      <c r="O164" s="10">
        <v>3.1971597362794015</v>
      </c>
      <c r="P164" s="10">
        <v>12.419200200436503</v>
      </c>
    </row>
    <row r="165" spans="1:16" x14ac:dyDescent="0.2">
      <c r="A165" s="20">
        <v>41685</v>
      </c>
      <c r="B165" s="10">
        <v>4.360278862510369</v>
      </c>
      <c r="C165" s="10">
        <v>8.0555280788220767</v>
      </c>
      <c r="D165" s="10">
        <v>10.653290701878026</v>
      </c>
      <c r="E165" s="10">
        <v>8.5444263438501888</v>
      </c>
      <c r="F165" s="10">
        <v>4.9870308961777123</v>
      </c>
      <c r="G165" s="10">
        <v>7.0286655700545504</v>
      </c>
      <c r="H165" s="10">
        <v>4.213237932817365</v>
      </c>
      <c r="I165" s="10">
        <v>4.9984037615023764</v>
      </c>
      <c r="J165" s="10">
        <v>15.557201037647665</v>
      </c>
      <c r="K165" s="10">
        <v>2.9825658234593746</v>
      </c>
      <c r="L165" s="10">
        <v>1.0473057192791584</v>
      </c>
      <c r="M165" s="10">
        <v>7.99250435679338</v>
      </c>
      <c r="N165" s="10">
        <v>7.5743028342319203</v>
      </c>
      <c r="O165" s="10">
        <v>3.9349543715846989</v>
      </c>
      <c r="P165" s="10">
        <v>10.06009391220476</v>
      </c>
    </row>
    <row r="166" spans="1:16" x14ac:dyDescent="0.2">
      <c r="A166" s="20">
        <v>41713</v>
      </c>
      <c r="B166" s="10">
        <v>4.6915368060010483</v>
      </c>
      <c r="C166" s="10">
        <v>7.8354975170971075</v>
      </c>
      <c r="D166" s="10">
        <v>8.8587581831165707</v>
      </c>
      <c r="E166" s="10">
        <v>7.7620916393011035</v>
      </c>
      <c r="F166" s="10">
        <v>5.06420755934586</v>
      </c>
      <c r="G166" s="10">
        <v>7.0286655700545504</v>
      </c>
      <c r="H166" s="10">
        <v>4.483023891566126</v>
      </c>
      <c r="I166" s="10">
        <v>5.1338658647888042</v>
      </c>
      <c r="J166" s="10">
        <v>15.558259193217964</v>
      </c>
      <c r="K166" s="10">
        <v>3.5650275700419978</v>
      </c>
      <c r="L166" s="10">
        <v>1.0654667244621854</v>
      </c>
      <c r="M166" s="10">
        <v>8.3921295746330493</v>
      </c>
      <c r="N166" s="10">
        <v>8.2628758191620939</v>
      </c>
      <c r="O166" s="10">
        <v>3.5086685901639343</v>
      </c>
      <c r="P166" s="10">
        <v>7.5450704341535708</v>
      </c>
    </row>
    <row r="167" spans="1:16" x14ac:dyDescent="0.2">
      <c r="A167" s="20">
        <v>41744</v>
      </c>
      <c r="B167" s="10">
        <v>3.8165279572627577</v>
      </c>
      <c r="C167" s="10">
        <v>8.0384896807524733</v>
      </c>
      <c r="D167" s="10">
        <v>8.8587581831165707</v>
      </c>
      <c r="E167" s="10">
        <v>7.7609774487212286</v>
      </c>
      <c r="F167" s="10">
        <v>5.06420755934586</v>
      </c>
      <c r="G167" s="10">
        <v>7.1960950528107448</v>
      </c>
      <c r="H167" s="10">
        <v>4.6353682327820778</v>
      </c>
      <c r="I167" s="10">
        <v>5.1998590157267843</v>
      </c>
      <c r="J167" s="10">
        <v>15.312338070380974</v>
      </c>
      <c r="K167" s="10">
        <v>3.7801212004621658</v>
      </c>
      <c r="L167" s="10">
        <v>1.0721258914900742</v>
      </c>
      <c r="M167" s="10">
        <v>8.3921295746330493</v>
      </c>
      <c r="N167" s="10">
        <v>7.6019172127747296</v>
      </c>
      <c r="O167" s="10">
        <v>3.5428800000000003</v>
      </c>
      <c r="P167" s="10">
        <v>7.5450704341535708</v>
      </c>
    </row>
    <row r="168" spans="1:16" x14ac:dyDescent="0.2">
      <c r="A168" s="20">
        <v>41774</v>
      </c>
      <c r="B168" s="10">
        <v>3.7420591190722652</v>
      </c>
      <c r="C168" s="10">
        <v>8.1117554856085565</v>
      </c>
      <c r="D168" s="10">
        <v>8.8618131600550942</v>
      </c>
      <c r="E168" s="10">
        <v>7.6170163126279</v>
      </c>
      <c r="F168" s="10">
        <v>5.0635650504904559</v>
      </c>
      <c r="G168" s="10">
        <v>7.3675415365346177</v>
      </c>
      <c r="H168" s="10">
        <v>4.697682088706113</v>
      </c>
      <c r="I168" s="10">
        <v>5.4130227604634946</v>
      </c>
      <c r="J168" s="10">
        <v>15.441620257436744</v>
      </c>
      <c r="K168" s="10">
        <v>3.809504070448924</v>
      </c>
      <c r="L168" s="10">
        <v>1.1344523661192445</v>
      </c>
      <c r="M168" s="10">
        <v>10.351356031516332</v>
      </c>
      <c r="N168" s="10">
        <v>7.9264195203792669</v>
      </c>
      <c r="O168" s="10">
        <v>3.2709785999999998</v>
      </c>
      <c r="P168" s="10">
        <v>7.5450704341535708</v>
      </c>
    </row>
    <row r="169" spans="1:16" x14ac:dyDescent="0.2">
      <c r="A169" s="20">
        <v>41805</v>
      </c>
      <c r="B169" s="10">
        <v>4.1206090465406033</v>
      </c>
      <c r="C169" s="10">
        <v>8.1117554856085565</v>
      </c>
      <c r="D169" s="10">
        <v>8.8618131600550942</v>
      </c>
      <c r="E169" s="10">
        <v>7.6170163126279</v>
      </c>
      <c r="F169" s="10">
        <v>5.0635650504904559</v>
      </c>
      <c r="G169" s="10">
        <v>7.3675415365346177</v>
      </c>
      <c r="H169" s="10">
        <v>4.697682088706113</v>
      </c>
      <c r="I169" s="10">
        <v>5.4130227604634946</v>
      </c>
      <c r="J169" s="10">
        <v>15.441620257436744</v>
      </c>
      <c r="K169" s="10">
        <v>4.1575815682895065</v>
      </c>
      <c r="L169" s="10">
        <v>1.1344523661192445</v>
      </c>
      <c r="M169" s="10">
        <v>10.371769508078836</v>
      </c>
      <c r="N169" s="10">
        <v>7.7532656442052632</v>
      </c>
      <c r="O169" s="10">
        <v>3.5249999999999999</v>
      </c>
      <c r="P169" s="10">
        <v>7.5450704341535708</v>
      </c>
    </row>
    <row r="170" spans="1:16" x14ac:dyDescent="0.2">
      <c r="A170" s="20">
        <v>41835</v>
      </c>
      <c r="B170" s="10">
        <v>4.0709631544136089</v>
      </c>
      <c r="C170" s="10">
        <v>8.1117554856085565</v>
      </c>
      <c r="D170" s="10">
        <v>8.0561937818682665</v>
      </c>
      <c r="E170" s="10">
        <v>7.7015943025460096</v>
      </c>
      <c r="F170" s="10">
        <v>5.0635650504904559</v>
      </c>
      <c r="G170" s="10">
        <v>7.3675415365346177</v>
      </c>
      <c r="H170" s="10">
        <v>4.697682088706113</v>
      </c>
      <c r="I170" s="10">
        <v>5.4130227604634946</v>
      </c>
      <c r="J170" s="10">
        <v>16.143512087320229</v>
      </c>
      <c r="K170" s="10">
        <v>4.1951218081837691</v>
      </c>
      <c r="L170" s="10">
        <v>1.1878383598189737</v>
      </c>
      <c r="M170" s="10">
        <v>10.458454716683436</v>
      </c>
      <c r="N170" s="10">
        <v>7.7532656442052632</v>
      </c>
      <c r="O170" s="10">
        <v>3.5249999999999999</v>
      </c>
      <c r="P170" s="10">
        <v>7.5450704341535708</v>
      </c>
    </row>
    <row r="171" spans="1:16" x14ac:dyDescent="0.2">
      <c r="A171" s="20">
        <v>41866</v>
      </c>
      <c r="B171" s="10">
        <v>4.2261065673104694</v>
      </c>
      <c r="C171" s="10">
        <v>8.1117554856085565</v>
      </c>
      <c r="D171" s="10">
        <v>8.0561937818682665</v>
      </c>
      <c r="E171" s="10">
        <v>7.7015943025460096</v>
      </c>
      <c r="F171" s="10">
        <v>5.0635650504904559</v>
      </c>
      <c r="G171" s="10">
        <v>7.5961265809540999</v>
      </c>
      <c r="H171" s="10">
        <v>4.697682088706113</v>
      </c>
      <c r="I171" s="10">
        <v>5.3598022105344834</v>
      </c>
      <c r="J171" s="10">
        <v>17.131896020321822</v>
      </c>
      <c r="K171" s="10">
        <v>4.3599475048189404</v>
      </c>
      <c r="L171" s="10">
        <v>1.2011848582439058</v>
      </c>
      <c r="M171" s="10">
        <v>9.8186595783532891</v>
      </c>
      <c r="N171" s="10">
        <v>9.1979596451855397</v>
      </c>
      <c r="O171" s="10">
        <v>3.3011428571428572</v>
      </c>
      <c r="P171" s="10">
        <v>7.9467658683071392</v>
      </c>
    </row>
    <row r="172" spans="1:16" x14ac:dyDescent="0.2">
      <c r="A172" s="20">
        <v>41897</v>
      </c>
      <c r="B172" s="10">
        <v>4.4619245549136961</v>
      </c>
      <c r="C172" s="10">
        <v>8.1117554856085565</v>
      </c>
      <c r="D172" s="10">
        <v>7.895069906230904</v>
      </c>
      <c r="E172" s="10">
        <v>7.7015943025460096</v>
      </c>
      <c r="F172" s="10">
        <v>5.0635650504904559</v>
      </c>
      <c r="G172" s="10">
        <v>7.4370299165418281</v>
      </c>
      <c r="H172" s="10">
        <v>4.697682088706113</v>
      </c>
      <c r="I172" s="10">
        <v>5.3598022105344834</v>
      </c>
      <c r="J172" s="10">
        <v>17.031601485226098</v>
      </c>
      <c r="K172" s="10">
        <v>4.3599475048189404</v>
      </c>
      <c r="L172" s="10">
        <v>1.2011848582439058</v>
      </c>
      <c r="M172" s="10">
        <v>9.8186595783532891</v>
      </c>
      <c r="N172" s="10">
        <v>9.1979596451855397</v>
      </c>
      <c r="O172" s="10">
        <v>3.3011428571428567</v>
      </c>
      <c r="P172" s="10">
        <v>8.7433802894357129</v>
      </c>
    </row>
    <row r="173" spans="1:16" x14ac:dyDescent="0.2">
      <c r="A173" s="20">
        <v>41927</v>
      </c>
      <c r="B173" s="10">
        <v>4.8394522198819931</v>
      </c>
      <c r="C173" s="10">
        <v>8.1117554856085565</v>
      </c>
      <c r="D173" s="10">
        <v>7.9756318440495848</v>
      </c>
      <c r="E173" s="10">
        <v>7.7015943025460096</v>
      </c>
      <c r="F173" s="10">
        <v>5.0635650504904559</v>
      </c>
      <c r="G173" s="10">
        <v>7.5046392794194796</v>
      </c>
      <c r="H173" s="10">
        <v>4.7503158128576386</v>
      </c>
      <c r="I173" s="10">
        <v>5.4001006105662883</v>
      </c>
      <c r="J173" s="10">
        <v>17.031601485226098</v>
      </c>
      <c r="K173" s="10">
        <v>4.3599475048189404</v>
      </c>
      <c r="L173" s="10">
        <v>1.2011848582439058</v>
      </c>
      <c r="M173" s="10">
        <v>9.8186595783532891</v>
      </c>
      <c r="N173" s="10">
        <v>9.1979596451855397</v>
      </c>
      <c r="O173" s="10">
        <v>3.2366428571428569</v>
      </c>
      <c r="P173" s="10">
        <v>8.5220563473228559</v>
      </c>
    </row>
    <row r="174" spans="1:16" x14ac:dyDescent="0.2">
      <c r="A174" s="20">
        <v>41958</v>
      </c>
      <c r="B174" s="10">
        <v>5.0985929010001723</v>
      </c>
      <c r="C174" s="10">
        <v>7.5439326016159605</v>
      </c>
      <c r="D174" s="10">
        <v>8.8618131600550925</v>
      </c>
      <c r="E174" s="10">
        <v>7.7015943025460096</v>
      </c>
      <c r="F174" s="10">
        <v>5.0211204253538266</v>
      </c>
      <c r="G174" s="10">
        <v>7.5519658334338375</v>
      </c>
      <c r="H174" s="10">
        <v>4.8376567013761846</v>
      </c>
      <c r="I174" s="10">
        <v>5.2145142456510802</v>
      </c>
      <c r="J174" s="10">
        <v>16.943066957596439</v>
      </c>
      <c r="K174" s="10">
        <v>4.3599475048189404</v>
      </c>
      <c r="L174" s="10">
        <v>1.2011848582439058</v>
      </c>
      <c r="M174" s="10">
        <v>9.8186595783532891</v>
      </c>
      <c r="N174" s="10">
        <v>9.1979596451855397</v>
      </c>
      <c r="O174" s="10">
        <v>3.2625999999999999</v>
      </c>
      <c r="P174" s="10">
        <v>9.6399119820551427</v>
      </c>
    </row>
    <row r="175" spans="1:16" x14ac:dyDescent="0.2">
      <c r="A175" s="20">
        <v>41988</v>
      </c>
      <c r="B175" s="10">
        <v>4.5349619195681328</v>
      </c>
      <c r="C175" s="10">
        <v>7.7061677113281295</v>
      </c>
      <c r="D175" s="10">
        <v>8.0561937818682683</v>
      </c>
      <c r="E175" s="10">
        <v>7.7015943025460096</v>
      </c>
      <c r="F175" s="10">
        <v>5.0211204253538257</v>
      </c>
      <c r="G175" s="10">
        <v>7.8658985345734074</v>
      </c>
      <c r="H175" s="10">
        <v>4.8731580763903759</v>
      </c>
      <c r="I175" s="10">
        <v>5.2145142456510802</v>
      </c>
      <c r="J175" s="10">
        <v>16.52893647846831</v>
      </c>
      <c r="K175" s="10">
        <v>4.3214490721053078</v>
      </c>
      <c r="L175" s="10">
        <v>1.2011848582439058</v>
      </c>
      <c r="M175" s="10">
        <v>9.8186595783532891</v>
      </c>
      <c r="N175" s="10">
        <v>9.8341518539775397</v>
      </c>
      <c r="O175" s="10">
        <v>3.3110782608695652</v>
      </c>
      <c r="P175" s="10">
        <v>9.6298899775689275</v>
      </c>
    </row>
    <row r="176" spans="1:16" x14ac:dyDescent="0.2">
      <c r="A176" s="20">
        <v>42019</v>
      </c>
      <c r="B176" s="10">
        <v>4.7617100155465391</v>
      </c>
      <c r="C176" s="10">
        <v>6.8949921627672746</v>
      </c>
      <c r="D176" s="10">
        <v>8.8618131600550942</v>
      </c>
      <c r="E176" s="10">
        <v>8.2792138752369606</v>
      </c>
      <c r="F176" s="10">
        <v>5.0876512493842361</v>
      </c>
      <c r="G176" s="10">
        <v>7.7708354370325994</v>
      </c>
      <c r="H176" s="10">
        <v>5.0892854673179304</v>
      </c>
      <c r="I176" s="10">
        <v>5.4471162598528728</v>
      </c>
      <c r="J176" s="10">
        <v>16.52893647846831</v>
      </c>
      <c r="K176" s="10">
        <v>3.8979663122553436</v>
      </c>
      <c r="L176" s="10">
        <v>1.2011848582439058</v>
      </c>
      <c r="M176" s="10">
        <v>10.286214796370112</v>
      </c>
      <c r="N176" s="10">
        <v>9.8878066185744551</v>
      </c>
      <c r="O176" s="10">
        <v>3.3924982181040635</v>
      </c>
      <c r="P176" s="10">
        <v>8.4602817366142773</v>
      </c>
    </row>
    <row r="177" spans="1:16" x14ac:dyDescent="0.2">
      <c r="A177" s="20">
        <v>42050</v>
      </c>
      <c r="B177" s="10">
        <v>4.2434286533101817</v>
      </c>
      <c r="C177" s="10">
        <v>7.116063662588056</v>
      </c>
      <c r="D177" s="10">
        <v>8.8618131600550942</v>
      </c>
      <c r="E177" s="10">
        <v>9.1991265280410683</v>
      </c>
      <c r="F177" s="10">
        <v>5.0954784051525204</v>
      </c>
      <c r="G177" s="10">
        <v>6.6143504649928353</v>
      </c>
      <c r="H177" s="10">
        <v>5.1391547859914226</v>
      </c>
      <c r="I177" s="10">
        <v>5.3117426480072929</v>
      </c>
      <c r="J177" s="10">
        <v>15.863372829952645</v>
      </c>
      <c r="K177" s="10">
        <v>3.8063299776202864</v>
      </c>
      <c r="L177" s="10">
        <v>1.190275767334815</v>
      </c>
      <c r="M177" s="10">
        <v>8.228971837096088</v>
      </c>
      <c r="N177" s="10">
        <v>9.6910984747515894</v>
      </c>
      <c r="O177" s="10">
        <v>3.9349543715847002</v>
      </c>
      <c r="P177" s="10" t="s">
        <v>52</v>
      </c>
    </row>
    <row r="178" spans="1:16" x14ac:dyDescent="0.2">
      <c r="A178" s="20">
        <v>42078</v>
      </c>
      <c r="B178" s="10">
        <v>3.9091548449353466</v>
      </c>
      <c r="C178" s="10">
        <v>7.2084514001793485</v>
      </c>
      <c r="D178" s="10">
        <v>7.0400686891147108</v>
      </c>
      <c r="E178" s="10">
        <v>8.4389730394576112</v>
      </c>
      <c r="F178" s="10">
        <v>5.0728420340587386</v>
      </c>
      <c r="G178" s="10">
        <v>7.0758167765039648</v>
      </c>
      <c r="H178" s="10">
        <v>5.1609277880259894</v>
      </c>
      <c r="I178" s="10">
        <v>5.3117426480072929</v>
      </c>
      <c r="J178" s="10">
        <v>15.838178291172358</v>
      </c>
      <c r="K178" s="10">
        <v>4.3920928879579781</v>
      </c>
      <c r="L178" s="10">
        <v>1.190275767334815</v>
      </c>
      <c r="M178" s="10">
        <v>8.228971837096088</v>
      </c>
      <c r="N178" s="10">
        <v>9.6910984747515894</v>
      </c>
      <c r="O178" s="10" t="s">
        <v>52</v>
      </c>
      <c r="P178" s="10" t="s">
        <v>52</v>
      </c>
    </row>
    <row r="179" spans="1:16" x14ac:dyDescent="0.2">
      <c r="A179" s="20">
        <v>42109</v>
      </c>
      <c r="B179" s="10">
        <v>3.8707670723173235</v>
      </c>
      <c r="C179" s="10">
        <v>7.2084514001793485</v>
      </c>
      <c r="D179" s="10">
        <v>7.0400686891147108</v>
      </c>
      <c r="E179" s="10">
        <v>8.4389730394576112</v>
      </c>
      <c r="F179" s="10">
        <v>5.0479048671285325</v>
      </c>
      <c r="G179" s="10">
        <v>7.216330566893066</v>
      </c>
      <c r="H179" s="10">
        <v>6.1439616524118916</v>
      </c>
      <c r="I179" s="10">
        <v>5.3749739097349982</v>
      </c>
      <c r="J179" s="10">
        <v>15.269133790407114</v>
      </c>
      <c r="K179" s="10">
        <v>4.0573505220322366</v>
      </c>
      <c r="L179" s="10">
        <v>1.190275767334815</v>
      </c>
      <c r="M179" s="10">
        <v>8.228971837096088</v>
      </c>
      <c r="N179" s="10">
        <v>9.0108155127530054</v>
      </c>
      <c r="O179" s="10" t="s">
        <v>52</v>
      </c>
      <c r="P179" s="10" t="s">
        <v>52</v>
      </c>
    </row>
    <row r="180" spans="1:16" x14ac:dyDescent="0.2">
      <c r="A180" s="20">
        <v>42139</v>
      </c>
      <c r="B180" s="10">
        <v>4.0604432613723205</v>
      </c>
      <c r="C180" s="10">
        <v>7.1781150933611659</v>
      </c>
      <c r="D180" s="10">
        <v>7.2196481056914168</v>
      </c>
      <c r="E180" s="10">
        <v>8.2950119033642835</v>
      </c>
      <c r="F180" s="10">
        <v>5.0376558959071582</v>
      </c>
      <c r="G180" s="10">
        <v>7.0199208740724108</v>
      </c>
      <c r="H180" s="10">
        <v>5.9973827217769555</v>
      </c>
      <c r="I180" s="10">
        <v>5.6179883211619339</v>
      </c>
      <c r="J180" s="10">
        <v>15.397123155592327</v>
      </c>
      <c r="K180" s="10">
        <v>4.1905767739459012</v>
      </c>
      <c r="L180" s="10">
        <v>1.1928739303893614</v>
      </c>
      <c r="M180" s="10">
        <v>10.573832718675593</v>
      </c>
      <c r="N180" s="10">
        <v>9.789372606711586</v>
      </c>
      <c r="O180" s="10">
        <v>3.31</v>
      </c>
      <c r="P180" s="10">
        <v>5</v>
      </c>
    </row>
    <row r="181" spans="1:16" x14ac:dyDescent="0.2">
      <c r="A181" s="20">
        <v>42170</v>
      </c>
      <c r="B181" s="10">
        <v>4.2494526587716734</v>
      </c>
      <c r="C181" s="10">
        <v>7.1781150933611659</v>
      </c>
      <c r="D181" s="10">
        <v>7.5806305109759871</v>
      </c>
      <c r="E181" s="10">
        <v>8.2950119033642835</v>
      </c>
      <c r="F181" s="10">
        <v>5.0376558959071582</v>
      </c>
      <c r="G181" s="10">
        <v>7.1303621070961674</v>
      </c>
      <c r="H181" s="10">
        <v>6.1418379534476628</v>
      </c>
      <c r="I181" s="10">
        <v>5.6179883211619339</v>
      </c>
      <c r="J181" s="10">
        <v>15.397123155592327</v>
      </c>
      <c r="K181" s="10">
        <v>4.2102147017340892</v>
      </c>
      <c r="L181" s="10">
        <v>1.1928739303893614</v>
      </c>
      <c r="M181" s="10">
        <v>10.594246195238098</v>
      </c>
      <c r="N181" s="10">
        <v>9.0663581887500797</v>
      </c>
      <c r="O181" s="10">
        <v>3.4013404666666669</v>
      </c>
      <c r="P181" s="10">
        <v>5.125</v>
      </c>
    </row>
    <row r="182" spans="1:16" x14ac:dyDescent="0.2">
      <c r="A182" s="20">
        <v>42200</v>
      </c>
      <c r="B182" s="10">
        <v>4.3732864018953883</v>
      </c>
      <c r="C182" s="10">
        <v>7.1781150933611659</v>
      </c>
      <c r="D182" s="10">
        <v>7.2196481056914159</v>
      </c>
      <c r="E182" s="10">
        <v>8.2099107496290884</v>
      </c>
      <c r="F182" s="10">
        <v>5.0376558959071582</v>
      </c>
      <c r="G182" s="10">
        <v>7.1303621070961674</v>
      </c>
      <c r="H182" s="10">
        <v>6.1418379534476628</v>
      </c>
      <c r="I182" s="10">
        <v>5.8142689690286167</v>
      </c>
      <c r="J182" s="10">
        <v>16.096992389937434</v>
      </c>
      <c r="K182" s="10">
        <v>4.2288439703258334</v>
      </c>
      <c r="L182" s="10">
        <v>1.1928739303893614</v>
      </c>
      <c r="M182" s="10">
        <v>10.594246195238098</v>
      </c>
      <c r="N182" s="10">
        <v>9.0663581887500797</v>
      </c>
      <c r="O182" s="10">
        <v>3.4520106999999998</v>
      </c>
      <c r="P182" s="10">
        <v>5.25</v>
      </c>
    </row>
    <row r="183" spans="1:16" x14ac:dyDescent="0.2">
      <c r="A183" s="20">
        <v>42231</v>
      </c>
      <c r="B183" s="10">
        <v>4.4704665615710919</v>
      </c>
      <c r="C183" s="10">
        <v>7.5370208480292256</v>
      </c>
      <c r="D183" s="10">
        <v>7.4001393083337001</v>
      </c>
      <c r="E183" s="10">
        <v>8.2099107496290884</v>
      </c>
      <c r="F183" s="10">
        <v>5.0164977411443488</v>
      </c>
      <c r="G183" s="10">
        <v>7.378400296606622</v>
      </c>
      <c r="H183" s="10">
        <v>6.1418379534476628</v>
      </c>
      <c r="I183" s="10">
        <v>5.6157402429023202</v>
      </c>
      <c r="J183" s="10">
        <v>17.101781379509983</v>
      </c>
      <c r="K183" s="10">
        <v>4.2053538113082087</v>
      </c>
      <c r="L183" s="10">
        <v>1.1529977322837379</v>
      </c>
      <c r="M183" s="10">
        <v>9.5965910428571437</v>
      </c>
      <c r="N183" s="10">
        <v>9.9342880675207361</v>
      </c>
      <c r="O183" s="10">
        <v>3.2195940778021983</v>
      </c>
      <c r="P183" s="10">
        <v>5</v>
      </c>
    </row>
    <row r="184" spans="1:16" x14ac:dyDescent="0.2">
      <c r="A184" s="20">
        <v>42262</v>
      </c>
      <c r="B184" s="10">
        <v>4.4972358224188245</v>
      </c>
      <c r="C184" s="10">
        <v>7.5370208480292256</v>
      </c>
      <c r="D184" s="10">
        <v>7.5806305109759871</v>
      </c>
      <c r="E184" s="10">
        <v>8.2099107496290884</v>
      </c>
      <c r="F184" s="10">
        <v>4.9954284506315441</v>
      </c>
      <c r="G184" s="10">
        <v>7.2431560180974852</v>
      </c>
      <c r="H184" s="10">
        <v>6.1418379534476628</v>
      </c>
      <c r="I184" s="10">
        <v>5.6157402429023202</v>
      </c>
      <c r="J184" s="10">
        <v>17.016887070278202</v>
      </c>
      <c r="K184" s="10">
        <v>4.2244690559050646</v>
      </c>
      <c r="L184" s="10">
        <v>1.1529977322837379</v>
      </c>
      <c r="M184" s="10">
        <v>9.5965910428571437</v>
      </c>
      <c r="N184" s="10">
        <v>9.9342880675207361</v>
      </c>
      <c r="O184" s="10">
        <v>3.2195940778021979</v>
      </c>
      <c r="P184" s="10">
        <v>7.05</v>
      </c>
    </row>
    <row r="185" spans="1:16" x14ac:dyDescent="0.2">
      <c r="A185" s="20">
        <v>42292</v>
      </c>
      <c r="B185" s="10">
        <v>4.731466854836472</v>
      </c>
      <c r="C185" s="10">
        <v>7.3575679706951949</v>
      </c>
      <c r="D185" s="10">
        <v>7.5806305109759871</v>
      </c>
      <c r="E185" s="10">
        <v>7.8297200491323302</v>
      </c>
      <c r="F185" s="10">
        <v>5.1980005694730487</v>
      </c>
      <c r="G185" s="10">
        <v>7.2431560180974852</v>
      </c>
      <c r="H185" s="10">
        <v>6.2230110778779428</v>
      </c>
      <c r="I185" s="10">
        <v>5.7133454718916088</v>
      </c>
      <c r="J185" s="10">
        <v>17.016887070278202</v>
      </c>
      <c r="K185" s="10">
        <v>4.1480080775176438</v>
      </c>
      <c r="L185" s="10">
        <v>1.162531853578705</v>
      </c>
      <c r="M185" s="10">
        <v>9.5965910428571437</v>
      </c>
      <c r="N185" s="10">
        <v>9.1979596451855397</v>
      </c>
      <c r="O185" s="10">
        <v>3.1975940778021976</v>
      </c>
      <c r="P185" s="10">
        <v>8.5220563473228559</v>
      </c>
    </row>
    <row r="186" spans="1:16" x14ac:dyDescent="0.2">
      <c r="A186" s="20">
        <v>42323</v>
      </c>
      <c r="B186" s="10">
        <v>4.4503896159352951</v>
      </c>
      <c r="C186" s="10">
        <v>7.034552791493943</v>
      </c>
      <c r="D186" s="10">
        <v>8.6635777268296987</v>
      </c>
      <c r="E186" s="10">
        <v>7.8297200491323302</v>
      </c>
      <c r="F186" s="10">
        <v>4.9954284506315432</v>
      </c>
      <c r="G186" s="10">
        <v>7.2431560180974852</v>
      </c>
      <c r="H186" s="10">
        <v>6.159522073744129</v>
      </c>
      <c r="I186" s="10">
        <v>5.7133454718916088</v>
      </c>
      <c r="J186" s="10">
        <v>17.016887070278202</v>
      </c>
      <c r="K186" s="10">
        <v>3.975970876145944</v>
      </c>
      <c r="L186" s="10">
        <v>1.1387632790984221</v>
      </c>
      <c r="M186" s="10">
        <v>9.6204262053892755</v>
      </c>
      <c r="N186" s="10">
        <v>10.621409658857587</v>
      </c>
      <c r="O186" s="10">
        <v>3.207931708923077</v>
      </c>
      <c r="P186" s="10">
        <v>6.93</v>
      </c>
    </row>
    <row r="187" spans="1:16" x14ac:dyDescent="0.2">
      <c r="A187" s="20">
        <v>42353</v>
      </c>
      <c r="B187" s="10">
        <v>4.5708512897500846</v>
      </c>
      <c r="C187" s="10">
        <v>7.034552791493943</v>
      </c>
      <c r="D187" s="10">
        <v>7.5806305109759871</v>
      </c>
      <c r="E187" s="10">
        <v>7.8297200491323302</v>
      </c>
      <c r="F187" s="10">
        <v>4.9954284506315432</v>
      </c>
      <c r="G187" s="10">
        <v>7.2431560180974852</v>
      </c>
      <c r="H187" s="10">
        <v>6.159522073744129</v>
      </c>
      <c r="I187" s="10">
        <v>5.7133454718916088</v>
      </c>
      <c r="J187" s="10">
        <v>17.016887070278202</v>
      </c>
      <c r="K187" s="10">
        <v>3.9855284984443711</v>
      </c>
      <c r="L187" s="10">
        <v>1.1387632790984221</v>
      </c>
      <c r="M187" s="10">
        <v>9.6204262053892755</v>
      </c>
      <c r="N187" s="10">
        <v>10.621409658857587</v>
      </c>
      <c r="O187" s="10">
        <v>3.207931708923077</v>
      </c>
      <c r="P187" s="10">
        <v>6.13</v>
      </c>
    </row>
    <row r="188" spans="1:16" x14ac:dyDescent="0.2">
      <c r="A188" s="20">
        <v>42384</v>
      </c>
      <c r="B188" s="10">
        <v>4.7850053765319336</v>
      </c>
      <c r="C188" s="10">
        <v>7.034552791493943</v>
      </c>
      <c r="D188" s="10">
        <v>7.9416129162605582</v>
      </c>
      <c r="E188" s="10">
        <v>9.3956640589587952</v>
      </c>
      <c r="F188" s="10">
        <v>5.0805087405449765</v>
      </c>
      <c r="G188" s="10">
        <v>7.3343089979960983</v>
      </c>
      <c r="H188" s="10">
        <v>6.159522073744129</v>
      </c>
      <c r="I188" s="10">
        <v>5.7133454718916088</v>
      </c>
      <c r="J188" s="10">
        <v>17.016887070278202</v>
      </c>
      <c r="K188" s="10">
        <v>3.8230489193710993</v>
      </c>
      <c r="L188" s="10">
        <v>1.1387632790984221</v>
      </c>
      <c r="M188" s="10">
        <v>10.07854173897924</v>
      </c>
      <c r="N188" s="10">
        <v>10.679359672584791</v>
      </c>
      <c r="O188" s="10">
        <v>3.2868152755359397</v>
      </c>
      <c r="P188" s="10">
        <v>5.021739130434784</v>
      </c>
    </row>
    <row r="189" spans="1:16" x14ac:dyDescent="0.2">
      <c r="A189" s="20">
        <v>42415</v>
      </c>
      <c r="B189" s="10">
        <v>5.0519240437942594</v>
      </c>
      <c r="C189" s="10">
        <v>8.1492535950136542</v>
      </c>
      <c r="D189" s="10">
        <v>7.5806305109759871</v>
      </c>
      <c r="E189" s="10">
        <v>8.4893703374346856</v>
      </c>
      <c r="F189" s="10">
        <v>5.795688047867845</v>
      </c>
      <c r="G189" s="10">
        <v>7.6199756425125562</v>
      </c>
      <c r="H189" s="10">
        <v>6.8399177006504042</v>
      </c>
      <c r="I189" s="10">
        <v>6.4172030974480068</v>
      </c>
      <c r="J189" s="10">
        <v>16.456756793249518</v>
      </c>
      <c r="K189" s="10">
        <v>3.3830499048926304</v>
      </c>
      <c r="L189" s="10">
        <v>1.1387632790984221</v>
      </c>
      <c r="M189" s="10">
        <v>10.07854173897924</v>
      </c>
      <c r="N189" s="10">
        <v>10.589679836292396</v>
      </c>
      <c r="O189" s="10">
        <v>3.7</v>
      </c>
      <c r="P189" s="10"/>
    </row>
    <row r="190" spans="1:16" x14ac:dyDescent="0.2">
      <c r="A190" s="20">
        <v>42444</v>
      </c>
      <c r="B190" s="10">
        <v>5.0145906211713669</v>
      </c>
      <c r="C190" s="10">
        <v>7.2353861305140432</v>
      </c>
      <c r="D190" s="10">
        <v>6.3114617844711951</v>
      </c>
      <c r="E190" s="10">
        <v>6.9595155519783249</v>
      </c>
      <c r="F190" s="10">
        <v>5.9633796537422796</v>
      </c>
      <c r="G190" s="10">
        <v>7.6199756425125562</v>
      </c>
      <c r="H190" s="10">
        <v>6.6509267412444473</v>
      </c>
      <c r="I190" s="10">
        <v>5.5734036341962465</v>
      </c>
      <c r="J190" s="10">
        <v>16.457797826521698</v>
      </c>
      <c r="K190" s="10">
        <v>3.5428050392903376</v>
      </c>
      <c r="L190" s="10">
        <v>1.1387632790984221</v>
      </c>
      <c r="M190" s="10">
        <v>10.07854173897924</v>
      </c>
      <c r="N190" s="10">
        <v>10.589679836292396</v>
      </c>
      <c r="O190" s="10"/>
      <c r="P190" s="10"/>
    </row>
    <row r="191" spans="1:16" x14ac:dyDescent="0.2">
      <c r="A191" s="20">
        <v>42475</v>
      </c>
      <c r="B191" s="10">
        <v>5.2267463782209251</v>
      </c>
      <c r="C191" s="10">
        <v>7.75219942555076</v>
      </c>
      <c r="D191" s="10">
        <v>6.3114617844711951</v>
      </c>
      <c r="E191" s="10">
        <v>6.9595155519783249</v>
      </c>
      <c r="F191" s="10">
        <v>5.6870628807443007</v>
      </c>
      <c r="G191" s="10">
        <v>7.7830643593804458</v>
      </c>
      <c r="H191" s="10">
        <v>5.9858340671200034</v>
      </c>
      <c r="I191" s="10">
        <v>6.13376592989305</v>
      </c>
      <c r="J191" s="10">
        <v>15.886923454760831</v>
      </c>
      <c r="K191" s="10">
        <v>3.7189359417319112</v>
      </c>
      <c r="L191" s="10">
        <v>1.1387632790984221</v>
      </c>
      <c r="M191" s="10">
        <v>10.07854173897924</v>
      </c>
      <c r="N191" s="10">
        <v>10.281180251772669</v>
      </c>
      <c r="O191" s="10"/>
      <c r="P191" s="10"/>
    </row>
    <row r="192" spans="1:16" x14ac:dyDescent="0.2">
      <c r="A192" s="20">
        <v>42505</v>
      </c>
      <c r="B192" s="10">
        <v>5.0308521926490126</v>
      </c>
      <c r="C192" s="10">
        <v>7.0164429681281772</v>
      </c>
      <c r="D192" s="10">
        <v>7.1276644192554413</v>
      </c>
      <c r="E192" s="10">
        <v>6.9595155519783249</v>
      </c>
      <c r="F192" s="10">
        <v>5.406314997069452</v>
      </c>
      <c r="G192" s="10">
        <v>7.831114847172973</v>
      </c>
      <c r="H192" s="10">
        <v>6.0589343899234729</v>
      </c>
      <c r="I192" s="10">
        <v>6.3767803413199866</v>
      </c>
      <c r="J192" s="10">
        <v>16.027711756464566</v>
      </c>
      <c r="K192" s="10">
        <v>3.9744451279987305</v>
      </c>
      <c r="L192" s="10">
        <v>1.1414263962293321</v>
      </c>
      <c r="M192" s="10">
        <v>10.509885997063082</v>
      </c>
      <c r="N192" s="10">
        <v>10.393070679064582</v>
      </c>
      <c r="O192" s="10">
        <v>3.35</v>
      </c>
      <c r="P192" s="10">
        <v>5.5</v>
      </c>
    </row>
    <row r="193" spans="1:16" x14ac:dyDescent="0.2">
      <c r="A193" s="20">
        <v>42536</v>
      </c>
      <c r="B193" s="10">
        <v>4.8672683536106192</v>
      </c>
      <c r="C193" s="10">
        <v>7.7550159121416691</v>
      </c>
      <c r="D193" s="10">
        <v>7.1276644192554413</v>
      </c>
      <c r="E193" s="10">
        <v>7.6554671071761584</v>
      </c>
      <c r="F193" s="10">
        <v>5.406314997069452</v>
      </c>
      <c r="G193" s="10">
        <v>7.831114847172973</v>
      </c>
      <c r="H193" s="10">
        <v>6.0589343899234729</v>
      </c>
      <c r="I193" s="10">
        <v>6.3767803413199866</v>
      </c>
      <c r="J193" s="10">
        <v>16.027711756464566</v>
      </c>
      <c r="K193" s="10">
        <v>3.9744451279987305</v>
      </c>
      <c r="L193" s="10">
        <v>1.1414263962293321</v>
      </c>
      <c r="M193" s="10">
        <v>10.509885997063082</v>
      </c>
      <c r="N193" s="10">
        <v>9.9807265259964524</v>
      </c>
      <c r="O193" s="10">
        <v>3.4280071333333333</v>
      </c>
      <c r="P193" s="10">
        <v>5.25</v>
      </c>
    </row>
    <row r="194" spans="1:16" x14ac:dyDescent="0.2">
      <c r="A194" s="20">
        <v>42566</v>
      </c>
      <c r="B194" s="10">
        <v>5.0912224189608022</v>
      </c>
      <c r="C194" s="10">
        <v>7.7550159121416691</v>
      </c>
      <c r="D194" s="10">
        <v>7.1276644192554413</v>
      </c>
      <c r="E194" s="10">
        <v>7.482612984554593</v>
      </c>
      <c r="F194" s="10">
        <v>5.406314997069452</v>
      </c>
      <c r="G194" s="10">
        <v>7.831114847172973</v>
      </c>
      <c r="H194" s="10">
        <v>6.0589343899234729</v>
      </c>
      <c r="I194" s="10">
        <v>6.3767803413199866</v>
      </c>
      <c r="J194" s="10">
        <v>16.027711756464566</v>
      </c>
      <c r="K194" s="10">
        <v>3.9945483025158568</v>
      </c>
      <c r="L194" s="10">
        <v>1.1414263962293321</v>
      </c>
      <c r="M194" s="10">
        <v>10.509885997063082</v>
      </c>
      <c r="N194" s="10">
        <v>9.9807265259964524</v>
      </c>
      <c r="O194" s="10">
        <v>3.4920107000000002</v>
      </c>
      <c r="P194" s="10">
        <v>5.25</v>
      </c>
    </row>
    <row r="195" spans="1:16" x14ac:dyDescent="0.2">
      <c r="A195" s="20">
        <v>42597</v>
      </c>
      <c r="B195" s="10">
        <v>5.0912224189608022</v>
      </c>
      <c r="C195" s="10">
        <v>7.7550159121416691</v>
      </c>
      <c r="D195" s="10">
        <v>7.1276644192554413</v>
      </c>
      <c r="E195" s="10">
        <v>7.482612984554593</v>
      </c>
      <c r="F195" s="10">
        <v>5.3836084740817611</v>
      </c>
      <c r="G195" s="10">
        <v>7.831114847172973</v>
      </c>
      <c r="H195" s="10">
        <v>6.0589343899234729</v>
      </c>
      <c r="I195" s="10">
        <v>6.3767803413199866</v>
      </c>
      <c r="J195" s="10">
        <v>16.391977932747853</v>
      </c>
      <c r="K195" s="10">
        <v>3.9945483025158564</v>
      </c>
      <c r="L195" s="10">
        <v>1.1414263962293321</v>
      </c>
      <c r="M195" s="10">
        <v>9.9626339975970666</v>
      </c>
      <c r="N195" s="10">
        <v>10.21912343049765</v>
      </c>
      <c r="O195" s="10">
        <v>3.1552795031055894</v>
      </c>
      <c r="P195" s="10">
        <v>5.5</v>
      </c>
    </row>
    <row r="196" spans="1:16" x14ac:dyDescent="0.2">
      <c r="A196" s="20">
        <v>42628</v>
      </c>
      <c r="B196" s="10">
        <v>4.7030353723538196</v>
      </c>
      <c r="C196" s="10">
        <v>7.7550159121416691</v>
      </c>
      <c r="D196" s="10">
        <v>7.1276644192554413</v>
      </c>
      <c r="E196" s="10">
        <v>7.482612984554593</v>
      </c>
      <c r="F196" s="10">
        <v>5.3609973184906172</v>
      </c>
      <c r="G196" s="10">
        <v>7.831114847172973</v>
      </c>
      <c r="H196" s="10">
        <v>6.0589343899234729</v>
      </c>
      <c r="I196" s="10">
        <v>6.3767803413199866</v>
      </c>
      <c r="J196" s="10">
        <v>16.328071895945168</v>
      </c>
      <c r="K196" s="10">
        <v>3.9945483025158564</v>
      </c>
      <c r="L196" s="10">
        <v>1.1414263962293321</v>
      </c>
      <c r="M196" s="10">
        <v>9.9626339975970666</v>
      </c>
      <c r="N196" s="10">
        <v>10.21912343049765</v>
      </c>
      <c r="O196" s="10">
        <v>3.1552795031055894</v>
      </c>
      <c r="P196" s="10">
        <v>6</v>
      </c>
    </row>
    <row r="197" spans="1:16" x14ac:dyDescent="0.2">
      <c r="A197" s="20">
        <v>42658</v>
      </c>
      <c r="B197" s="10">
        <v>4.3671042743285469</v>
      </c>
      <c r="C197" s="10">
        <v>7.5703726761382963</v>
      </c>
      <c r="D197" s="10">
        <v>7.2896567924203346</v>
      </c>
      <c r="E197" s="10">
        <v>7.0334091577581406</v>
      </c>
      <c r="F197" s="10">
        <v>5.3609973184906172</v>
      </c>
      <c r="G197" s="10">
        <v>8.1356214261839259</v>
      </c>
      <c r="H197" s="10">
        <v>6.1417660889380423</v>
      </c>
      <c r="I197" s="10">
        <v>6.5153324082707149</v>
      </c>
      <c r="J197" s="10">
        <v>16.328071895945168</v>
      </c>
      <c r="K197" s="10">
        <v>3.8172004920447495</v>
      </c>
      <c r="L197" s="10">
        <v>1.1414263962293321</v>
      </c>
      <c r="M197" s="10">
        <v>9.239508160792413</v>
      </c>
      <c r="N197" s="10">
        <v>9.1979596451855397</v>
      </c>
      <c r="O197" s="10">
        <v>3.1677018633540368</v>
      </c>
      <c r="P197" s="10">
        <v>8.5220563473228559</v>
      </c>
    </row>
    <row r="198" spans="1:16" x14ac:dyDescent="0.2">
      <c r="A198" s="20">
        <v>42689</v>
      </c>
      <c r="B198" s="10">
        <v>4.9941756573090563</v>
      </c>
      <c r="C198" s="10">
        <v>7.5703726761382963</v>
      </c>
      <c r="D198" s="10">
        <v>7.4516491655852342</v>
      </c>
      <c r="E198" s="10">
        <v>7.0334091577581406</v>
      </c>
      <c r="F198" s="10">
        <v>5.3609973184906172</v>
      </c>
      <c r="G198" s="10">
        <v>8.1621002591413987</v>
      </c>
      <c r="H198" s="10">
        <v>6.0833999467051942</v>
      </c>
      <c r="I198" s="10">
        <v>6.5153324082707149</v>
      </c>
      <c r="J198" s="10">
        <v>16.328071895945168</v>
      </c>
      <c r="K198" s="10">
        <v>3.589181878581901</v>
      </c>
      <c r="L198" s="10">
        <v>1.1755795896453685</v>
      </c>
      <c r="M198" s="10">
        <v>10.033426752651939</v>
      </c>
      <c r="N198" s="10">
        <v>10.21912343049765</v>
      </c>
      <c r="O198" s="10">
        <v>3.1826086956521742</v>
      </c>
      <c r="P198" s="10">
        <v>7.59</v>
      </c>
    </row>
    <row r="199" spans="1:16" x14ac:dyDescent="0.2">
      <c r="A199" s="20">
        <v>42719</v>
      </c>
      <c r="B199" s="10">
        <v>5.3599672973810195</v>
      </c>
      <c r="C199" s="10">
        <v>7.2380148513322267</v>
      </c>
      <c r="D199" s="10">
        <v>6.8036796729256483</v>
      </c>
      <c r="E199" s="10">
        <v>6.5427061932633848</v>
      </c>
      <c r="F199" s="10">
        <v>5.3609973184906172</v>
      </c>
      <c r="G199" s="10">
        <v>8.1621002591413987</v>
      </c>
      <c r="H199" s="10">
        <v>6.0833999467051942</v>
      </c>
      <c r="I199" s="10">
        <v>6.5153324082707149</v>
      </c>
      <c r="J199" s="10">
        <v>16.328071895945168</v>
      </c>
      <c r="K199" s="10">
        <v>3.4878402725984117</v>
      </c>
      <c r="L199" s="10">
        <v>1.1755795896453685</v>
      </c>
      <c r="M199" s="10">
        <v>10.033426752651939</v>
      </c>
      <c r="N199" s="10">
        <v>10.925946134440405</v>
      </c>
      <c r="O199" s="10">
        <v>3.1826086956521742</v>
      </c>
      <c r="P199" s="10">
        <v>6.4599999999999991</v>
      </c>
    </row>
    <row r="200" spans="1:16" x14ac:dyDescent="0.2">
      <c r="A200" s="20">
        <v>42750</v>
      </c>
      <c r="B200" s="10">
        <v>5.471944330056111</v>
      </c>
      <c r="C200" s="10">
        <v>7.3857294401349245</v>
      </c>
      <c r="D200" s="10">
        <v>7.1560302332653416</v>
      </c>
      <c r="E200" s="10">
        <v>7.8512474319160619</v>
      </c>
      <c r="F200" s="10">
        <v>5.3609973184906172</v>
      </c>
      <c r="G200" s="10">
        <v>8.1621002591413987</v>
      </c>
      <c r="H200" s="10">
        <v>6.0833999467051942</v>
      </c>
      <c r="I200" s="10">
        <v>6.5153324082707149</v>
      </c>
      <c r="J200" s="10">
        <v>16.328071895945168</v>
      </c>
      <c r="K200" s="10">
        <v>3.3273827297912209</v>
      </c>
      <c r="L200" s="10">
        <v>1.1887172064520994</v>
      </c>
      <c r="M200" s="10">
        <v>10.033426752651939</v>
      </c>
      <c r="N200" s="10">
        <v>10.925946134440405</v>
      </c>
      <c r="O200" s="10">
        <v>3.2608695652173916</v>
      </c>
      <c r="P200" s="10">
        <v>5.454545454545455</v>
      </c>
    </row>
    <row r="201" spans="1:16" x14ac:dyDescent="0.2">
      <c r="A201" s="20">
        <v>42781</v>
      </c>
      <c r="B201" s="10">
        <v>5.2900327347502714</v>
      </c>
      <c r="C201" s="10">
        <v>6.4766027687795322</v>
      </c>
      <c r="D201" s="10">
        <v>6.8330104009276598</v>
      </c>
      <c r="E201" s="10">
        <v>7.3290536587860835</v>
      </c>
      <c r="F201" s="10">
        <v>5.852808229077497</v>
      </c>
      <c r="G201" s="10">
        <v>7.6166363002174355</v>
      </c>
      <c r="H201" s="10">
        <v>5.2248687153385909</v>
      </c>
      <c r="I201" s="10">
        <v>6.2555572282842036</v>
      </c>
      <c r="J201" s="10">
        <v>15.859130127529857</v>
      </c>
      <c r="K201" s="10">
        <v>2.7717373738677802</v>
      </c>
      <c r="L201" s="10">
        <v>1.1889776904599159</v>
      </c>
      <c r="M201" s="10">
        <v>9.8503058146279621</v>
      </c>
      <c r="N201" s="10">
        <v>10.742778843892488</v>
      </c>
      <c r="O201" s="10">
        <v>3.7</v>
      </c>
      <c r="P201" s="10" t="s">
        <v>66</v>
      </c>
    </row>
    <row r="202" spans="1:16" x14ac:dyDescent="0.2">
      <c r="A202" s="20">
        <v>42809</v>
      </c>
      <c r="B202" s="10">
        <v>5.1371416152488196</v>
      </c>
      <c r="C202" s="10">
        <v>6.4766027687795322</v>
      </c>
      <c r="D202" s="10">
        <v>6.8330104009276598</v>
      </c>
      <c r="E202" s="10">
        <v>7.0821110220941357</v>
      </c>
      <c r="F202" s="10">
        <v>5.852808229077497</v>
      </c>
      <c r="G202" s="10">
        <v>7.6166363002174338</v>
      </c>
      <c r="H202" s="10">
        <v>5.2248687153385909</v>
      </c>
      <c r="I202" s="10">
        <v>6.2555572282842036</v>
      </c>
      <c r="J202" s="10">
        <v>15.859130127529857</v>
      </c>
      <c r="K202" s="10">
        <v>3.0257924366337576</v>
      </c>
      <c r="L202" s="10">
        <v>1.1889776904599159</v>
      </c>
      <c r="M202" s="10">
        <v>9.8509995655381832</v>
      </c>
      <c r="N202" s="10">
        <v>10.742778843892488</v>
      </c>
      <c r="O202" s="10" t="s">
        <v>66</v>
      </c>
      <c r="P202" s="10" t="s">
        <v>66</v>
      </c>
    </row>
    <row r="203" spans="1:16" x14ac:dyDescent="0.2">
      <c r="A203" s="20">
        <v>42840</v>
      </c>
      <c r="B203" s="10">
        <v>5.5817034013066351</v>
      </c>
      <c r="C203" s="10">
        <v>7.2385560356947707</v>
      </c>
      <c r="D203" s="10">
        <v>6.5354600459176275</v>
      </c>
      <c r="E203" s="10">
        <v>5.9254160469296986</v>
      </c>
      <c r="F203" s="10">
        <v>5.8363329614714026</v>
      </c>
      <c r="G203" s="10">
        <v>7.7924695135336659</v>
      </c>
      <c r="H203" s="10">
        <v>5.2319551145533305</v>
      </c>
      <c r="I203" s="10">
        <v>5.9860820278522819</v>
      </c>
      <c r="J203" s="10">
        <v>15.65312325372971</v>
      </c>
      <c r="K203" s="10">
        <v>3.1144808160911723</v>
      </c>
      <c r="L203" s="10">
        <v>1.1889776904599159</v>
      </c>
      <c r="M203" s="10">
        <v>9.8509995655381832</v>
      </c>
      <c r="N203" s="10">
        <v>10.384037466180999</v>
      </c>
      <c r="O203" s="10" t="s">
        <v>66</v>
      </c>
      <c r="P203" s="10" t="s">
        <v>66</v>
      </c>
    </row>
    <row r="204" spans="1:16" x14ac:dyDescent="0.2">
      <c r="A204" s="20">
        <v>42870</v>
      </c>
      <c r="B204" s="10">
        <v>5.4896194619449776</v>
      </c>
      <c r="C204" s="10">
        <v>7.2385560356947707</v>
      </c>
      <c r="D204" s="10">
        <v>7.7779564710578333</v>
      </c>
      <c r="E204" s="10">
        <v>5.9254160469296986</v>
      </c>
      <c r="F204" s="10">
        <v>5.5726773409066546</v>
      </c>
      <c r="G204" s="10">
        <v>7.8832691912395383</v>
      </c>
      <c r="H204" s="10">
        <v>5.2944676447334924</v>
      </c>
      <c r="I204" s="10">
        <v>6.2290964392792185</v>
      </c>
      <c r="J204" s="10">
        <v>15.787685583944766</v>
      </c>
      <c r="K204" s="10">
        <v>3.4662339435555869</v>
      </c>
      <c r="L204" s="10">
        <v>1.1917073855190985</v>
      </c>
      <c r="M204" s="10">
        <v>9.8026328264612133</v>
      </c>
      <c r="N204" s="10">
        <v>10.495927893472912</v>
      </c>
      <c r="O204" s="10">
        <v>3.35</v>
      </c>
      <c r="P204" s="10">
        <v>5.5</v>
      </c>
    </row>
    <row r="205" spans="1:16" x14ac:dyDescent="0.2">
      <c r="A205" s="20">
        <v>42901</v>
      </c>
      <c r="B205" s="10">
        <v>4.2871192006521639</v>
      </c>
      <c r="C205" s="10">
        <v>9.0353924387833455</v>
      </c>
      <c r="D205" s="10">
        <v>7.4348209251656279</v>
      </c>
      <c r="E205" s="10">
        <v>6.5179576516226696</v>
      </c>
      <c r="F205" s="10">
        <v>5.4705725235328577</v>
      </c>
      <c r="G205" s="10">
        <v>7.8863013561460633</v>
      </c>
      <c r="H205" s="10">
        <v>5.4070731366033264</v>
      </c>
      <c r="I205" s="10">
        <v>6.2290964392792185</v>
      </c>
      <c r="J205" s="10">
        <v>15.983568674461917</v>
      </c>
      <c r="K205" s="10">
        <v>3.857143524114107</v>
      </c>
      <c r="L205" s="10">
        <v>1.1917073855190985</v>
      </c>
      <c r="M205" s="10">
        <v>9.8015699103978395</v>
      </c>
      <c r="N205" s="10">
        <v>10.244276345321827</v>
      </c>
      <c r="O205" s="10">
        <v>3.4368944099378882</v>
      </c>
      <c r="P205" s="10">
        <v>5.5249999999999995</v>
      </c>
    </row>
    <row r="206" spans="1:16" x14ac:dyDescent="0.2">
      <c r="A206" s="20">
        <v>42931</v>
      </c>
      <c r="B206" s="10">
        <v>5.6689179512755894</v>
      </c>
      <c r="C206" s="10">
        <v>9.0353924387833455</v>
      </c>
      <c r="D206" s="10">
        <v>7.5946304519631633</v>
      </c>
      <c r="E206" s="10">
        <v>6.5581121970772154</v>
      </c>
      <c r="F206" s="10">
        <v>5.4705725235328577</v>
      </c>
      <c r="G206" s="10">
        <v>7.8832691912395383</v>
      </c>
      <c r="H206" s="10">
        <v>5.4070731366033264</v>
      </c>
      <c r="I206" s="10">
        <v>6.2290964392792185</v>
      </c>
      <c r="J206" s="10">
        <v>15.918984177453963</v>
      </c>
      <c r="K206" s="10">
        <v>3.960494290297909</v>
      </c>
      <c r="L206" s="10">
        <v>1.1917073855190985</v>
      </c>
      <c r="M206" s="10">
        <v>9.829917066055291</v>
      </c>
      <c r="N206" s="10">
        <v>10.244276345321827</v>
      </c>
      <c r="O206" s="10">
        <v>3.49</v>
      </c>
      <c r="P206" s="10">
        <v>5.625</v>
      </c>
    </row>
    <row r="207" spans="1:16" x14ac:dyDescent="0.2">
      <c r="A207" s="20">
        <v>42962</v>
      </c>
      <c r="B207" s="10">
        <v>4.4430144443122437</v>
      </c>
      <c r="C207" s="10">
        <v>9.0353924387833455</v>
      </c>
      <c r="D207" s="10">
        <v>7.6673577246904365</v>
      </c>
      <c r="E207" s="10">
        <v>6.7700252737110711</v>
      </c>
      <c r="F207" s="10">
        <v>5.4475961189340207</v>
      </c>
      <c r="G207" s="10">
        <v>8.2164589288236272</v>
      </c>
      <c r="H207" s="10">
        <v>5.3238746364141161</v>
      </c>
      <c r="I207" s="10">
        <v>6.2290964392792185</v>
      </c>
      <c r="J207" s="10">
        <v>16.280779272396099</v>
      </c>
      <c r="K207" s="10">
        <v>4.0003863113550979</v>
      </c>
      <c r="L207" s="10">
        <v>1.1917073855190985</v>
      </c>
      <c r="M207" s="10">
        <v>9.829917066055291</v>
      </c>
      <c r="N207" s="10">
        <v>11.488552690643655</v>
      </c>
      <c r="O207" s="10">
        <v>3.1552795031055894</v>
      </c>
      <c r="P207" s="10">
        <v>5.75</v>
      </c>
    </row>
    <row r="208" spans="1:16" x14ac:dyDescent="0.2">
      <c r="A208" s="20">
        <v>42993</v>
      </c>
      <c r="B208" s="10">
        <v>3.9965871556492916</v>
      </c>
      <c r="C208" s="10">
        <v>9.0353924387833455</v>
      </c>
      <c r="D208" s="10">
        <v>7.6673577246904365</v>
      </c>
      <c r="E208" s="10">
        <v>6.7700252737110711</v>
      </c>
      <c r="F208" s="10">
        <v>5.4247162152344979</v>
      </c>
      <c r="G208" s="10">
        <v>8.2164589288236272</v>
      </c>
      <c r="H208" s="10">
        <v>5.3238746364141161</v>
      </c>
      <c r="I208" s="10">
        <v>6.2290964392792185</v>
      </c>
      <c r="J208" s="10">
        <v>16.646556122822826</v>
      </c>
      <c r="K208" s="10">
        <v>4.1015633970508496</v>
      </c>
      <c r="L208" s="10">
        <v>1.1917073855190985</v>
      </c>
      <c r="M208" s="10">
        <v>9.3831026539618687</v>
      </c>
      <c r="N208" s="10">
        <v>10.60481786828645</v>
      </c>
      <c r="O208" s="10">
        <v>2.9611084567606305</v>
      </c>
      <c r="P208" s="10">
        <v>6</v>
      </c>
    </row>
    <row r="209" spans="1:16" x14ac:dyDescent="0.2">
      <c r="A209" s="20">
        <v>43023</v>
      </c>
      <c r="B209" s="10">
        <v>4.0107594505274813</v>
      </c>
      <c r="C209" s="10">
        <v>7.9247685301345054</v>
      </c>
      <c r="D209" s="10">
        <v>7.7761966154422728</v>
      </c>
      <c r="E209" s="10">
        <v>6.4316312522435712</v>
      </c>
      <c r="F209" s="10">
        <v>5.4247162152344979</v>
      </c>
      <c r="G209" s="10">
        <v>8.2164589288236272</v>
      </c>
      <c r="H209" s="10">
        <v>5.2875110000504799</v>
      </c>
      <c r="I209" s="10">
        <v>6.2290964392792185</v>
      </c>
      <c r="J209" s="10">
        <v>16.646556122822826</v>
      </c>
      <c r="K209" s="10">
        <v>3.7652195712994372</v>
      </c>
      <c r="L209" s="10">
        <v>1.1917073855190985</v>
      </c>
      <c r="M209" s="10">
        <v>9.82595979681901</v>
      </c>
      <c r="N209" s="10">
        <v>10.60481786828645</v>
      </c>
      <c r="O209" s="10">
        <v>2.9611084567606305</v>
      </c>
      <c r="P209" s="10"/>
    </row>
    <row r="210" spans="1:16" x14ac:dyDescent="0.2">
      <c r="A210" s="20">
        <v>43054</v>
      </c>
      <c r="B210" s="10">
        <v>4.4571867391904334</v>
      </c>
      <c r="C210" s="10">
        <v>7.810468984026798</v>
      </c>
      <c r="D210" s="10">
        <v>8.1296600979623772</v>
      </c>
      <c r="E210" s="10">
        <v>6.4018551816313325</v>
      </c>
      <c r="F210" s="10">
        <v>5.4247162152344979</v>
      </c>
      <c r="G210" s="10">
        <v>8.2164589288236272</v>
      </c>
      <c r="H210" s="10">
        <v>5.2439481051691788</v>
      </c>
      <c r="I210" s="10">
        <v>6.2290964392792185</v>
      </c>
      <c r="J210" s="10">
        <v>16.646556122822826</v>
      </c>
      <c r="K210" s="10">
        <v>3.5957478489121826</v>
      </c>
      <c r="L210" s="10">
        <v>1.2543775166739826</v>
      </c>
      <c r="M210" s="10">
        <v>9.8975294726064753</v>
      </c>
      <c r="N210" s="10">
        <v>10.60481786828645</v>
      </c>
      <c r="O210" s="10">
        <v>2.9214715719063542</v>
      </c>
      <c r="P210" s="10">
        <v>7.59</v>
      </c>
    </row>
    <row r="211" spans="1:16" x14ac:dyDescent="0.2">
      <c r="A211" s="20">
        <v>43084</v>
      </c>
      <c r="B211" s="10">
        <v>4.6059958354114183</v>
      </c>
      <c r="C211" s="10">
        <v>7.4675703457036695</v>
      </c>
      <c r="D211" s="10">
        <v>7.4227331329221693</v>
      </c>
      <c r="E211" s="10">
        <v>6.1146975690066929</v>
      </c>
      <c r="F211" s="10">
        <v>5.4247162152344979</v>
      </c>
      <c r="G211" s="10">
        <v>8.2164589288236272</v>
      </c>
      <c r="H211" s="10">
        <v>5.2439481051691788</v>
      </c>
      <c r="I211" s="10">
        <v>6.2290964392792185</v>
      </c>
      <c r="J211" s="10">
        <v>16.646556122822826</v>
      </c>
      <c r="K211" s="10">
        <v>3.3378560974533169</v>
      </c>
      <c r="L211" s="10">
        <v>1.2543775166739826</v>
      </c>
      <c r="M211" s="10">
        <v>9.8975294726064753</v>
      </c>
      <c r="N211" s="10">
        <v>11.338317770842929</v>
      </c>
      <c r="O211" s="10">
        <v>2.9214715719063542</v>
      </c>
      <c r="P211" s="10">
        <v>6.9599999999999991</v>
      </c>
    </row>
    <row r="212" spans="1:16" x14ac:dyDescent="0.2">
      <c r="A212" s="20">
        <v>43115</v>
      </c>
      <c r="B212" s="10">
        <v>6.16374854927931</v>
      </c>
      <c r="C212" s="10">
        <v>7.7847242061535917</v>
      </c>
      <c r="D212" s="10">
        <v>8.2382253344182406</v>
      </c>
      <c r="E212" s="10">
        <v>7.4805755995814991</v>
      </c>
      <c r="F212" s="10">
        <v>5.0911025543793746</v>
      </c>
      <c r="G212" s="10">
        <v>7.4825182544021933</v>
      </c>
      <c r="H212" s="10">
        <v>4.7123065478469215</v>
      </c>
      <c r="I212" s="10">
        <v>5.352674696234307</v>
      </c>
      <c r="J212" s="10">
        <v>15.401047641177076</v>
      </c>
      <c r="K212" s="10">
        <v>2.726284229708007</v>
      </c>
      <c r="L212" s="10">
        <v>1.2453146580806242</v>
      </c>
      <c r="M212" s="10">
        <v>9.4637042482759046</v>
      </c>
      <c r="N212" s="10">
        <v>10.950089604203967</v>
      </c>
      <c r="O212" s="10">
        <v>3.7</v>
      </c>
      <c r="P212" s="10" t="s">
        <v>52</v>
      </c>
    </row>
    <row r="213" spans="1:16" x14ac:dyDescent="0.2">
      <c r="A213" s="20">
        <v>43146</v>
      </c>
      <c r="B213" s="10">
        <v>6.1191375826982775</v>
      </c>
      <c r="C213" s="10">
        <v>6.8902779734735473</v>
      </c>
      <c r="D213" s="10">
        <v>7.1895206153032154</v>
      </c>
      <c r="E213" s="10">
        <v>6.124357999800381</v>
      </c>
      <c r="F213" s="10">
        <v>5.0911025543793746</v>
      </c>
      <c r="G213" s="10">
        <v>7.4825182544021933</v>
      </c>
      <c r="H213" s="10">
        <v>4.804653951351546</v>
      </c>
      <c r="I213" s="10">
        <v>5.352674696234307</v>
      </c>
      <c r="J213" s="10">
        <v>15.524793001332052</v>
      </c>
      <c r="K213" s="10">
        <v>3.2043027642663389</v>
      </c>
      <c r="L213" s="10">
        <v>1.2453146580806242</v>
      </c>
      <c r="M213" s="10">
        <v>9.4644100023740556</v>
      </c>
      <c r="N213" s="10">
        <v>10.950089604203967</v>
      </c>
      <c r="O213" s="10" t="s">
        <v>52</v>
      </c>
      <c r="P213" s="10" t="s">
        <v>52</v>
      </c>
    </row>
    <row r="214" spans="1:16" x14ac:dyDescent="0.2">
      <c r="A214" s="20">
        <v>43174</v>
      </c>
      <c r="B214" s="10">
        <v>5.4300527325007764</v>
      </c>
      <c r="C214" s="10">
        <v>7.700898911529257</v>
      </c>
      <c r="D214" s="10">
        <v>7.1895206153032154</v>
      </c>
      <c r="E214" s="10">
        <v>6.124357999800381</v>
      </c>
      <c r="F214" s="10">
        <v>5.0706306477162055</v>
      </c>
      <c r="G214" s="10">
        <v>7.1885339291684511</v>
      </c>
      <c r="H214" s="10">
        <v>4.8726425236378308</v>
      </c>
      <c r="I214" s="10">
        <v>5.1272606719200056</v>
      </c>
      <c r="J214" s="10">
        <v>15.309047367688249</v>
      </c>
      <c r="K214" s="10">
        <v>2.9842638084449402</v>
      </c>
      <c r="L214" s="10">
        <v>1.2453146580806242</v>
      </c>
      <c r="M214" s="10">
        <v>9.4644100023740556</v>
      </c>
      <c r="N214" s="10">
        <v>10.523316013160288</v>
      </c>
      <c r="O214" s="10" t="s">
        <v>52</v>
      </c>
      <c r="P214" s="10" t="s">
        <v>52</v>
      </c>
    </row>
    <row r="215" spans="1:16" x14ac:dyDescent="0.2">
      <c r="A215" s="20">
        <v>43205</v>
      </c>
      <c r="B215" s="10">
        <v>4.9429706442742409</v>
      </c>
      <c r="C215" s="10">
        <v>7.6608989115292578</v>
      </c>
      <c r="D215" s="10">
        <v>7.2621090404698982</v>
      </c>
      <c r="E215" s="10">
        <v>6.124357999800381</v>
      </c>
      <c r="F215" s="10">
        <v>5.1001678308940486</v>
      </c>
      <c r="G215" s="10">
        <v>7.1885339291684511</v>
      </c>
      <c r="H215" s="10">
        <v>5.0594761663631926</v>
      </c>
      <c r="I215" s="10">
        <v>5.1272606719200056</v>
      </c>
      <c r="J215" s="10">
        <v>16.279454276900001</v>
      </c>
      <c r="K215" s="10">
        <v>3.5454908165769798</v>
      </c>
      <c r="L215" s="10">
        <v>1.2481125955162868</v>
      </c>
      <c r="M215" s="10">
        <v>8.5277243643975229</v>
      </c>
      <c r="N215" s="10">
        <v>10.635206440452201</v>
      </c>
      <c r="O215" s="10">
        <v>3.35</v>
      </c>
      <c r="P215" s="10">
        <v>5.5</v>
      </c>
    </row>
    <row r="216" spans="1:16" x14ac:dyDescent="0.2">
      <c r="A216" s="20">
        <v>43235</v>
      </c>
      <c r="B216" s="10">
        <v>4.1586634463675569</v>
      </c>
      <c r="C216" s="10">
        <v>8.4673093232691787</v>
      </c>
      <c r="D216" s="10">
        <v>8.2523966368976147</v>
      </c>
      <c r="E216" s="10">
        <v>6.7367937997804184</v>
      </c>
      <c r="F216" s="10">
        <v>5.1001678308940486</v>
      </c>
      <c r="G216" s="10">
        <v>7.1885339291684511</v>
      </c>
      <c r="H216" s="10">
        <v>5.2370882261138254</v>
      </c>
      <c r="I216" s="10">
        <v>5.1272606719200056</v>
      </c>
      <c r="J216" s="10">
        <v>15.399543974008775</v>
      </c>
      <c r="K216" s="10">
        <v>3.523783729944876</v>
      </c>
      <c r="L216" s="10">
        <v>1.2481125955162868</v>
      </c>
      <c r="M216" s="10">
        <v>9.262309785869915</v>
      </c>
      <c r="N216" s="10">
        <v>10.453194165790762</v>
      </c>
      <c r="O216" s="10">
        <v>3.4433333333333334</v>
      </c>
      <c r="P216" s="10">
        <v>5.5374999999999996</v>
      </c>
    </row>
    <row r="217" spans="1:16" x14ac:dyDescent="0.2">
      <c r="A217" s="20">
        <v>43266</v>
      </c>
      <c r="B217" s="10">
        <v>4.777307595413971</v>
      </c>
      <c r="C217" s="10">
        <v>8.4673093232691787</v>
      </c>
      <c r="D217" s="10">
        <v>9.2021604592644071</v>
      </c>
      <c r="E217" s="10">
        <v>6.6648962791192625</v>
      </c>
      <c r="F217" s="10">
        <v>5.1001678308940486</v>
      </c>
      <c r="G217" s="10">
        <v>7.1885339291684511</v>
      </c>
      <c r="H217" s="10">
        <v>5.3048513242609934</v>
      </c>
      <c r="I217" s="10">
        <v>5.1272606719200056</v>
      </c>
      <c r="J217" s="10">
        <v>15.399543974008775</v>
      </c>
      <c r="K217" s="10">
        <v>3.4768395593188517</v>
      </c>
      <c r="L217" s="10">
        <v>1.2481125955162868</v>
      </c>
      <c r="M217" s="10">
        <v>9.262309785869915</v>
      </c>
      <c r="N217" s="10">
        <v>10.453194165790762</v>
      </c>
      <c r="O217" s="10">
        <v>3.49</v>
      </c>
      <c r="P217" s="10">
        <v>5.75</v>
      </c>
    </row>
    <row r="218" spans="1:16" x14ac:dyDescent="0.2">
      <c r="A218" s="20">
        <v>43296</v>
      </c>
      <c r="B218" s="10">
        <v>4.777307595413971</v>
      </c>
      <c r="C218" s="10">
        <v>8.4673093232691787</v>
      </c>
      <c r="D218" s="10">
        <v>8.8914643795223327</v>
      </c>
      <c r="E218" s="10">
        <v>6.8684054619748673</v>
      </c>
      <c r="F218" s="10">
        <v>5.078747126004294</v>
      </c>
      <c r="G218" s="10">
        <v>7.1885339291684511</v>
      </c>
      <c r="H218" s="10">
        <v>5.2806753499868142</v>
      </c>
      <c r="I218" s="10">
        <v>5.1272606719200056</v>
      </c>
      <c r="J218" s="10">
        <v>15.749533609781697</v>
      </c>
      <c r="K218" s="10">
        <v>3.2408350598949052</v>
      </c>
      <c r="L218" s="10">
        <v>1.2481125955162868</v>
      </c>
      <c r="M218" s="10">
        <v>9.3676941021742124</v>
      </c>
      <c r="N218" s="10">
        <v>11.906388331581523</v>
      </c>
      <c r="O218" s="10">
        <v>3.1552795031055894</v>
      </c>
      <c r="P218" s="10">
        <v>5.5</v>
      </c>
    </row>
    <row r="219" spans="1:16" x14ac:dyDescent="0.2">
      <c r="A219" s="20">
        <v>43327</v>
      </c>
      <c r="B219" s="10">
        <v>4.4886069925256447</v>
      </c>
      <c r="C219" s="10">
        <v>7.5491670972580689</v>
      </c>
      <c r="D219" s="10">
        <v>8.5048789717170123</v>
      </c>
      <c r="E219" s="10">
        <v>6.8684054619748673</v>
      </c>
      <c r="F219" s="10">
        <v>5.0744912200443624</v>
      </c>
      <c r="G219" s="10">
        <v>7.1885339291684511</v>
      </c>
      <c r="H219" s="10">
        <v>5.2806753499868142</v>
      </c>
      <c r="I219" s="10">
        <v>5.1272606719200056</v>
      </c>
      <c r="J219" s="10">
        <v>16.104654194740821</v>
      </c>
      <c r="K219" s="10">
        <v>3.2131356149385373</v>
      </c>
      <c r="L219" s="10">
        <v>1.2481125955162868</v>
      </c>
      <c r="M219" s="10">
        <v>8.9418898248026562</v>
      </c>
      <c r="N219" s="10">
        <v>10.990512306075253</v>
      </c>
      <c r="O219" s="10">
        <v>3.1135938843764928</v>
      </c>
      <c r="P219" s="10">
        <v>6</v>
      </c>
    </row>
    <row r="220" spans="1:16" x14ac:dyDescent="0.2">
      <c r="A220" s="20">
        <v>43358</v>
      </c>
      <c r="B220" s="10">
        <v>4.1930325657590251</v>
      </c>
      <c r="C220" s="10">
        <v>7.5491670972580689</v>
      </c>
      <c r="D220" s="10">
        <v>8.6132123927816497</v>
      </c>
      <c r="E220" s="10">
        <v>6.6477975963932217</v>
      </c>
      <c r="F220" s="10">
        <v>5.0695428067978705</v>
      </c>
      <c r="G220" s="10">
        <v>7.1885339291684511</v>
      </c>
      <c r="H220" s="10">
        <v>5.2443117136231772</v>
      </c>
      <c r="I220" s="10">
        <v>5.1240433712154552</v>
      </c>
      <c r="J220" s="10">
        <v>16.104654194740821</v>
      </c>
      <c r="K220" s="10">
        <v>2.9320688207294392</v>
      </c>
      <c r="L220" s="10">
        <v>1.2481125955162868</v>
      </c>
      <c r="M220" s="10">
        <v>9.3847469676597992</v>
      </c>
      <c r="N220" s="10">
        <v>9.1979596451855397</v>
      </c>
      <c r="O220" s="10">
        <v>3.1135938843764928</v>
      </c>
      <c r="P220" s="10">
        <v>8.5220563473228559</v>
      </c>
    </row>
    <row r="221" spans="1:16" x14ac:dyDescent="0.2">
      <c r="A221" s="20">
        <v>43388</v>
      </c>
      <c r="B221" s="10">
        <v>4.7016955327527432</v>
      </c>
      <c r="C221" s="10">
        <v>7.5491670972580689</v>
      </c>
      <c r="D221" s="10">
        <v>8.6132123927816497</v>
      </c>
      <c r="E221" s="10">
        <v>6.6477975963932217</v>
      </c>
      <c r="F221" s="10">
        <v>5.052439086127162</v>
      </c>
      <c r="G221" s="10">
        <v>7.1885339291684511</v>
      </c>
      <c r="H221" s="10">
        <v>5.1930021347430886</v>
      </c>
      <c r="I221" s="10">
        <v>5.1026240960660916</v>
      </c>
      <c r="J221" s="10">
        <v>16.104654194740821</v>
      </c>
      <c r="K221" s="10">
        <v>2.5251958345929748</v>
      </c>
      <c r="L221" s="10">
        <v>1.2820244476396871</v>
      </c>
      <c r="M221" s="10">
        <v>9.4531516239425049</v>
      </c>
      <c r="N221" s="10">
        <v>10.990512306075253</v>
      </c>
      <c r="O221" s="10">
        <v>3.1063892976588625</v>
      </c>
      <c r="P221" s="10">
        <v>7.59</v>
      </c>
    </row>
    <row r="222" spans="1:16" x14ac:dyDescent="0.2">
      <c r="A222" s="20">
        <v>43419</v>
      </c>
      <c r="B222" s="10">
        <v>4.7360646521442114</v>
      </c>
      <c r="C222" s="10">
        <v>7.0458892907741983</v>
      </c>
      <c r="D222" s="10">
        <v>8.2217027385643018</v>
      </c>
      <c r="E222" s="10">
        <v>6.2038944444168544</v>
      </c>
      <c r="F222" s="10">
        <v>5.052439086127162</v>
      </c>
      <c r="G222" s="10">
        <v>7.1885339291684511</v>
      </c>
      <c r="H222" s="10">
        <v>5.1930021347430886</v>
      </c>
      <c r="I222" s="10">
        <v>5.1026240960660916</v>
      </c>
      <c r="J222" s="10">
        <v>16.104654194740821</v>
      </c>
      <c r="K222" s="10">
        <v>2.9256105193621935</v>
      </c>
      <c r="L222" s="10">
        <v>1.2820244476396871</v>
      </c>
      <c r="M222" s="10">
        <v>9.4531516239425049</v>
      </c>
      <c r="N222" s="10">
        <v>11.750689407245458</v>
      </c>
      <c r="O222" s="10">
        <v>3.1063892976588625</v>
      </c>
      <c r="P222" s="10">
        <v>6.9599999999999991</v>
      </c>
    </row>
    <row r="223" spans="1:16" x14ac:dyDescent="0.2">
      <c r="A223" s="20">
        <v>43449</v>
      </c>
      <c r="B223" s="10">
        <v>4.9497770162496026</v>
      </c>
      <c r="C223" s="10">
        <v>7.3186343046597866</v>
      </c>
      <c r="D223" s="10">
        <v>8.6167411893094616</v>
      </c>
      <c r="E223" s="10">
        <v>8.6854522221835921</v>
      </c>
      <c r="F223" s="10">
        <v>5.1170603214742307</v>
      </c>
      <c r="G223" s="10">
        <v>7.1418929953214549</v>
      </c>
      <c r="H223" s="10">
        <v>5.3923277284270803</v>
      </c>
      <c r="I223" s="10">
        <v>5.078025154149814</v>
      </c>
      <c r="J223" s="10">
        <v>15.972774169586968</v>
      </c>
      <c r="K223" s="10">
        <v>2.0214483279478292</v>
      </c>
      <c r="L223" s="10">
        <v>1.3532480280641139</v>
      </c>
      <c r="M223" s="10">
        <v>9.4801524973516109</v>
      </c>
      <c r="N223" s="10">
        <v>11.814800729030896</v>
      </c>
      <c r="O223" s="10">
        <v>3.2927759197324411</v>
      </c>
      <c r="P223" s="10">
        <v>7.5643750000000001</v>
      </c>
    </row>
    <row r="224" spans="1:16" x14ac:dyDescent="0.2">
      <c r="A224" s="20">
        <v>43480</v>
      </c>
      <c r="B224" s="10">
        <v>4.4898116069725935</v>
      </c>
      <c r="C224" s="10">
        <v>7.2529268465117234</v>
      </c>
      <c r="D224" s="10">
        <v>8.3440139165821883</v>
      </c>
      <c r="E224" s="10">
        <v>8.2253986416291589</v>
      </c>
      <c r="F224" s="10">
        <v>5.0681266845202417</v>
      </c>
      <c r="G224" s="10">
        <v>6.7842431388129771</v>
      </c>
      <c r="H224" s="10">
        <v>5.5909924342112367</v>
      </c>
      <c r="I224" s="10">
        <v>5.1439284860684271</v>
      </c>
      <c r="J224" s="10">
        <v>15.625539948508992</v>
      </c>
      <c r="K224" s="10">
        <v>2.0649002066430522</v>
      </c>
      <c r="L224" s="10">
        <v>1.4147823686873984</v>
      </c>
      <c r="M224" s="10">
        <v>9.9110685199585031</v>
      </c>
      <c r="N224" s="10">
        <v>11.157400364515448</v>
      </c>
      <c r="O224" s="10">
        <v>3.8</v>
      </c>
      <c r="P224" s="10"/>
    </row>
    <row r="225" spans="1:16" x14ac:dyDescent="0.2">
      <c r="A225" s="20">
        <v>43511</v>
      </c>
      <c r="B225" s="10">
        <v>4.2975872568269784</v>
      </c>
      <c r="C225" s="10">
        <v>7.1779252671110036</v>
      </c>
      <c r="D225" s="10">
        <v>8.3440139165821883</v>
      </c>
      <c r="E225" s="10">
        <v>8.9731621545045357</v>
      </c>
      <c r="F225" s="10">
        <v>5.0681266845202417</v>
      </c>
      <c r="G225" s="10">
        <v>6.9550212427767955</v>
      </c>
      <c r="H225" s="10">
        <v>5.6031555794633272</v>
      </c>
      <c r="I225" s="10">
        <v>5.1439284860684271</v>
      </c>
      <c r="J225" s="10">
        <v>15.530013520644394</v>
      </c>
      <c r="K225" s="10">
        <v>2.2919301724432719</v>
      </c>
      <c r="L225" s="10">
        <v>1.4713736634348946</v>
      </c>
      <c r="M225" s="10">
        <v>9.9110685199585031</v>
      </c>
      <c r="N225" s="10">
        <v>11.157400364515448</v>
      </c>
      <c r="O225" s="10"/>
      <c r="P225" s="10"/>
    </row>
    <row r="226" spans="1:16" x14ac:dyDescent="0.2">
      <c r="A226" s="20">
        <v>43539</v>
      </c>
      <c r="B226" s="10">
        <v>4.8124739090027342</v>
      </c>
      <c r="C226" s="10">
        <v>7.5315709034352327</v>
      </c>
      <c r="D226" s="10">
        <v>7.2855855867113286</v>
      </c>
      <c r="E226" s="10">
        <v>7.3211711968642925</v>
      </c>
      <c r="F226" s="10">
        <v>5.0898178005966237</v>
      </c>
      <c r="G226" s="10">
        <v>6.7264780163625835</v>
      </c>
      <c r="H226" s="10">
        <v>5.6684043887454427</v>
      </c>
      <c r="I226" s="10">
        <v>5.0998635047804193</v>
      </c>
      <c r="J226" s="10">
        <v>15.304677559614635</v>
      </c>
      <c r="K226" s="10">
        <v>2.5034702245018092</v>
      </c>
      <c r="L226" s="10">
        <v>1.4855214871217683</v>
      </c>
      <c r="M226" s="10">
        <v>9.4801524973516109</v>
      </c>
      <c r="N226" s="10">
        <v>10.662594560139576</v>
      </c>
      <c r="O226" s="10" t="s">
        <v>52</v>
      </c>
      <c r="P226" s="10" t="s">
        <v>52</v>
      </c>
    </row>
    <row r="227" spans="1:16" x14ac:dyDescent="0.2">
      <c r="A227" s="20">
        <v>43570</v>
      </c>
      <c r="B227" s="10">
        <v>4.5584631605960277</v>
      </c>
      <c r="C227" s="10">
        <v>7.1149923582634722</v>
      </c>
      <c r="D227" s="10">
        <v>7.3677805090188251</v>
      </c>
      <c r="E227" s="10">
        <v>6.9725439970136112</v>
      </c>
      <c r="F227" s="10">
        <v>4.9732744881958153</v>
      </c>
      <c r="G227" s="10">
        <v>6.7264780163625835</v>
      </c>
      <c r="H227" s="10">
        <v>5.9104292126935754</v>
      </c>
      <c r="I227" s="10">
        <v>5.3497556822286363</v>
      </c>
      <c r="J227" s="10">
        <v>16.304001992532765</v>
      </c>
      <c r="K227" s="10">
        <v>2.6548209813595278</v>
      </c>
      <c r="L227" s="10">
        <v>1.4888673539719144</v>
      </c>
      <c r="M227" s="10">
        <v>9.0173956305318672</v>
      </c>
      <c r="N227" s="10">
        <v>10.774484987431491</v>
      </c>
      <c r="O227" s="10">
        <v>3.3689999999999998</v>
      </c>
      <c r="P227" s="10">
        <v>5.85</v>
      </c>
    </row>
    <row r="228" spans="1:16" x14ac:dyDescent="0.2">
      <c r="A228" s="20">
        <v>43600</v>
      </c>
      <c r="B228" s="10">
        <v>5.1831922985692795</v>
      </c>
      <c r="C228" s="10">
        <v>7.8639389222912053</v>
      </c>
      <c r="D228" s="10">
        <v>8.3724778511577558</v>
      </c>
      <c r="E228" s="10">
        <v>7.669798396714973</v>
      </c>
      <c r="F228" s="10">
        <v>4.9906512953298421</v>
      </c>
      <c r="G228" s="10">
        <v>6.7264780163625835</v>
      </c>
      <c r="H228" s="10">
        <v>6.1373761046621729</v>
      </c>
      <c r="I228" s="10">
        <v>5.3589827318381174</v>
      </c>
      <c r="J228" s="10">
        <v>16.071689012537046</v>
      </c>
      <c r="K228" s="10">
        <v>2.7090010013872741</v>
      </c>
      <c r="L228" s="10">
        <v>1.4888673539719144</v>
      </c>
      <c r="M228" s="10">
        <v>9.7973509476362803</v>
      </c>
      <c r="N228" s="10">
        <v>10.662111986259697</v>
      </c>
      <c r="O228" s="10">
        <v>3.4433333333333334</v>
      </c>
      <c r="P228" s="10">
        <v>5.5374999999999996</v>
      </c>
    </row>
    <row r="229" spans="1:16" x14ac:dyDescent="0.2">
      <c r="A229" s="20">
        <v>43631</v>
      </c>
      <c r="B229" s="10">
        <v>4.9017209287131989</v>
      </c>
      <c r="C229" s="10">
        <v>7.8639389222912053</v>
      </c>
      <c r="D229" s="10">
        <v>8.0375787371114473</v>
      </c>
      <c r="E229" s="10">
        <v>7.4083107934091883</v>
      </c>
      <c r="F229" s="10">
        <v>4.9906512953298421</v>
      </c>
      <c r="G229" s="10">
        <v>6.7264780163625835</v>
      </c>
      <c r="H229" s="10">
        <v>6.302235460789503</v>
      </c>
      <c r="I229" s="10">
        <v>5.384277997598649</v>
      </c>
      <c r="J229" s="10">
        <v>16.071689012537046</v>
      </c>
      <c r="K229" s="10">
        <v>3.0501321130126731</v>
      </c>
      <c r="L229" s="10">
        <v>1.4888673539719144</v>
      </c>
      <c r="M229" s="10">
        <v>9.7973509476362803</v>
      </c>
      <c r="N229" s="10">
        <v>10.662111986259697</v>
      </c>
      <c r="O229" s="10">
        <v>3.49</v>
      </c>
      <c r="P229" s="10">
        <v>5.75</v>
      </c>
    </row>
    <row r="230" spans="1:16" x14ac:dyDescent="0.2">
      <c r="A230" s="20">
        <v>43661</v>
      </c>
      <c r="B230" s="10">
        <v>4.0504416637826157</v>
      </c>
      <c r="C230" s="10">
        <v>7.9322642811428814</v>
      </c>
      <c r="D230" s="10">
        <v>9.3868699934659414</v>
      </c>
      <c r="E230" s="10">
        <v>7.2823087934576698</v>
      </c>
      <c r="F230" s="10">
        <v>4.9525536958898391</v>
      </c>
      <c r="G230" s="10">
        <v>6.6562416997258644</v>
      </c>
      <c r="H230" s="10">
        <v>6.5802052226780976</v>
      </c>
      <c r="I230" s="10">
        <v>5.384277997598649</v>
      </c>
      <c r="J230" s="10">
        <v>16.436954671912886</v>
      </c>
      <c r="K230" s="10">
        <v>3.0522284953646799</v>
      </c>
      <c r="L230" s="10">
        <v>1.4392384421728504</v>
      </c>
      <c r="M230" s="10">
        <v>9.8263008122596691</v>
      </c>
      <c r="N230" s="10">
        <v>12.324223972519395</v>
      </c>
      <c r="O230" s="10">
        <v>3.1552795031055894</v>
      </c>
      <c r="P230" s="10">
        <v>5.5</v>
      </c>
    </row>
    <row r="231" spans="1:16" x14ac:dyDescent="0.2">
      <c r="A231" s="20">
        <v>43692</v>
      </c>
      <c r="B231" s="10">
        <v>4.0298461976955853</v>
      </c>
      <c r="C231" s="10">
        <v>7.0799337897906014</v>
      </c>
      <c r="D231" s="10">
        <v>8.6046308273437813</v>
      </c>
      <c r="E231" s="10">
        <v>7.62908540266994</v>
      </c>
      <c r="F231" s="10">
        <v>4.9045704766909068</v>
      </c>
      <c r="G231" s="10">
        <v>6.6238249382012251</v>
      </c>
      <c r="H231" s="10">
        <v>6.4114303512382946</v>
      </c>
      <c r="I231" s="10">
        <v>5.3662099506268417</v>
      </c>
      <c r="J231" s="10">
        <v>16.080608520363366</v>
      </c>
      <c r="K231" s="10">
        <v>3.0198269189807649</v>
      </c>
      <c r="L231" s="10">
        <v>1.4179689085446805</v>
      </c>
      <c r="M231" s="10">
        <v>9.8263008122596691</v>
      </c>
      <c r="N231" s="10">
        <v>11.850215358191726</v>
      </c>
      <c r="O231" s="10">
        <v>3.3177639751552794</v>
      </c>
      <c r="P231" s="10">
        <v>6</v>
      </c>
    </row>
    <row r="232" spans="1:16" x14ac:dyDescent="0.2">
      <c r="A232" s="20">
        <v>43723</v>
      </c>
      <c r="B232" s="10">
        <v>4.0023855762462111</v>
      </c>
      <c r="C232" s="10">
        <v>6.7427940855148583</v>
      </c>
      <c r="D232" s="10">
        <v>9.5036268189537036</v>
      </c>
      <c r="E232" s="10">
        <v>7.3902728744689776</v>
      </c>
      <c r="F232" s="10">
        <v>4.935416831890219</v>
      </c>
      <c r="G232" s="10">
        <v>7.0236316636717735</v>
      </c>
      <c r="H232" s="10">
        <v>6.2068109459885701</v>
      </c>
      <c r="I232" s="10">
        <v>5.3597054537169919</v>
      </c>
      <c r="J232" s="10">
        <v>14.958705600338011</v>
      </c>
      <c r="K232" s="10">
        <v>2.7691268455018867</v>
      </c>
      <c r="L232" s="10">
        <v>1.4179689085446805</v>
      </c>
      <c r="M232" s="10">
        <v>10.715807992037709</v>
      </c>
      <c r="N232" s="10">
        <v>11.376206743864056</v>
      </c>
      <c r="O232" s="10">
        <v>3.1135938843764928</v>
      </c>
      <c r="P232" s="10">
        <v>8.5220563473228559</v>
      </c>
    </row>
    <row r="233" spans="1:16" x14ac:dyDescent="0.2">
      <c r="A233" s="20">
        <v>43753</v>
      </c>
      <c r="B233" s="10">
        <v>4.0298461976955844</v>
      </c>
      <c r="C233" s="10">
        <v>7.0799337897906014</v>
      </c>
      <c r="D233" s="10">
        <v>8.7116579173742288</v>
      </c>
      <c r="E233" s="10">
        <v>7.3902728744689776</v>
      </c>
      <c r="F233" s="10">
        <v>4.8908609854912113</v>
      </c>
      <c r="G233" s="10">
        <v>6.9101729983355371</v>
      </c>
      <c r="H233" s="10">
        <v>5.8626561976319493</v>
      </c>
      <c r="I233" s="10">
        <v>5.3011649815283342</v>
      </c>
      <c r="J233" s="10">
        <v>16.454576160371815</v>
      </c>
      <c r="K233" s="10">
        <v>2.8233054142182286</v>
      </c>
      <c r="L233" s="10">
        <v>1.4594167278066139</v>
      </c>
      <c r="M233" s="10">
        <v>9.9693903580456009</v>
      </c>
      <c r="N233" s="10">
        <v>11.376206743864056</v>
      </c>
      <c r="O233" s="10">
        <v>3.106389297658863</v>
      </c>
      <c r="P233" s="10">
        <v>6.0720000000000001</v>
      </c>
    </row>
    <row r="234" spans="1:16" x14ac:dyDescent="0.2">
      <c r="A234" s="20">
        <v>43784</v>
      </c>
      <c r="B234" s="10">
        <v>4.4486206747985326</v>
      </c>
      <c r="C234" s="10">
        <v>6.6079382038045615</v>
      </c>
      <c r="D234" s="10">
        <v>8.3156734665844887</v>
      </c>
      <c r="E234" s="10">
        <v>6.8921117245724961</v>
      </c>
      <c r="F234" s="10">
        <v>4.9354168318902207</v>
      </c>
      <c r="G234" s="10">
        <v>6.8831590303983381</v>
      </c>
      <c r="H234" s="10">
        <v>6.1285461813163726</v>
      </c>
      <c r="I234" s="10">
        <v>5.3373010754719488</v>
      </c>
      <c r="J234" s="10">
        <v>16.791147036379417</v>
      </c>
      <c r="K234" s="10">
        <v>2.2993340002582632</v>
      </c>
      <c r="L234" s="10">
        <v>1.4594167278066139</v>
      </c>
      <c r="M234" s="10">
        <v>10.016863645464866</v>
      </c>
      <c r="N234" s="10">
        <v>11.850215358191726</v>
      </c>
      <c r="O234" s="10">
        <v>3.1235460066889629</v>
      </c>
      <c r="P234" s="10">
        <v>6.1680000000000001</v>
      </c>
    </row>
    <row r="235" spans="1:16" x14ac:dyDescent="0.2">
      <c r="A235" s="20">
        <v>43814</v>
      </c>
      <c r="B235" s="10">
        <v>4.5584631605960269</v>
      </c>
      <c r="C235" s="10">
        <v>6.7427940855148583</v>
      </c>
      <c r="D235" s="10">
        <v>8.711657917374227</v>
      </c>
      <c r="E235" s="10">
        <v>9.6489564144014945</v>
      </c>
      <c r="F235" s="10">
        <v>4.9011431038909823</v>
      </c>
      <c r="G235" s="10">
        <v>6.8561450624611391</v>
      </c>
      <c r="H235" s="10">
        <v>5.3003642649222682</v>
      </c>
      <c r="I235" s="10">
        <v>5.2903241533452494</v>
      </c>
      <c r="J235" s="10">
        <v>17.202511440388715</v>
      </c>
      <c r="K235" s="10">
        <v>2.3660692878647036</v>
      </c>
      <c r="L235" s="10">
        <v>1.3864458914162834</v>
      </c>
      <c r="M235" s="10">
        <v>10.444123232238249</v>
      </c>
      <c r="N235" s="10">
        <v>12.22942224965386</v>
      </c>
      <c r="O235" s="10">
        <v>3.2003545150501673</v>
      </c>
      <c r="P235" s="10">
        <v>7.5643750000000001</v>
      </c>
    </row>
    <row r="236" spans="1:16" x14ac:dyDescent="0.2">
      <c r="A236" s="20">
        <v>43845</v>
      </c>
      <c r="B236" s="10">
        <v>4.0641719745072997</v>
      </c>
      <c r="C236" s="10">
        <v>6.0088065384743974</v>
      </c>
      <c r="D236" s="10">
        <v>8.7148016451133152</v>
      </c>
      <c r="E236" s="10">
        <v>9.1057610458729545</v>
      </c>
      <c r="F236" s="10">
        <v>4.9881060769871342</v>
      </c>
      <c r="G236" s="10">
        <v>7.1153556514370173</v>
      </c>
      <c r="H236" s="10">
        <v>6.0003164572289895</v>
      </c>
      <c r="I236" s="10">
        <v>5.5607667463317023</v>
      </c>
      <c r="J236" s="10">
        <v>17.874437858665654</v>
      </c>
      <c r="K236" s="10">
        <v>2.3494649398872767</v>
      </c>
      <c r="L236" s="10">
        <v>1.4517355871339475</v>
      </c>
      <c r="M236" s="10">
        <v>11.935181133812364</v>
      </c>
      <c r="N236" s="10">
        <v>12.096525845933522</v>
      </c>
      <c r="O236" s="10">
        <v>3.85</v>
      </c>
      <c r="P236" s="10"/>
    </row>
    <row r="237" spans="1:16" x14ac:dyDescent="0.2">
      <c r="A237" s="20">
        <v>43876</v>
      </c>
      <c r="B237" s="10">
        <v>4.6133844034947735</v>
      </c>
      <c r="C237" s="10">
        <v>6.0088065384743974</v>
      </c>
      <c r="D237" s="10">
        <v>8.5784380087496785</v>
      </c>
      <c r="E237" s="10">
        <v>9.9335575045886788</v>
      </c>
      <c r="F237" s="10">
        <v>4.8702237591650217</v>
      </c>
      <c r="G237" s="10">
        <v>6.8331680302396913</v>
      </c>
      <c r="H237" s="10">
        <v>6.0427253478035201</v>
      </c>
      <c r="I237" s="10">
        <v>5.5795531204747144</v>
      </c>
      <c r="J237" s="10">
        <v>17.834979938447848</v>
      </c>
      <c r="K237" s="10">
        <v>2.6669602020342049</v>
      </c>
      <c r="L237" s="10">
        <v>1.4729031661686209</v>
      </c>
      <c r="M237" s="10">
        <v>10.980366643107374</v>
      </c>
      <c r="N237" s="10">
        <v>12.049821112937639</v>
      </c>
      <c r="O237" s="10"/>
      <c r="P237" s="10"/>
    </row>
    <row r="238" spans="1:16" x14ac:dyDescent="0.2">
      <c r="A238" s="20">
        <v>43905</v>
      </c>
      <c r="B238" s="10">
        <v>4.8056087536403895</v>
      </c>
      <c r="C238" s="10">
        <v>6.3250595141835753</v>
      </c>
      <c r="D238" s="10">
        <v>7.7985800079542535</v>
      </c>
      <c r="E238" s="10">
        <v>8.6918628165150924</v>
      </c>
      <c r="F238" s="10">
        <v>4.7961263022482639</v>
      </c>
      <c r="G238" s="10">
        <v>6.6788363535442477</v>
      </c>
      <c r="H238" s="10">
        <v>6.6826969804599452</v>
      </c>
      <c r="I238" s="10">
        <v>5.5833103953033181</v>
      </c>
      <c r="J238" s="10">
        <v>17.967709846238215</v>
      </c>
      <c r="K238" s="10">
        <v>3.3273503472998174</v>
      </c>
      <c r="L238" s="10">
        <v>1.519172375577059</v>
      </c>
      <c r="M238" s="10">
        <v>10.502959397754879</v>
      </c>
      <c r="N238" s="10">
        <v>11.262153719286269</v>
      </c>
      <c r="O238" s="10" t="s">
        <v>52</v>
      </c>
      <c r="P238" s="10" t="s">
        <v>52</v>
      </c>
    </row>
    <row r="239" spans="1:16" x14ac:dyDescent="0.2">
      <c r="A239" s="20">
        <v>43936</v>
      </c>
      <c r="B239" s="10">
        <v>3.0893199130545361</v>
      </c>
      <c r="C239" s="10">
        <v>5.9688065384743965</v>
      </c>
      <c r="D239" s="10">
        <v>7.9593470996587703</v>
      </c>
      <c r="E239" s="10">
        <v>8.2779645871572338</v>
      </c>
      <c r="F239" s="10">
        <v>4.7919520962273534</v>
      </c>
      <c r="G239" s="10">
        <v>6.6256185339940936</v>
      </c>
      <c r="H239" s="10">
        <v>6.1652528289479562</v>
      </c>
      <c r="I239" s="10">
        <v>5.822567531901651</v>
      </c>
      <c r="J239" s="10">
        <v>14.342296107861985</v>
      </c>
      <c r="K239" s="10">
        <v>3.5833569745253118</v>
      </c>
      <c r="L239" s="10">
        <v>1.6230323435283949</v>
      </c>
      <c r="M239" s="10">
        <v>10.096156726949525</v>
      </c>
      <c r="N239" s="10">
        <v>11.37404414657818</v>
      </c>
      <c r="O239" s="10">
        <v>3.3689999999999998</v>
      </c>
      <c r="P239" s="10">
        <v>5.85</v>
      </c>
    </row>
    <row r="240" spans="1:16" x14ac:dyDescent="0.2">
      <c r="A240" s="20">
        <v>43966</v>
      </c>
      <c r="B240" s="10">
        <v>2.7460621449373654</v>
      </c>
      <c r="C240" s="10">
        <v>5.9688065384743965</v>
      </c>
      <c r="D240" s="10">
        <v>8.3211356041887132</v>
      </c>
      <c r="E240" s="10">
        <v>7.8640663577993708</v>
      </c>
      <c r="F240" s="10">
        <v>4.8078157850726688</v>
      </c>
      <c r="G240" s="10">
        <v>6.6256185339940936</v>
      </c>
      <c r="H240" s="10">
        <v>6.325388061868181</v>
      </c>
      <c r="I240" s="10">
        <v>5.8318040730154017</v>
      </c>
      <c r="J240" s="10">
        <v>14.395073887082184</v>
      </c>
      <c r="K240" s="10">
        <v>4.1371485069519514</v>
      </c>
      <c r="L240" s="10">
        <v>1.6230323435283949</v>
      </c>
      <c r="M240" s="10">
        <v>11.996586633373431</v>
      </c>
      <c r="N240" s="10">
        <v>11.506099459012855</v>
      </c>
      <c r="O240" s="10">
        <v>3.4433333333333334</v>
      </c>
      <c r="P240" s="10">
        <v>5.5374999999999996</v>
      </c>
    </row>
    <row r="241" spans="1:16" x14ac:dyDescent="0.2">
      <c r="A241" s="20">
        <v>43997</v>
      </c>
      <c r="B241" s="10">
        <v>3.4806337687081106</v>
      </c>
      <c r="C241" s="10">
        <v>6.2829542510256795</v>
      </c>
      <c r="D241" s="10">
        <v>7.915375758204215</v>
      </c>
      <c r="E241" s="10">
        <v>7.4501681284415104</v>
      </c>
      <c r="F241" s="10">
        <v>5.1393892874914746</v>
      </c>
      <c r="G241" s="10">
        <v>6.9183165415199364</v>
      </c>
      <c r="H241" s="10">
        <v>6.5155939456656577</v>
      </c>
      <c r="I241" s="10">
        <v>6.2918992021744033</v>
      </c>
      <c r="J241" s="10">
        <v>14.395073887082184</v>
      </c>
      <c r="K241" s="10">
        <v>3.6540166212965928</v>
      </c>
      <c r="L241" s="10">
        <v>1.6230323435283949</v>
      </c>
      <c r="M241" s="10">
        <v>11.49672885698287</v>
      </c>
      <c r="N241" s="10">
        <v>11.079947627197566</v>
      </c>
      <c r="O241" s="10">
        <v>3.49</v>
      </c>
      <c r="P241" s="10">
        <v>5.75</v>
      </c>
    </row>
    <row r="242" spans="1:16" x14ac:dyDescent="0.2">
      <c r="A242" s="20">
        <v>44027</v>
      </c>
      <c r="B242" s="10">
        <v>5.8697078348036191</v>
      </c>
      <c r="C242" s="10">
        <v>6.5971019635769634</v>
      </c>
      <c r="D242" s="10">
        <v>8.6349553725864165</v>
      </c>
      <c r="E242" s="10">
        <v>8.9515194688881436</v>
      </c>
      <c r="F242" s="10">
        <v>5.0847857631131461</v>
      </c>
      <c r="G242" s="10">
        <v>7.21101454904578</v>
      </c>
      <c r="H242" s="10">
        <v>7.0264133614478457</v>
      </c>
      <c r="I242" s="10">
        <v>6.2918992021744033</v>
      </c>
      <c r="J242" s="10">
        <v>17.993842358852728</v>
      </c>
      <c r="K242" s="10">
        <v>3.165560001446805</v>
      </c>
      <c r="L242" s="10">
        <v>1.3988993056125689</v>
      </c>
      <c r="M242" s="10">
        <v>11.773471772705177</v>
      </c>
      <c r="N242" s="10">
        <v>13.159895254395131</v>
      </c>
      <c r="O242" s="10">
        <v>3.1552795031055894</v>
      </c>
      <c r="P242" s="10">
        <v>5.5</v>
      </c>
    </row>
    <row r="243" spans="1:16" x14ac:dyDescent="0.2">
      <c r="A243" s="20">
        <v>44058</v>
      </c>
      <c r="B243" s="10">
        <v>5.0046982591483484</v>
      </c>
      <c r="C243" s="10">
        <v>5.901993092977551</v>
      </c>
      <c r="D243" s="10">
        <v>7.915375758204215</v>
      </c>
      <c r="E243" s="10">
        <v>9.3777823007399608</v>
      </c>
      <c r="F243" s="10">
        <v>4.9428079788184283</v>
      </c>
      <c r="G243" s="10">
        <v>6.9396036693399967</v>
      </c>
      <c r="H243" s="10">
        <v>7.2085271987285617</v>
      </c>
      <c r="I243" s="10">
        <v>6.2918992021744033</v>
      </c>
      <c r="J243" s="10">
        <v>18.435890154238063</v>
      </c>
      <c r="K243" s="10">
        <v>2.8845931374130651</v>
      </c>
      <c r="L243" s="10">
        <v>1.4452716582848089</v>
      </c>
      <c r="M243" s="10">
        <v>11.773471772705177</v>
      </c>
      <c r="N243" s="10">
        <v>13.159895254395131</v>
      </c>
      <c r="O243" s="10">
        <v>3.0625513616817961</v>
      </c>
      <c r="P243" s="10">
        <v>6</v>
      </c>
    </row>
    <row r="246" spans="1:16" x14ac:dyDescent="0.2">
      <c r="K246"/>
    </row>
    <row r="247" spans="1:16" x14ac:dyDescent="0.2">
      <c r="K247"/>
    </row>
    <row r="248" spans="1:16" x14ac:dyDescent="0.2">
      <c r="K248"/>
    </row>
    <row r="249" spans="1:16" x14ac:dyDescent="0.2">
      <c r="K249"/>
    </row>
    <row r="250" spans="1:16" x14ac:dyDescent="0.2">
      <c r="K250"/>
    </row>
    <row r="251" spans="1:16" x14ac:dyDescent="0.2">
      <c r="K251"/>
    </row>
    <row r="252" spans="1:16" x14ac:dyDescent="0.2">
      <c r="K252"/>
    </row>
    <row r="253" spans="1:16" x14ac:dyDescent="0.2">
      <c r="K253"/>
    </row>
  </sheetData>
  <autoFilter ref="A7:P238"/>
  <mergeCells count="1">
    <mergeCell ref="A4:P4"/>
  </mergeCells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22"/>
  <sheetViews>
    <sheetView topLeftCell="B4" zoomScale="118" zoomScaleNormal="118" workbookViewId="0">
      <selection activeCell="I24" sqref="I24"/>
    </sheetView>
  </sheetViews>
  <sheetFormatPr baseColWidth="10" defaultRowHeight="12.75" x14ac:dyDescent="0.2"/>
  <cols>
    <col min="4" max="4" width="0.42578125" customWidth="1"/>
  </cols>
  <sheetData>
    <row r="4" spans="2:16" x14ac:dyDescent="0.2">
      <c r="B4" s="65" t="s">
        <v>80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2:16" x14ac:dyDescent="0.2">
      <c r="B5" s="1"/>
      <c r="C5" s="1"/>
      <c r="D5" s="5" t="s">
        <v>42</v>
      </c>
      <c r="E5" s="2" t="s">
        <v>14</v>
      </c>
      <c r="F5" s="2" t="s">
        <v>3</v>
      </c>
      <c r="G5" s="2" t="s">
        <v>15</v>
      </c>
      <c r="H5" s="2" t="s">
        <v>16</v>
      </c>
      <c r="I5" s="2" t="s">
        <v>17</v>
      </c>
      <c r="J5" s="2" t="s">
        <v>18</v>
      </c>
      <c r="K5" s="2" t="s">
        <v>19</v>
      </c>
      <c r="L5" s="2" t="s">
        <v>20</v>
      </c>
      <c r="M5" s="2" t="s">
        <v>21</v>
      </c>
      <c r="N5" s="2" t="s">
        <v>22</v>
      </c>
      <c r="O5" s="2" t="s">
        <v>23</v>
      </c>
      <c r="P5" s="2" t="s">
        <v>24</v>
      </c>
    </row>
    <row r="6" spans="2:16" x14ac:dyDescent="0.2">
      <c r="B6" s="1"/>
      <c r="C6" s="1"/>
      <c r="D6" s="5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x14ac:dyDescent="0.2">
      <c r="B7" s="70" t="s">
        <v>25</v>
      </c>
      <c r="C7" s="71"/>
      <c r="D7" s="25">
        <f>IF(+PRECIOS!C277="","",+(PRECIOS!C292/PRECIOS!C277-1))</f>
        <v>-4.1992187500000444E-2</v>
      </c>
      <c r="E7" s="23">
        <f>IF(+PRECIOS!D277="","",+(PRECIOS!D292/PRECIOS!D277-1))</f>
        <v>-9.4801223241590682E-2</v>
      </c>
      <c r="F7" s="23">
        <f>IF(+PRECIOS!E277="","",+(PRECIOS!E292/PRECIOS!E277-1))</f>
        <v>7.3482428115015486E-2</v>
      </c>
      <c r="G7" s="23">
        <f>IF(+PRECIOS!F277="","",+(PRECIOS!F292/PRECIOS!F277-1))</f>
        <v>-1.4265335235380538E-3</v>
      </c>
      <c r="H7" s="23">
        <f>IF(+PRECIOS!G277="","",+(PRECIOS!G292/PRECIOS!G277-1))</f>
        <v>-0.32228915662650615</v>
      </c>
      <c r="I7" s="23">
        <f>IF(+PRECIOS!H277="","",+(PRECIOS!H292/PRECIOS!H277-1))</f>
        <v>-0.47019867549668892</v>
      </c>
      <c r="J7" s="23">
        <f>IF(+PRECIOS!I277="","",+(PRECIOS!I292/PRECIOS!I277-1))</f>
        <v>-0.28991596638655492</v>
      </c>
      <c r="K7" s="23">
        <f>IF(+PRECIOS!J277="","",+(PRECIOS!J292/PRECIOS!J277-1))</f>
        <v>0.44915254237288083</v>
      </c>
      <c r="L7" s="23">
        <f>IF(+PRECIOS!K277="","",+(PRECIOS!K292/PRECIOS!K277-1))</f>
        <v>0.24190800681430957</v>
      </c>
      <c r="M7" s="26">
        <f>IF(ISERROR(+PRECIOS!L277/PRECIOS!L262-1), "",+PRECIOS!L277/PRECIOS!L262-1)</f>
        <v>-4.5467567094438444E-2</v>
      </c>
      <c r="N7" s="26">
        <f>IF(ISERROR(+PRECIOS!M277/PRECIOS!M262-1), "",+PRECIOS!M277/PRECIOS!M262-1)</f>
        <v>-0.14289511738413341</v>
      </c>
      <c r="O7" s="26">
        <f>IF(ISERROR(+PRECIOS!N277/PRECIOS!N262-1), "",+PRECIOS!N277/PRECIOS!N262-1)</f>
        <v>-6.0692578851418544E-2</v>
      </c>
      <c r="P7" s="26">
        <f>IF(ISERROR(+PRECIOS!O277/PRECIOS!O262-1), "",+PRECIOS!O277/PRECIOS!O262-1)</f>
        <v>-7.9056865464632642E-2</v>
      </c>
    </row>
    <row r="8" spans="2:16" x14ac:dyDescent="0.2">
      <c r="B8" s="68" t="s">
        <v>26</v>
      </c>
      <c r="C8" s="69"/>
      <c r="D8" s="25">
        <f>IF(+PRECIOS!C278="","",+(PRECIOS!C293/PRECIOS!C278-1))</f>
        <v>-0.15905043475233815</v>
      </c>
      <c r="E8" s="23">
        <f>IF(+PRECIOS!D278="","",+(PRECIOS!D293/PRECIOS!D278-1))</f>
        <v>-0.18026699300737337</v>
      </c>
      <c r="F8" s="23">
        <f>IF(+PRECIOS!E278="","",+(PRECIOS!E293/PRECIOS!E278-1))</f>
        <v>-0.1717928934364259</v>
      </c>
      <c r="G8" s="23">
        <f>IF(+PRECIOS!F278="","",+(PRECIOS!F293/PRECIOS!F278-1))</f>
        <v>-0.16738751764343662</v>
      </c>
      <c r="H8" s="23">
        <f>IF(+PRECIOS!G278="","",+(PRECIOS!G293/PRECIOS!G278-1))</f>
        <v>-0.16832045305650689</v>
      </c>
      <c r="I8" s="23">
        <f>IF(+PRECIOS!H278="","",+(PRECIOS!H293/PRECIOS!H278-1))</f>
        <v>-0.24752802895588721</v>
      </c>
      <c r="J8" s="23">
        <f>IF(+PRECIOS!I278="","",+(PRECIOS!I293/PRECIOS!I278-1))</f>
        <v>-0.20792424100619722</v>
      </c>
      <c r="K8" s="23">
        <f>IF(+PRECIOS!J278="","",+(PRECIOS!J293/PRECIOS!J278-1))</f>
        <v>-0.168320453056507</v>
      </c>
      <c r="L8" s="23">
        <f>IF(+PRECIOS!K278="","",+(PRECIOS!K293/PRECIOS!K278-1))</f>
        <v>-0.16637736054984908</v>
      </c>
      <c r="M8" s="26">
        <f>IF(ISERROR(+PRECIOS!L278/PRECIOS!L263-1), "",+PRECIOS!L278/PRECIOS!L263-1)</f>
        <v>-0.10681615618709683</v>
      </c>
      <c r="N8" s="26">
        <f>IF(ISERROR(+PRECIOS!M278/PRECIOS!M263-1), "",+PRECIOS!M278/PRECIOS!M263-1)</f>
        <v>-6.2156963996451653E-2</v>
      </c>
      <c r="O8" s="26">
        <f>IF(ISERROR(+PRECIOS!N278/PRECIOS!N263-1), "",+PRECIOS!N278/PRECIOS!N263-1)</f>
        <v>-6.2156963996451764E-2</v>
      </c>
      <c r="P8" s="26">
        <f>IF(ISERROR(+PRECIOS!O278/PRECIOS!O263-1), "",+PRECIOS!O278/PRECIOS!O263-1)</f>
        <v>-7.8681376220463672E-2</v>
      </c>
    </row>
    <row r="9" spans="2:16" x14ac:dyDescent="0.2">
      <c r="B9" s="68" t="s">
        <v>27</v>
      </c>
      <c r="C9" s="69"/>
      <c r="D9" s="25">
        <f>IF(+PRECIOS!C279="","",+(PRECIOS!C294/PRECIOS!C279-1))</f>
        <v>-4.4911414184882426E-2</v>
      </c>
      <c r="E9" s="23">
        <f>IF(+PRECIOS!D279="","",+(PRECIOS!D294/PRECIOS!D279-1))</f>
        <v>1.1380225267240807E-2</v>
      </c>
      <c r="F9" s="23">
        <f>IF(+PRECIOS!E279="","",+(PRECIOS!E294/PRECIOS!E279-1))</f>
        <v>-4.4452049467732513E-3</v>
      </c>
      <c r="G9" s="23">
        <f>IF(+PRECIOS!F279="","",+(PRECIOS!F294/PRECIOS!F279-1))</f>
        <v>3.54113322015841E-2</v>
      </c>
      <c r="H9" s="23">
        <f>IF(+PRECIOS!G279="","",+(PRECIOS!G294/PRECIOS!G279-1))</f>
        <v>4.1978076937944975E-2</v>
      </c>
      <c r="I9" s="23">
        <f>IF(+PRECIOS!H279="","",+(PRECIOS!H294/PRECIOS!H279-1))</f>
        <v>-4.1380169217090756E-2</v>
      </c>
      <c r="J9" s="23">
        <f>IF(+PRECIOS!I279="","",+(PRECIOS!I294/PRECIOS!I279-1))</f>
        <v>-0.1567609049966614</v>
      </c>
      <c r="K9" s="23">
        <f>IF(+PRECIOS!J279="","",+(PRECIOS!J294/PRECIOS!J279-1))</f>
        <v>-8.0102805450903314E-2</v>
      </c>
      <c r="L9" s="23">
        <f>IF(+PRECIOS!K279="","",+(PRECIOS!K294/PRECIOS!K279-1))</f>
        <v>-8.0102805450903536E-2</v>
      </c>
      <c r="M9" s="26">
        <f>IF(ISERROR(+PRECIOS!L279/PRECIOS!L264-1), "",+PRECIOS!L279/PRECIOS!L264-1)</f>
        <v>0.10337773940397321</v>
      </c>
      <c r="N9" s="26">
        <f>IF(ISERROR(+PRECIOS!M279/PRECIOS!M264-1), "",+PRECIOS!M279/PRECIOS!M264-1)</f>
        <v>1.1429594453642222E-2</v>
      </c>
      <c r="O9" s="26">
        <f>IF(ISERROR(+PRECIOS!N279/PRECIOS!N264-1), "",+PRECIOS!N279/PRECIOS!N264-1)</f>
        <v>1.1429594453642E-2</v>
      </c>
      <c r="P9" s="26">
        <f>IF(ISERROR(+PRECIOS!O279/PRECIOS!O264-1), "",+PRECIOS!O279/PRECIOS!O264-1)</f>
        <v>1.101538574496419E-2</v>
      </c>
    </row>
    <row r="10" spans="2:16" x14ac:dyDescent="0.2">
      <c r="B10" s="68" t="s">
        <v>28</v>
      </c>
      <c r="C10" s="69"/>
      <c r="D10" s="25">
        <f>IF(+PRECIOS!C280="","",+(PRECIOS!C295/PRECIOS!C280-1))</f>
        <v>1.2478355538638297E-2</v>
      </c>
      <c r="E10" s="23">
        <f>IF(+PRECIOS!D280="","",+(PRECIOS!D295/PRECIOS!D280-1))</f>
        <v>0.10702975534683956</v>
      </c>
      <c r="F10" s="23">
        <f>IF(+PRECIOS!E280="","",+(PRECIOS!E295/PRECIOS!E280-1))</f>
        <v>0.10702975534683978</v>
      </c>
      <c r="G10" s="23">
        <f>IF(+PRECIOS!F280="","",+(PRECIOS!F295/PRECIOS!F280-1))</f>
        <v>0.18722299790474461</v>
      </c>
      <c r="H10" s="23">
        <f>IF(+PRECIOS!G280="","",+(PRECIOS!G295/PRECIOS!G280-1))</f>
        <v>0.18722299790474506</v>
      </c>
      <c r="I10" s="23">
        <f>IF(+PRECIOS!H280="","",+(PRECIOS!H295/PRECIOS!H280-1))</f>
        <v>2.5328952735915955E-2</v>
      </c>
      <c r="J10" s="23">
        <f>IF(+PRECIOS!I280="","",+(PRECIOS!I295/PRECIOS!I280-1))</f>
        <v>5.650051165450698E-3</v>
      </c>
      <c r="K10" s="23">
        <f>IF(+PRECIOS!J280="","",+(PRECIOS!J295/PRECIOS!J280-1))</f>
        <v>0.22921448715963133</v>
      </c>
      <c r="L10" s="23">
        <f>IF(+PRECIOS!K280="","",+(PRECIOS!K295/PRECIOS!K280-1))</f>
        <v>0.22921448715963155</v>
      </c>
      <c r="M10" s="26">
        <f>IF(ISERROR(+PRECIOS!L280/PRECIOS!L265-1), "",+PRECIOS!L280/PRECIOS!L265-1)</f>
        <v>0.11168740734203264</v>
      </c>
      <c r="N10" s="26">
        <f>IF(ISERROR(+PRECIOS!M280/PRECIOS!M265-1), "",+PRECIOS!M280/PRECIOS!M265-1)</f>
        <v>0.11168740734203264</v>
      </c>
      <c r="O10" s="26">
        <f>IF(ISERROR(+PRECIOS!N280/PRECIOS!N265-1), "",+PRECIOS!N280/PRECIOS!N265-1)</f>
        <v>0.11093310602262063</v>
      </c>
      <c r="P10" s="26">
        <f>IF(ISERROR(+PRECIOS!O280/PRECIOS!O265-1), "",+PRECIOS!O280/PRECIOS!O265-1)</f>
        <v>0.11093310602262108</v>
      </c>
    </row>
    <row r="11" spans="2:16" x14ac:dyDescent="0.2">
      <c r="B11" s="68" t="s">
        <v>29</v>
      </c>
      <c r="C11" s="69"/>
      <c r="D11" s="25">
        <f>IF(+PRECIOS!C281="","",+(PRECIOS!C296/PRECIOS!C281-1))</f>
        <v>-2.7717500394941808E-2</v>
      </c>
      <c r="E11" s="23">
        <f>IF(+PRECIOS!D281="","",+(PRECIOS!D296/PRECIOS!D281-1))</f>
        <v>-1.5788991182386414E-2</v>
      </c>
      <c r="F11" s="23">
        <f>IF(+PRECIOS!E281="","",+(PRECIOS!E296/PRECIOS!E281-1))</f>
        <v>-3.9048535617643876E-2</v>
      </c>
      <c r="G11" s="23">
        <f>IF(+PRECIOS!F281="","",+(PRECIOS!F296/PRECIOS!F281-1))</f>
        <v>-5.7701770447251333E-2</v>
      </c>
      <c r="H11" s="23">
        <f>IF(+PRECIOS!G281="","",+(PRECIOS!G296/PRECIOS!G281-1))</f>
        <v>-3.6459357390957403E-2</v>
      </c>
      <c r="I11" s="23">
        <f>IF(+PRECIOS!H281="","",+(PRECIOS!H296/PRECIOS!H281-1))</f>
        <v>-3.6635601134518692E-2</v>
      </c>
      <c r="J11" s="23">
        <f>IF(+PRECIOS!I281="","",+(PRECIOS!I296/PRECIOS!I281-1))</f>
        <v>2.9803322925169962E-2</v>
      </c>
      <c r="K11" s="23">
        <f>IF(+PRECIOS!J281="","",+(PRECIOS!J296/PRECIOS!J281-1))</f>
        <v>2.6699774569440393E-2</v>
      </c>
      <c r="L11" s="23">
        <f>IF(+PRECIOS!K281="","",+(PRECIOS!K296/PRECIOS!K281-1))</f>
        <v>7.7962998613734236E-3</v>
      </c>
      <c r="M11" s="26">
        <f>IF(ISERROR(+PRECIOS!L281/PRECIOS!L266-1), "",+PRECIOS!L281/PRECIOS!L266-1)</f>
        <v>-2.6457213208220476E-2</v>
      </c>
      <c r="N11" s="26">
        <f>IF(ISERROR(+PRECIOS!M281/PRECIOS!M266-1), "",+PRECIOS!M281/PRECIOS!M266-1)</f>
        <v>-3.1980217451726856E-2</v>
      </c>
      <c r="O11" s="26">
        <f>IF(ISERROR(+PRECIOS!N281/PRECIOS!N266-1), "",+PRECIOS!N281/PRECIOS!N266-1)</f>
        <v>-2.3161536881910694E-2</v>
      </c>
      <c r="P11" s="26">
        <f>IF(ISERROR(+PRECIOS!O281/PRECIOS!O266-1), "",+PRECIOS!O281/PRECIOS!O266-1)</f>
        <v>-4.2195558390650811E-2</v>
      </c>
    </row>
    <row r="12" spans="2:16" x14ac:dyDescent="0.2">
      <c r="B12" s="68" t="s">
        <v>30</v>
      </c>
      <c r="C12" s="69"/>
      <c r="D12" s="25">
        <f>IF(+PRECIOS!C282="","",+(PRECIOS!C297/PRECIOS!C282-1))</f>
        <v>-1.7332920780321892E-4</v>
      </c>
      <c r="E12" s="23">
        <f>IF(+PRECIOS!D282="","",+(PRECIOS!D297/PRECIOS!D282-1))</f>
        <v>4.8806109369773365E-2</v>
      </c>
      <c r="F12" s="23">
        <f>IF(+PRECIOS!E282="","",+(PRECIOS!E297/PRECIOS!E282-1))</f>
        <v>-1.752017834074282E-2</v>
      </c>
      <c r="G12" s="23">
        <f>IF(+PRECIOS!F282="","",+(PRECIOS!F297/PRECIOS!F282-1))</f>
        <v>-7.082705496464059E-3</v>
      </c>
      <c r="H12" s="23">
        <f>IF(+PRECIOS!G282="","",+(PRECIOS!G297/PRECIOS!G282-1))</f>
        <v>-1.4994397086133704E-2</v>
      </c>
      <c r="I12" s="23">
        <f>IF(+PRECIOS!H282="","",+(PRECIOS!H297/PRECIOS!H282-1))</f>
        <v>-1.4994397086133704E-2</v>
      </c>
      <c r="J12" s="23">
        <f>IF(+PRECIOS!I282="","",+(PRECIOS!I297/PRECIOS!I282-1))</f>
        <v>2.8519906657048955E-2</v>
      </c>
      <c r="K12" s="23">
        <f>IF(+PRECIOS!J282="","",+(PRECIOS!J297/PRECIOS!J282-1))</f>
        <v>8.3346259698286351E-2</v>
      </c>
      <c r="L12" s="23">
        <f>IF(+PRECIOS!K282="","",+(PRECIOS!K297/PRECIOS!K282-1))</f>
        <v>4.7673169820295014E-2</v>
      </c>
      <c r="M12" s="26">
        <f>IF(ISERROR(+PRECIOS!L282/PRECIOS!L267-1), "",+PRECIOS!L282/PRECIOS!L267-1)</f>
        <v>-2.2939624006998782E-2</v>
      </c>
      <c r="N12" s="26">
        <f>IF(ISERROR(+PRECIOS!M282/PRECIOS!M267-1), "",+PRECIOS!M282/PRECIOS!M267-1)</f>
        <v>-3.872290700380876E-2</v>
      </c>
      <c r="O12" s="26">
        <f>IF(ISERROR(+PRECIOS!N282/PRECIOS!N267-1), "",+PRECIOS!N282/PRECIOS!N267-1)</f>
        <v>-4.2480831526858776E-2</v>
      </c>
      <c r="P12" s="26">
        <f>IF(ISERROR(+PRECIOS!O282/PRECIOS!O267-1), "",+PRECIOS!O282/PRECIOS!O267-1)</f>
        <v>-4.0010111191459363E-2</v>
      </c>
    </row>
    <row r="13" spans="2:16" x14ac:dyDescent="0.2">
      <c r="B13" s="68" t="s">
        <v>31</v>
      </c>
      <c r="C13" s="69"/>
      <c r="D13" s="25">
        <f>IF(+PRECIOS!C283="","",+(PRECIOS!C298/PRECIOS!C283-1))</f>
        <v>0.1605821657590385</v>
      </c>
      <c r="E13" s="23">
        <f>IF(+PRECIOS!D283="","",+(PRECIOS!D298/PRECIOS!D283-1))</f>
        <v>7.3211335524817178E-2</v>
      </c>
      <c r="F13" s="23">
        <f>IF(+PRECIOS!E283="","",+(PRECIOS!E298/PRECIOS!E283-1))</f>
        <v>7.8450394979447502E-2</v>
      </c>
      <c r="G13" s="23">
        <f>IF(+PRECIOS!F283="","",+(PRECIOS!F298/PRECIOS!F283-1))</f>
        <v>0.17893793776046918</v>
      </c>
      <c r="H13" s="23">
        <f>IF(+PRECIOS!G283="","",+(PRECIOS!G298/PRECIOS!G283-1))</f>
        <v>4.3114231993017782E-2</v>
      </c>
      <c r="I13" s="23">
        <f>IF(+PRECIOS!H283="","",+(PRECIOS!H298/PRECIOS!H283-1))</f>
        <v>3.063393117837232E-2</v>
      </c>
      <c r="J13" s="23">
        <f>IF(+PRECIOS!I283="","",+(PRECIOS!I298/PRECIOS!I283-1))</f>
        <v>-2.5522360306307057E-2</v>
      </c>
      <c r="K13" s="23">
        <f>IF(+PRECIOS!J283="","",+(PRECIOS!J298/PRECIOS!J283-1))</f>
        <v>6.7810672109728687E-2</v>
      </c>
      <c r="L13" s="23">
        <f>IF(+PRECIOS!K283="","",+(PRECIOS!K298/PRECIOS!K283-1))</f>
        <v>0.12432434009617177</v>
      </c>
      <c r="M13" s="26">
        <f>IF(ISERROR(+PRECIOS!L283/PRECIOS!L268-1), "",+PRECIOS!L283/PRECIOS!L268-1)</f>
        <v>0.18353204098549347</v>
      </c>
      <c r="N13" s="26">
        <f>IF(ISERROR(+PRECIOS!M283/PRECIOS!M268-1), "",+PRECIOS!M283/PRECIOS!M268-1)</f>
        <v>0.12895316533929946</v>
      </c>
      <c r="O13" s="26">
        <f>IF(ISERROR(+PRECIOS!N283/PRECIOS!N268-1), "",+PRECIOS!N283/PRECIOS!N268-1)</f>
        <v>0.18015475871156528</v>
      </c>
      <c r="P13" s="26">
        <f>IF(ISERROR(+PRECIOS!O283/PRECIOS!O268-1), "",+PRECIOS!O283/PRECIOS!O268-1)</f>
        <v>-1.7054501902768693E-2</v>
      </c>
    </row>
    <row r="14" spans="2:16" x14ac:dyDescent="0.2">
      <c r="B14" s="68" t="s">
        <v>32</v>
      </c>
      <c r="C14" s="69"/>
      <c r="D14" s="25">
        <f>IF(+PRECIOS!C284="","",+(PRECIOS!C299/PRECIOS!C284-1))</f>
        <v>0.14828821010852145</v>
      </c>
      <c r="E14" s="23">
        <f>IF(+PRECIOS!D284="","",+(PRECIOS!D299/PRECIOS!D284-1))</f>
        <v>8.1035002992794425E-2</v>
      </c>
      <c r="F14" s="23">
        <f>IF(+PRECIOS!E284="","",+(PRECIOS!E299/PRECIOS!E284-1))</f>
        <v>8.468714827317525E-2</v>
      </c>
      <c r="G14" s="23">
        <f>IF(+PRECIOS!F284="","",+(PRECIOS!F299/PRECIOS!F284-1))</f>
        <v>9.4796045045075106E-2</v>
      </c>
      <c r="H14" s="23">
        <f>IF(+PRECIOS!G284="","",+(PRECIOS!G299/PRECIOS!G284-1))</f>
        <v>8.8380082709879515E-2</v>
      </c>
      <c r="I14" s="23">
        <f>IF(+PRECIOS!H284="","",+(PRECIOS!H299/PRECIOS!H284-1))</f>
        <v>8.822968179543067E-2</v>
      </c>
      <c r="J14" s="23">
        <f>IF(+PRECIOS!I284="","",+(PRECIOS!I299/PRECIOS!I284-1))</f>
        <v>0.1740846196039707</v>
      </c>
      <c r="K14" s="23">
        <f>IF(+PRECIOS!J284="","",+(PRECIOS!J299/PRECIOS!J284-1))</f>
        <v>0.16856878582059598</v>
      </c>
      <c r="L14" s="23">
        <f>IF(+PRECIOS!K284="","",+(PRECIOS!K299/PRECIOS!K284-1))</f>
        <v>0.172503360857029</v>
      </c>
      <c r="M14" s="26">
        <f>IF(ISERROR(+PRECIOS!L284/PRECIOS!L269-1), "",+PRECIOS!L284/PRECIOS!L269-1)</f>
        <v>4.5991430093152541E-2</v>
      </c>
      <c r="N14" s="26">
        <f>IF(ISERROR(+PRECIOS!M284/PRECIOS!M269-1), "",+PRECIOS!M284/PRECIOS!M269-1)</f>
        <v>3.8909565299021232E-2</v>
      </c>
      <c r="O14" s="26">
        <f>IF(ISERROR(+PRECIOS!N284/PRECIOS!N269-1), "",+PRECIOS!N284/PRECIOS!N269-1)</f>
        <v>4.5991430093152097E-2</v>
      </c>
      <c r="P14" s="26">
        <f>IF(ISERROR(+PRECIOS!O284/PRECIOS!O269-1), "",+PRECIOS!O284/PRECIOS!O269-1)</f>
        <v>4.1807394164233846E-2</v>
      </c>
    </row>
    <row r="15" spans="2:16" x14ac:dyDescent="0.2">
      <c r="B15" s="68" t="s">
        <v>33</v>
      </c>
      <c r="C15" s="69"/>
      <c r="D15" s="25">
        <f>IF(+PRECIOS!C285="","",+(PRECIOS!C300/PRECIOS!C285-1))</f>
        <v>0.47862370626986395</v>
      </c>
      <c r="E15" s="23">
        <f>IF(+PRECIOS!D285="","",+(PRECIOS!D320/PRECIOS!D287-1))</f>
        <v>-1</v>
      </c>
      <c r="F15" s="23">
        <f>IF(+PRECIOS!E285="","",+(PRECIOS!E300/PRECIOS!E285-1))</f>
        <v>0.1636306524954636</v>
      </c>
      <c r="G15" s="23">
        <f>IF(+PRECIOS!F285="","",+(PRECIOS!F300/PRECIOS!F285-1))</f>
        <v>0.32909523537950625</v>
      </c>
      <c r="H15" s="23">
        <f>IF(+PRECIOS!G285="","",+(PRECIOS!G300/PRECIOS!G285-1))</f>
        <v>0.34975465377340909</v>
      </c>
      <c r="I15" s="23">
        <f>IF(+PRECIOS!H285="","",+(PRECIOS!H300/PRECIOS!H285-1))</f>
        <v>0.52718603826034971</v>
      </c>
      <c r="J15" s="23">
        <f>IF(+PRECIOS!I285="","",+(PRECIOS!I300/PRECIOS!I285-1))</f>
        <v>0.19798634482342203</v>
      </c>
      <c r="K15" s="23">
        <f>IF(+PRECIOS!J285="","",+(PRECIOS!J300/PRECIOS!J285-1))</f>
        <v>3.713074111398873E-2</v>
      </c>
      <c r="L15" s="23">
        <f>IF(+PRECIOS!K285="","",+(PRECIOS!K300/PRECIOS!K285-1))</f>
        <v>-4.4781964395940621E-2</v>
      </c>
      <c r="M15" s="26">
        <f>IF(ISERROR(+PRECIOS!L285/PRECIOS!L270-1), "",+PRECIOS!L285/PRECIOS!L270-1)</f>
        <v>-5.5572356990930327E-2</v>
      </c>
      <c r="N15" s="26">
        <f>IF(ISERROR(+PRECIOS!M285/PRECIOS!M270-1), "",+PRECIOS!M285/PRECIOS!M270-1)</f>
        <v>0.11805404378599604</v>
      </c>
      <c r="O15" s="26">
        <f>IF(ISERROR(+PRECIOS!N285/PRECIOS!N270-1), "",+PRECIOS!N285/PRECIOS!N270-1)</f>
        <v>-0.21406694943128102</v>
      </c>
      <c r="P15" s="26">
        <f>IF(ISERROR(+PRECIOS!O285/PRECIOS!O270-1), "",+PRECIOS!O285/PRECIOS!O270-1)</f>
        <v>0.17048220088154964</v>
      </c>
    </row>
    <row r="16" spans="2:16" x14ac:dyDescent="0.2">
      <c r="B16" s="68" t="s">
        <v>34</v>
      </c>
      <c r="C16" s="69"/>
      <c r="D16" s="25">
        <f>IF(+PRECIOS!C286="","",+(PRECIOS!C301/PRECIOS!C286-1))</f>
        <v>5.305109876740266E-2</v>
      </c>
      <c r="E16" s="23">
        <f>IF(+PRECIOS!D286="","",+(PRECIOS!D301/PRECIOS!D286-1))</f>
        <v>2.6119365963567454E-2</v>
      </c>
      <c r="F16" s="23">
        <f>IF(+PRECIOS!E286="","",+(PRECIOS!E301/PRECIOS!E286-1))</f>
        <v>1.0395066676371911E-3</v>
      </c>
      <c r="G16" s="23">
        <f>IF(+PRECIOS!F286="","",+(PRECIOS!F301/PRECIOS!F286-1))</f>
        <v>2.2652576046200412E-2</v>
      </c>
      <c r="H16" s="23">
        <f>IF(+PRECIOS!G286="","",+(PRECIOS!G301/PRECIOS!G286-1))</f>
        <v>9.0112117240372713E-2</v>
      </c>
      <c r="I16" s="23">
        <f>IF(+PRECIOS!H286="","",+(PRECIOS!H301/PRECIOS!H286-1))</f>
        <v>9.0112117240372713E-2</v>
      </c>
      <c r="J16" s="23">
        <f>IF(+PRECIOS!I286="","",+(PRECIOS!I301/PRECIOS!I286-1))</f>
        <v>9.0112117240372713E-2</v>
      </c>
      <c r="K16" s="23">
        <f>IF(+PRECIOS!J286="","",+(PRECIOS!J301/PRECIOS!J286-1))</f>
        <v>-2.8028112214248946E-2</v>
      </c>
      <c r="L16" s="23">
        <f>IF(+PRECIOS!K286="","",+(PRECIOS!K301/PRECIOS!K286-1))</f>
        <v>1.9254829619748337E-2</v>
      </c>
      <c r="M16" s="26">
        <f>IF(ISERROR(+PRECIOS!L286/PRECIOS!L271-1), "",+PRECIOS!L286/PRECIOS!L271-1)</f>
        <v>0.13609053673409321</v>
      </c>
      <c r="N16" s="26">
        <f>IF(ISERROR(+PRECIOS!M286/PRECIOS!M271-1), "",+PRECIOS!M286/PRECIOS!M271-1)</f>
        <v>0.13836887470712478</v>
      </c>
      <c r="O16" s="26">
        <f>IF(ISERROR(+PRECIOS!N286/PRECIOS!N271-1), "",+PRECIOS!N286/PRECIOS!N271-1)</f>
        <v>0.13836887470712478</v>
      </c>
      <c r="P16" s="26">
        <f>IF(ISERROR(+PRECIOS!O286/PRECIOS!O271-1), "",+PRECIOS!O286/PRECIOS!O271-1)</f>
        <v>2.45319872364127E-2</v>
      </c>
    </row>
    <row r="17" spans="2:16" x14ac:dyDescent="0.2">
      <c r="B17" s="68" t="s">
        <v>35</v>
      </c>
      <c r="C17" s="69"/>
      <c r="D17" s="25">
        <f>IF(+PRECIOS!C287="","",+(PRECIOS!C302/PRECIOS!C287-1))</f>
        <v>1.8232407560262009E-2</v>
      </c>
      <c r="E17" s="23">
        <f>IF(+PRECIOS!D287="","",+(PRECIOS!D302/PRECIOS!D287-1))</f>
        <v>0.13104974680892734</v>
      </c>
      <c r="F17" s="23">
        <f>IF(+PRECIOS!E287="","",+(PRECIOS!E302/PRECIOS!E287-1))</f>
        <v>0.13541616835126269</v>
      </c>
      <c r="G17" s="23">
        <f>IF(+PRECIOS!F287="","",+(PRECIOS!F302/PRECIOS!F287-1))</f>
        <v>0.1608104579397529</v>
      </c>
      <c r="H17" s="23">
        <f>IF(+PRECIOS!G287="","",+(PRECIOS!G302/PRECIOS!G287-1))</f>
        <v>-0.13212180291176123</v>
      </c>
      <c r="I17" s="23">
        <f>IF(+PRECIOS!H287="","",+(PRECIOS!H302/PRECIOS!H287-1))</f>
        <v>-0.11815336456173187</v>
      </c>
      <c r="J17" s="23">
        <f>IF(+PRECIOS!I287="","",+(PRECIOS!I302/PRECIOS!I287-1))</f>
        <v>-0.14451520463748457</v>
      </c>
      <c r="K17" s="23">
        <f>IF(+PRECIOS!J287="","",+(PRECIOS!J302/PRECIOS!J287-1))</f>
        <v>6.9355994203144311E-2</v>
      </c>
      <c r="L17" s="23">
        <f>IF(+PRECIOS!K287="","",+(PRECIOS!K302/PRECIOS!K287-1))</f>
        <v>0.11435242982631211</v>
      </c>
      <c r="M17" s="26">
        <f>IF(ISERROR(+PRECIOS!L287/PRECIOS!L272-1), "",+PRECIOS!L287/PRECIOS!L272-1)</f>
        <v>-3.8742918393662173E-2</v>
      </c>
      <c r="N17" s="26">
        <f>IF(ISERROR(+PRECIOS!M287/PRECIOS!M272-1), "",+PRECIOS!M287/PRECIOS!M272-1)</f>
        <v>5.7382789766971642E-2</v>
      </c>
      <c r="O17" s="26">
        <f>IF(ISERROR(+PRECIOS!N287/PRECIOS!N272-1), "",+PRECIOS!N287/PRECIOS!N272-1)</f>
        <v>7.9011074103114254E-2</v>
      </c>
      <c r="P17" s="26">
        <f>IF(ISERROR(+PRECIOS!O287/PRECIOS!O272-1), "",+PRECIOS!O287/PRECIOS!O272-1)</f>
        <v>3.6147843393662837E-2</v>
      </c>
    </row>
    <row r="18" spans="2:16" x14ac:dyDescent="0.2">
      <c r="B18" s="68" t="s">
        <v>36</v>
      </c>
      <c r="C18" s="69"/>
      <c r="D18" s="25">
        <f>IF(+PRECIOS!C288="","",+(PRECIOS!C303/PRECIOS!C288-1))</f>
        <v>0.14209334184093025</v>
      </c>
      <c r="E18" s="23">
        <f>IF(+PRECIOS!D288="","",+(PRECIOS!D303/PRECIOS!D288-1))</f>
        <v>0.20422748665068613</v>
      </c>
      <c r="F18" s="23">
        <f>IF(+PRECIOS!E288="","",+(PRECIOS!E303/PRECIOS!E288-1))</f>
        <v>0.10788928771863104</v>
      </c>
      <c r="G18" s="23">
        <f>IF(+PRECIOS!F288="","",+(PRECIOS!F303/PRECIOS!F288-1))</f>
        <v>0.10788928771863104</v>
      </c>
      <c r="H18" s="23">
        <f>IF(+PRECIOS!G288="","",+(PRECIOS!G303/PRECIOS!G288-1))</f>
        <v>0.11963111530396842</v>
      </c>
      <c r="I18" s="23">
        <f>IF(+PRECIOS!H288="","",+(PRECIOS!H303/PRECIOS!H288-1))</f>
        <v>0.22447248215271287</v>
      </c>
      <c r="J18" s="23">
        <f>IF(+PRECIOS!I288="","",+(PRECIOS!I303/PRECIOS!I288-1))</f>
        <v>0.17345279539634983</v>
      </c>
      <c r="K18" s="23">
        <f>IF(+PRECIOS!J288="","",+(PRECIOS!J303/PRECIOS!J288-1))</f>
        <v>0.19815910357803657</v>
      </c>
      <c r="L18" s="23">
        <f>IF(+PRECIOS!K288="","",+(PRECIOS!K303/PRECIOS!K288-1))</f>
        <v>0.19815910357803657</v>
      </c>
      <c r="M18" s="26">
        <f>IF(ISERROR(+PRECIOS!L288/PRECIOS!L273-1), "",+PRECIOS!L288/PRECIOS!L273-1)</f>
        <v>0.14183238279783117</v>
      </c>
      <c r="N18" s="26">
        <f>IF(ISERROR(+PRECIOS!M288/PRECIOS!M273-1), "",+PRECIOS!M288/PRECIOS!M273-1)</f>
        <v>5.4610224678464991E-2</v>
      </c>
      <c r="O18" s="26">
        <f>IF(ISERROR(+PRECIOS!N288/PRECIOS!N273-1), "",+PRECIOS!N288/PRECIOS!N273-1)</f>
        <v>5.9632178129314761E-2</v>
      </c>
      <c r="P18" s="26">
        <f>IF(ISERROR(+PRECIOS!O288/PRECIOS!O273-1), "",+PRECIOS!O288/PRECIOS!O273-1)</f>
        <v>0.10168304098018832</v>
      </c>
    </row>
    <row r="19" spans="2:16" x14ac:dyDescent="0.2">
      <c r="B19" s="68" t="s">
        <v>37</v>
      </c>
      <c r="C19" s="69"/>
      <c r="D19" s="25">
        <f>IF(+PRECIOS!C289="","",+(PRECIOS!C304/PRECIOS!C289-1))</f>
        <v>7.2028197581533338E-2</v>
      </c>
      <c r="E19" s="23">
        <f>IF(+PRECIOS!D289="","",+(PRECIOS!D304/PRECIOS!D289-1))</f>
        <v>8.4170635697974117E-2</v>
      </c>
      <c r="F19" s="23">
        <f>IF(+PRECIOS!E289="","",+(PRECIOS!E304/PRECIOS!E289-1))</f>
        <v>7.998464868755728E-2</v>
      </c>
      <c r="G19" s="23">
        <f>IF(+PRECIOS!F289="","",+(PRECIOS!F304/PRECIOS!F289-1))</f>
        <v>5.6230137586591677E-2</v>
      </c>
      <c r="H19" s="23">
        <f>IF(+PRECIOS!G289="","",+(PRECIOS!G304/PRECIOS!G289-1))</f>
        <v>5.564620117305652E-2</v>
      </c>
      <c r="I19" s="23">
        <f>IF(+PRECIOS!H289="","",+(PRECIOS!H304/PRECIOS!H289-1))</f>
        <v>7.9157625978868662E-2</v>
      </c>
      <c r="J19" s="23">
        <f>IF(+PRECIOS!I289="","",+(PRECIOS!I304/PRECIOS!I289-1))</f>
        <v>3.9188825016688522E-2</v>
      </c>
      <c r="K19" s="23">
        <f>IF(+PRECIOS!J289="","",+(PRECIOS!J304/PRECIOS!J289-1))</f>
        <v>6.7807213155093526E-2</v>
      </c>
      <c r="L19" s="23">
        <f>IF(+PRECIOS!K289="","",+(PRECIOS!K304/PRECIOS!K289-1))</f>
        <v>0.11051950168129743</v>
      </c>
      <c r="M19" s="26">
        <f>IF(ISERROR(+PRECIOS!L289/PRECIOS!L274-1), "",+PRECIOS!L289/PRECIOS!L274-1)</f>
        <v>0.23681851005061438</v>
      </c>
      <c r="N19" s="26">
        <f>IF(ISERROR(+PRECIOS!M289/PRECIOS!M274-1), "",+PRECIOS!M289/PRECIOS!M274-1)</f>
        <v>3.5093399383721469E-2</v>
      </c>
      <c r="O19" s="26">
        <f>IF(ISERROR(+PRECIOS!N289/PRECIOS!N274-1), "",+PRECIOS!N289/PRECIOS!N274-1)</f>
        <v>8.4697967495337423E-3</v>
      </c>
      <c r="P19" s="26">
        <f>IF(ISERROR(+PRECIOS!O289/PRECIOS!O274-1), "",+PRECIOS!O289/PRECIOS!O274-1)</f>
        <v>3.5093399383721469E-2</v>
      </c>
    </row>
    <row r="20" spans="2:16" x14ac:dyDescent="0.2">
      <c r="B20" s="68" t="s">
        <v>39</v>
      </c>
      <c r="C20" s="69"/>
      <c r="D20" s="25">
        <f>IF(+PRECIOS!C290="","",+(PRECIOS!C305/PRECIOS!C290-1))</f>
        <v>-3.7031025687440988E-2</v>
      </c>
      <c r="E20" s="23">
        <f>IF(+PRECIOS!D290="","",+(PRECIOS!D305/PRECIOS!D290-1))</f>
        <v>1.3157894736842257E-2</v>
      </c>
      <c r="F20" s="23" t="str">
        <f>IF(+PRECIOS!E290="","",+(PRECIOS!E305/PRECIOS!E290-1))</f>
        <v/>
      </c>
      <c r="G20" s="23"/>
      <c r="H20" s="23">
        <f>IF(+PRECIOS!G290="","",+(PRECIOS!G305/PRECIOS!G290-1))</f>
        <v>0</v>
      </c>
      <c r="I20" s="23">
        <f>IF(+PRECIOS!H290="","",+(PRECIOS!H305/PRECIOS!H290-1))</f>
        <v>0</v>
      </c>
      <c r="J20" s="23">
        <f>IF(+PRECIOS!I290="","",+(PRECIOS!I305/PRECIOS!I290-1))</f>
        <v>0</v>
      </c>
      <c r="K20" s="23">
        <f>IF(+PRECIOS!J290="","",+(PRECIOS!J305/PRECIOS!J290-1))</f>
        <v>0</v>
      </c>
      <c r="L20" s="23">
        <f>IF(+PRECIOS!K290="","",+(PRECIOS!K305/PRECIOS!K290-1))</f>
        <v>-7.6923076923076983E-2</v>
      </c>
      <c r="M20" s="26">
        <f>IF(ISERROR(+PRECIOS!L290/PRECIOS!L275-1), "",+PRECIOS!L290/PRECIOS!L275-1)</f>
        <v>0</v>
      </c>
      <c r="N20" s="26">
        <f>IF(ISERROR(+PRECIOS!M290/PRECIOS!M275-1), "",+PRECIOS!M290/PRECIOS!M275-1)</f>
        <v>2.2204460492503131E-16</v>
      </c>
      <c r="O20" s="26">
        <f>IF(ISERROR(+PRECIOS!N290/PRECIOS!N275-1), "",+PRECIOS!N290/PRECIOS!N275-1)</f>
        <v>5.5230389323805973E-3</v>
      </c>
      <c r="P20" s="26">
        <f>IF(ISERROR(+PRECIOS!O290/PRECIOS!O275-1), "",+PRECIOS!O290/PRECIOS!O275-1)</f>
        <v>-2.8067930200905922E-2</v>
      </c>
    </row>
    <row r="21" spans="2:16" x14ac:dyDescent="0.2">
      <c r="B21" s="66" t="s">
        <v>40</v>
      </c>
      <c r="C21" s="67"/>
      <c r="D21" s="25">
        <f>IF(+PRECIOS!C291="","",+(PRECIOS!C306/PRECIOS!C291-1))</f>
        <v>2.6258205689277947E-3</v>
      </c>
      <c r="E21" s="23" t="str">
        <f>IF(+PRECIOS!D291="","",+(PRECIOS!D306/PRECIOS!D291-1))</f>
        <v/>
      </c>
      <c r="F21" s="23" t="str">
        <f>IF(+PRECIOS!E291="","",+(PRECIOS!E306/PRECIOS!E291-1))</f>
        <v/>
      </c>
      <c r="G21" s="23"/>
      <c r="H21" s="23">
        <f>IF(+PRECIOS!G291="","",+(PRECIOS!G306/PRECIOS!G291-1))</f>
        <v>0</v>
      </c>
      <c r="I21" s="23">
        <f>IF(+PRECIOS!H291="","",+(PRECIOS!H306/PRECIOS!H291-1))</f>
        <v>0</v>
      </c>
      <c r="J21" s="23">
        <f>IF(+PRECIOS!I291="","",+(PRECIOS!I306/PRECIOS!I291-1))</f>
        <v>0</v>
      </c>
      <c r="K21" s="23">
        <f>IF(+PRECIOS!J291="","",+(PRECIOS!J306/PRECIOS!J291-1))</f>
        <v>0</v>
      </c>
      <c r="L21" s="23">
        <f>IF(+PRECIOS!K291="","",+(PRECIOS!K306/PRECIOS!K291-1))</f>
        <v>0</v>
      </c>
      <c r="M21" s="26">
        <f>IF(ISERROR(+PRECIOS!L291/PRECIOS!L276-1), "",+PRECIOS!L291/PRECIOS!L276-1)</f>
        <v>0</v>
      </c>
      <c r="N21" s="26">
        <f>IF(ISERROR(+PRECIOS!M291/PRECIOS!M276-1), "",+PRECIOS!M291/PRECIOS!M276-1)</f>
        <v>-0.19999999999999996</v>
      </c>
      <c r="O21" s="26">
        <f>IF(ISERROR(+PRECIOS!N291/PRECIOS!N276-1), "",+PRECIOS!N291/PRECIOS!N276-1)</f>
        <v>-0.11379310344827576</v>
      </c>
      <c r="P21" s="26">
        <f>IF(ISERROR(+PRECIOS!O291/PRECIOS!O276-1), "",+PRECIOS!O291/PRECIOS!O276-1)</f>
        <v>0</v>
      </c>
    </row>
    <row r="22" spans="2:16" x14ac:dyDescent="0.2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</sheetData>
  <mergeCells count="16">
    <mergeCell ref="B11:C11"/>
    <mergeCell ref="B4:P4"/>
    <mergeCell ref="B7:C7"/>
    <mergeCell ref="B8:C8"/>
    <mergeCell ref="B9:C9"/>
    <mergeCell ref="B10:C10"/>
    <mergeCell ref="B21:C2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</mergeCells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Q47"/>
  <sheetViews>
    <sheetView showGridLines="0" topLeftCell="A55" workbookViewId="0">
      <selection activeCell="M18" sqref="M18"/>
    </sheetView>
  </sheetViews>
  <sheetFormatPr baseColWidth="10" defaultRowHeight="12.75" x14ac:dyDescent="0.2"/>
  <cols>
    <col min="11" max="14" width="11.42578125" customWidth="1"/>
  </cols>
  <sheetData>
    <row r="4" spans="2:16" x14ac:dyDescent="0.2">
      <c r="C4" s="22"/>
      <c r="D4" s="22"/>
      <c r="E4" s="22"/>
      <c r="F4" s="22"/>
      <c r="G4" s="22"/>
      <c r="H4" s="22"/>
    </row>
    <row r="5" spans="2:16" x14ac:dyDescent="0.2">
      <c r="B5" s="65" t="s">
        <v>82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1"/>
    </row>
    <row r="6" spans="2:16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x14ac:dyDescent="0.2">
      <c r="B7" s="8"/>
      <c r="C7" s="9" t="s">
        <v>14</v>
      </c>
      <c r="D7" s="9" t="s">
        <v>3</v>
      </c>
      <c r="E7" s="9" t="s">
        <v>15</v>
      </c>
      <c r="F7" s="9" t="s">
        <v>16</v>
      </c>
      <c r="G7" s="9" t="s">
        <v>17</v>
      </c>
      <c r="H7" s="9" t="s">
        <v>18</v>
      </c>
      <c r="I7" s="9" t="s">
        <v>19</v>
      </c>
      <c r="J7" s="9" t="s">
        <v>20</v>
      </c>
      <c r="K7" s="9" t="s">
        <v>21</v>
      </c>
      <c r="L7" s="9" t="s">
        <v>22</v>
      </c>
      <c r="M7" s="9" t="s">
        <v>23</v>
      </c>
      <c r="N7" s="9" t="s">
        <v>24</v>
      </c>
      <c r="O7" s="8" t="s">
        <v>42</v>
      </c>
      <c r="P7" s="1"/>
    </row>
    <row r="8" spans="2:16" x14ac:dyDescent="0.2">
      <c r="B8" s="13">
        <v>2020</v>
      </c>
      <c r="C8" s="10">
        <f>+PRECIOS!D300</f>
        <v>2.3494649398872767</v>
      </c>
      <c r="D8" s="10">
        <f>+PRECIOS!E300</f>
        <v>2.6669602020342049</v>
      </c>
      <c r="E8" s="10">
        <f>+PRECIOS!F300</f>
        <v>3.3273503472998174</v>
      </c>
      <c r="F8" s="10">
        <f>+PRECIOS!G300</f>
        <v>3.5833569745253118</v>
      </c>
      <c r="G8" s="10">
        <f>+PRECIOS!H300</f>
        <v>4.1371485069519514</v>
      </c>
      <c r="H8" s="10">
        <f>+PRECIOS!I300</f>
        <v>3.6540166212965928</v>
      </c>
      <c r="I8" s="10">
        <f>+PRECIOS!J300</f>
        <v>3.165560001446805</v>
      </c>
      <c r="J8" s="10">
        <f>+PRECIOS!K300</f>
        <v>2.8845931374130651</v>
      </c>
      <c r="K8" s="57">
        <f>+PRECIOS!L300</f>
        <v>0</v>
      </c>
      <c r="L8" s="57">
        <f>+PRECIOS!M300</f>
        <v>0</v>
      </c>
      <c r="M8" s="57">
        <f>+PRECIOS!N300</f>
        <v>0</v>
      </c>
      <c r="N8" s="57">
        <f>+PRECIOS!O300</f>
        <v>0</v>
      </c>
      <c r="O8" s="58">
        <f>AVERAGE(C8:N8)</f>
        <v>2.1473708942379188</v>
      </c>
      <c r="P8" s="1"/>
    </row>
    <row r="9" spans="2:16" x14ac:dyDescent="0.2">
      <c r="B9" s="13">
        <v>2019</v>
      </c>
      <c r="C9" s="10">
        <v>2.0649002066430522</v>
      </c>
      <c r="D9" s="10">
        <v>2.2919301724432719</v>
      </c>
      <c r="E9" s="10">
        <v>2.5034702245018092</v>
      </c>
      <c r="F9" s="10">
        <v>2.6548209813595278</v>
      </c>
      <c r="G9" s="10">
        <v>2.7090010013872741</v>
      </c>
      <c r="H9" s="10">
        <v>3.0501321130126731</v>
      </c>
      <c r="I9" s="10">
        <v>3.0522284953646799</v>
      </c>
      <c r="J9" s="10">
        <v>3.0198269189807649</v>
      </c>
      <c r="K9" s="10">
        <v>2.7691268455018867</v>
      </c>
      <c r="L9" s="10">
        <v>2.8233054142182286</v>
      </c>
      <c r="M9" s="10">
        <v>2.2993340002582632</v>
      </c>
      <c r="N9" s="10">
        <v>2.3660692878647036</v>
      </c>
      <c r="O9" s="12">
        <f>AVERAGE(C9:H9)</f>
        <v>2.5457091165579349</v>
      </c>
      <c r="P9" s="1"/>
    </row>
    <row r="10" spans="2:16" x14ac:dyDescent="0.2">
      <c r="B10" s="13" t="s">
        <v>41</v>
      </c>
      <c r="C10" s="11">
        <f>IF(ISERROR(+C8/C9-1),"",+C8/C9-1)</f>
        <v>0.1378104047492188</v>
      </c>
      <c r="D10" s="11">
        <f t="shared" ref="D10:N10" si="0">IF(ISERROR(+D8/D9-1),"",+D8/D9-1)</f>
        <v>0.1636306524954636</v>
      </c>
      <c r="E10" s="11">
        <f t="shared" si="0"/>
        <v>0.32909523537950625</v>
      </c>
      <c r="F10" s="11">
        <f t="shared" si="0"/>
        <v>0.34975465377340909</v>
      </c>
      <c r="G10" s="11">
        <f t="shared" si="0"/>
        <v>0.52718603826034971</v>
      </c>
      <c r="H10" s="11">
        <f t="shared" si="0"/>
        <v>0.19798634482342203</v>
      </c>
      <c r="I10" s="11">
        <f t="shared" si="0"/>
        <v>3.713074111398873E-2</v>
      </c>
      <c r="J10" s="19">
        <f t="shared" si="0"/>
        <v>-4.4781964395940621E-2</v>
      </c>
      <c r="K10" s="11">
        <f t="shared" si="0"/>
        <v>-1</v>
      </c>
      <c r="L10" s="11">
        <f t="shared" si="0"/>
        <v>-1</v>
      </c>
      <c r="M10" s="11">
        <f t="shared" si="0"/>
        <v>-1</v>
      </c>
      <c r="N10" s="11">
        <f t="shared" si="0"/>
        <v>-1</v>
      </c>
      <c r="O10" s="15">
        <f>+O8/O9-1</f>
        <v>-0.15647436689805749</v>
      </c>
      <c r="P10" s="1"/>
    </row>
    <row r="11" spans="2:16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6"/>
      <c r="N11" s="1"/>
      <c r="O11" s="1"/>
      <c r="P11" s="1"/>
    </row>
    <row r="12" spans="2:16" x14ac:dyDescent="0.2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2:16" x14ac:dyDescent="0.2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x14ac:dyDescent="0.2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2:16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2:16" x14ac:dyDescent="0.2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2:16" x14ac:dyDescent="0.2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2:16" x14ac:dyDescent="0.2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2:16" x14ac:dyDescent="0.2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2:16" x14ac:dyDescent="0.2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x14ac:dyDescent="0.2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2:16" x14ac:dyDescent="0.2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2:16" x14ac:dyDescent="0.2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2:16" x14ac:dyDescent="0.2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2:16" x14ac:dyDescent="0.2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2:16" x14ac:dyDescent="0.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x14ac:dyDescent="0.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42" spans="2:17" x14ac:dyDescent="0.2">
      <c r="B42" s="65" t="s">
        <v>69</v>
      </c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</row>
    <row r="43" spans="2:17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2:17" x14ac:dyDescent="0.2">
      <c r="B44" s="8"/>
      <c r="C44" s="9" t="s">
        <v>14</v>
      </c>
      <c r="D44" s="9" t="s">
        <v>3</v>
      </c>
      <c r="E44" s="9" t="s">
        <v>15</v>
      </c>
      <c r="F44" s="9" t="s">
        <v>16</v>
      </c>
      <c r="G44" s="9" t="s">
        <v>17</v>
      </c>
      <c r="H44" s="9" t="s">
        <v>18</v>
      </c>
      <c r="I44" s="9" t="s">
        <v>19</v>
      </c>
      <c r="J44" s="9" t="s">
        <v>20</v>
      </c>
      <c r="K44" s="9" t="s">
        <v>21</v>
      </c>
      <c r="L44" s="9" t="s">
        <v>22</v>
      </c>
      <c r="M44" s="9" t="s">
        <v>23</v>
      </c>
      <c r="N44" s="9" t="s">
        <v>24</v>
      </c>
      <c r="O44" s="8" t="s">
        <v>65</v>
      </c>
    </row>
    <row r="45" spans="2:17" x14ac:dyDescent="0.2">
      <c r="B45" s="13">
        <v>2020</v>
      </c>
      <c r="C45" s="10">
        <f>+PRECIOS!D292</f>
        <v>4.0641719745072997</v>
      </c>
      <c r="D45" s="10">
        <f>+PRECIOS!E292</f>
        <v>4.6133844034947735</v>
      </c>
      <c r="E45" s="10">
        <f>+PRECIOS!F292</f>
        <v>4.8056087536403895</v>
      </c>
      <c r="F45" s="10">
        <f>+PRECIOS!G292</f>
        <v>3.0893199130545361</v>
      </c>
      <c r="G45" s="10">
        <f>+PRECIOS!H292</f>
        <v>2.7460621449373654</v>
      </c>
      <c r="H45" s="10">
        <f>+PRECIOS!I292</f>
        <v>3.4806337687081106</v>
      </c>
      <c r="I45" s="10">
        <f>+PRECIOS!J292</f>
        <v>5.8697078348036191</v>
      </c>
      <c r="J45" s="10">
        <f>+PRECIOS!K292</f>
        <v>5.0046982591483484</v>
      </c>
      <c r="K45" s="10"/>
      <c r="L45" s="10"/>
      <c r="M45" s="10"/>
      <c r="N45" s="10"/>
      <c r="O45" s="12">
        <f>AVERAGE(C45:F45)</f>
        <v>4.1431212611742492</v>
      </c>
    </row>
    <row r="46" spans="2:17" x14ac:dyDescent="0.2">
      <c r="B46" s="13">
        <v>2019</v>
      </c>
      <c r="C46" s="10">
        <v>4.4898116069725935</v>
      </c>
      <c r="D46" s="10">
        <v>4.2975872568269784</v>
      </c>
      <c r="E46" s="10">
        <v>4.8124739090027342</v>
      </c>
      <c r="F46" s="10">
        <v>4.5584631605960277</v>
      </c>
      <c r="G46" s="10">
        <v>5.1831922985692795</v>
      </c>
      <c r="H46" s="10">
        <v>4.9017209287131989</v>
      </c>
      <c r="I46" s="10">
        <v>4.0504416637826157</v>
      </c>
      <c r="J46" s="10">
        <v>4.0298461976955853</v>
      </c>
      <c r="K46" s="10">
        <v>4.0023855762462111</v>
      </c>
      <c r="L46" s="10">
        <v>4.0298461976955844</v>
      </c>
      <c r="M46" s="10">
        <v>4.4486206747985326</v>
      </c>
      <c r="N46" s="10">
        <v>4.5584631605960269</v>
      </c>
      <c r="O46" s="12">
        <f>AVERAGE(C46:F46)</f>
        <v>4.5395839833495835</v>
      </c>
      <c r="Q46">
        <v>5.7124999999999995</v>
      </c>
    </row>
    <row r="47" spans="2:17" x14ac:dyDescent="0.2">
      <c r="B47" s="13" t="s">
        <v>41</v>
      </c>
      <c r="C47" s="19">
        <f t="shared" ref="C47:N47" si="1">IF(ISERROR(+C45/C46-1),"",+C45/C46-1)</f>
        <v>-9.4801223241590682E-2</v>
      </c>
      <c r="D47" s="11">
        <f t="shared" si="1"/>
        <v>7.3482428115015486E-2</v>
      </c>
      <c r="E47" s="19">
        <f t="shared" si="1"/>
        <v>-1.4265335235380538E-3</v>
      </c>
      <c r="F47" s="19">
        <f t="shared" si="1"/>
        <v>-0.32228915662650615</v>
      </c>
      <c r="G47" s="19">
        <f t="shared" si="1"/>
        <v>-0.47019867549668892</v>
      </c>
      <c r="H47" s="11">
        <f t="shared" si="1"/>
        <v>-0.28991596638655492</v>
      </c>
      <c r="I47" s="11">
        <f t="shared" si="1"/>
        <v>0.44915254237288083</v>
      </c>
      <c r="J47" s="11">
        <f t="shared" si="1"/>
        <v>0.24190800681430957</v>
      </c>
      <c r="K47" s="19">
        <f t="shared" si="1"/>
        <v>-1</v>
      </c>
      <c r="L47" s="19">
        <f t="shared" si="1"/>
        <v>-1</v>
      </c>
      <c r="M47" s="19">
        <f t="shared" si="1"/>
        <v>-1</v>
      </c>
      <c r="N47" s="27">
        <f t="shared" si="1"/>
        <v>-1</v>
      </c>
      <c r="O47" s="28">
        <f>+O45/O46-1</f>
        <v>-8.7334593572779284E-2</v>
      </c>
    </row>
  </sheetData>
  <mergeCells count="2">
    <mergeCell ref="B5:O5"/>
    <mergeCell ref="B42:O42"/>
  </mergeCells>
  <pageMargins left="0.7" right="0.7" top="0.75" bottom="0.75" header="0.3" footer="0.3"/>
  <pageSetup paperSize="9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P28"/>
  <sheetViews>
    <sheetView topLeftCell="A4" workbookViewId="0">
      <selection activeCell="J14" sqref="J14"/>
    </sheetView>
  </sheetViews>
  <sheetFormatPr baseColWidth="10" defaultRowHeight="12.75" x14ac:dyDescent="0.2"/>
  <cols>
    <col min="11" max="14" width="11.42578125" customWidth="1"/>
  </cols>
  <sheetData>
    <row r="5" spans="2:16" x14ac:dyDescent="0.2">
      <c r="B5" s="65" t="s">
        <v>79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1"/>
    </row>
    <row r="6" spans="2:16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x14ac:dyDescent="0.2">
      <c r="B7" s="8"/>
      <c r="C7" s="9" t="s">
        <v>14</v>
      </c>
      <c r="D7" s="9" t="s">
        <v>3</v>
      </c>
      <c r="E7" s="9" t="s">
        <v>15</v>
      </c>
      <c r="F7" s="9" t="s">
        <v>16</v>
      </c>
      <c r="G7" s="9" t="s">
        <v>17</v>
      </c>
      <c r="H7" s="9" t="s">
        <v>18</v>
      </c>
      <c r="I7" s="9" t="s">
        <v>19</v>
      </c>
      <c r="J7" s="9" t="s">
        <v>20</v>
      </c>
      <c r="K7" s="9" t="s">
        <v>21</v>
      </c>
      <c r="L7" s="9" t="s">
        <v>22</v>
      </c>
      <c r="M7" s="9" t="s">
        <v>23</v>
      </c>
      <c r="N7" s="9" t="s">
        <v>24</v>
      </c>
      <c r="O7" s="8" t="s">
        <v>68</v>
      </c>
      <c r="P7" s="1"/>
    </row>
    <row r="8" spans="2:16" x14ac:dyDescent="0.2">
      <c r="B8" s="13">
        <v>2020</v>
      </c>
      <c r="C8" s="10">
        <f>+PRECIOS!D297</f>
        <v>7.1153556514370173</v>
      </c>
      <c r="D8" s="10">
        <f>+PRECIOS!E297</f>
        <v>6.8331680302396913</v>
      </c>
      <c r="E8" s="10">
        <f>+PRECIOS!F297</f>
        <v>6.6788363535442477</v>
      </c>
      <c r="F8" s="10">
        <f>+PRECIOS!G297</f>
        <v>6.6256185339940936</v>
      </c>
      <c r="G8" s="10">
        <f>+PRECIOS!H297</f>
        <v>6.6256185339940936</v>
      </c>
      <c r="H8" s="10">
        <f>+PRECIOS!I297</f>
        <v>6.9183165415199364</v>
      </c>
      <c r="I8" s="10">
        <f>+PRECIOS!J297</f>
        <v>7.21101454904578</v>
      </c>
      <c r="J8" s="10">
        <f>+PRECIOS!K297</f>
        <v>6.9396036693399967</v>
      </c>
      <c r="K8" s="10"/>
      <c r="L8" s="10"/>
      <c r="M8" s="10"/>
      <c r="N8" s="10"/>
      <c r="O8" s="12">
        <f>AVERAGE(C8:N8)</f>
        <v>6.8684414828893567</v>
      </c>
      <c r="P8" s="1"/>
    </row>
    <row r="9" spans="2:16" x14ac:dyDescent="0.2">
      <c r="B9" s="13">
        <v>2019</v>
      </c>
      <c r="C9" s="10">
        <v>6.7842431388129771</v>
      </c>
      <c r="D9" s="10">
        <v>6.9550212427767955</v>
      </c>
      <c r="E9" s="10">
        <v>6.7264780163625835</v>
      </c>
      <c r="F9" s="10">
        <v>6.7264780163625835</v>
      </c>
      <c r="G9" s="10">
        <v>6.7264780163625835</v>
      </c>
      <c r="H9" s="10">
        <v>6.7264780163625835</v>
      </c>
      <c r="I9" s="10">
        <v>6.6562416997258644</v>
      </c>
      <c r="J9" s="10">
        <v>6.6238249382012251</v>
      </c>
      <c r="K9" s="10">
        <v>7.0236316636717735</v>
      </c>
      <c r="L9" s="10">
        <v>6.9101729983355371</v>
      </c>
      <c r="M9" s="10">
        <v>6.8831590303983381</v>
      </c>
      <c r="N9" s="10">
        <v>6.8561450624611391</v>
      </c>
      <c r="O9" s="12">
        <f>AVERAGE(C9:F9)</f>
        <v>6.7980551035787355</v>
      </c>
      <c r="P9" s="1"/>
    </row>
    <row r="10" spans="2:16" x14ac:dyDescent="0.2">
      <c r="B10" s="13" t="s">
        <v>41</v>
      </c>
      <c r="C10" s="11">
        <f>IF(ISERROR(+C8/C9-1),"",+C8/C9-1)</f>
        <v>4.8806109369773365E-2</v>
      </c>
      <c r="D10" s="19">
        <f t="shared" ref="D10:N10" si="0">IF(ISERROR(+D8/D9-1),"",+D8/D9-1)</f>
        <v>-1.752017834074282E-2</v>
      </c>
      <c r="E10" s="19">
        <f t="shared" si="0"/>
        <v>-7.082705496464059E-3</v>
      </c>
      <c r="F10" s="27">
        <f t="shared" si="0"/>
        <v>-1.4994397086133704E-2</v>
      </c>
      <c r="G10" s="27">
        <f t="shared" si="0"/>
        <v>-1.4994397086133704E-2</v>
      </c>
      <c r="H10" s="11">
        <f t="shared" si="0"/>
        <v>2.8519906657048955E-2</v>
      </c>
      <c r="I10" s="11">
        <f t="shared" si="0"/>
        <v>8.3346259698286351E-2</v>
      </c>
      <c r="J10" s="11">
        <f t="shared" si="0"/>
        <v>4.7673169820295014E-2</v>
      </c>
      <c r="K10" s="60">
        <f t="shared" si="0"/>
        <v>-1</v>
      </c>
      <c r="L10" s="60">
        <f t="shared" si="0"/>
        <v>-1</v>
      </c>
      <c r="M10" s="60">
        <f t="shared" si="0"/>
        <v>-1</v>
      </c>
      <c r="N10" s="60">
        <f t="shared" si="0"/>
        <v>-1</v>
      </c>
      <c r="O10" s="15">
        <f>+O8/O9-1</f>
        <v>1.0353899495984864E-2</v>
      </c>
      <c r="P10" s="1"/>
    </row>
    <row r="11" spans="2:16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6"/>
      <c r="N11" s="1"/>
      <c r="O11" s="1"/>
      <c r="P11" s="1"/>
    </row>
    <row r="12" spans="2:16" x14ac:dyDescent="0.2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2:16" x14ac:dyDescent="0.2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x14ac:dyDescent="0.2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2:16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2:16" x14ac:dyDescent="0.2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>
        <f>+C8/0.75</f>
        <v>9.4871408685826903</v>
      </c>
      <c r="N17" s="1"/>
      <c r="O17" s="1"/>
      <c r="P17" s="1"/>
    </row>
    <row r="18" spans="2:16" x14ac:dyDescent="0.2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2:16" x14ac:dyDescent="0.2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2:16" x14ac:dyDescent="0.2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2:16" x14ac:dyDescent="0.2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x14ac:dyDescent="0.2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2:16" x14ac:dyDescent="0.2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2:16" x14ac:dyDescent="0.2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2:16" x14ac:dyDescent="0.2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2:16" x14ac:dyDescent="0.2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2:16" x14ac:dyDescent="0.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x14ac:dyDescent="0.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</sheetData>
  <mergeCells count="1">
    <mergeCell ref="B5:O5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P28"/>
  <sheetViews>
    <sheetView topLeftCell="B1" workbookViewId="0">
      <selection activeCell="J16" sqref="J16"/>
    </sheetView>
  </sheetViews>
  <sheetFormatPr baseColWidth="10" defaultRowHeight="12.75" x14ac:dyDescent="0.2"/>
  <cols>
    <col min="11" max="14" width="11.42578125" customWidth="1"/>
  </cols>
  <sheetData>
    <row r="5" spans="2:16" x14ac:dyDescent="0.2">
      <c r="B5" s="65" t="s">
        <v>73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1"/>
    </row>
    <row r="6" spans="2:16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x14ac:dyDescent="0.2">
      <c r="B7" s="8"/>
      <c r="C7" s="9" t="s">
        <v>14</v>
      </c>
      <c r="D7" s="9" t="s">
        <v>3</v>
      </c>
      <c r="E7" s="9" t="s">
        <v>15</v>
      </c>
      <c r="F7" s="9" t="s">
        <v>16</v>
      </c>
      <c r="G7" s="9" t="s">
        <v>17</v>
      </c>
      <c r="H7" s="9" t="s">
        <v>18</v>
      </c>
      <c r="I7" s="9" t="s">
        <v>19</v>
      </c>
      <c r="J7" s="9" t="s">
        <v>20</v>
      </c>
      <c r="K7" s="9" t="s">
        <v>21</v>
      </c>
      <c r="L7" s="9" t="s">
        <v>22</v>
      </c>
      <c r="M7" s="9" t="s">
        <v>23</v>
      </c>
      <c r="N7" s="9" t="s">
        <v>24</v>
      </c>
      <c r="O7" s="8" t="s">
        <v>70</v>
      </c>
      <c r="P7" s="1"/>
    </row>
    <row r="8" spans="2:16" x14ac:dyDescent="0.2">
      <c r="B8" s="13">
        <v>2020</v>
      </c>
      <c r="C8" s="10">
        <f>IF(+PRECIOS!D296="","",+PRECIOS!D296)</f>
        <v>4.9881060769871342</v>
      </c>
      <c r="D8" s="10">
        <f>IF(+PRECIOS!E296="","",+PRECIOS!E296)</f>
        <v>4.8702237591650217</v>
      </c>
      <c r="E8" s="10">
        <f>IF(+PRECIOS!F296="","",+PRECIOS!F296)</f>
        <v>4.7961263022482639</v>
      </c>
      <c r="F8" s="10">
        <f>IF(+PRECIOS!G296="","",+PRECIOS!G296)</f>
        <v>4.7919520962273534</v>
      </c>
      <c r="G8" s="10">
        <f>IF(+PRECIOS!H296="","",+PRECIOS!H296)</f>
        <v>4.8078157850726688</v>
      </c>
      <c r="H8" s="10">
        <f>IF(+PRECIOS!I296="","",+PRECIOS!I296)</f>
        <v>5.1393892874914746</v>
      </c>
      <c r="I8" s="10">
        <f>IF(+PRECIOS!J296="","",+PRECIOS!J296)</f>
        <v>5.0847857631131461</v>
      </c>
      <c r="J8" s="10">
        <f>IF(+PRECIOS!K296="","",+PRECIOS!K296)</f>
        <v>4.9428079788184283</v>
      </c>
      <c r="K8" s="10" t="str">
        <f>IF(+PRECIOS!L296="","",+PRECIOS!L296)</f>
        <v/>
      </c>
      <c r="L8" s="10" t="str">
        <f>IF(+PRECIOS!M296="","",+PRECIOS!M296)</f>
        <v/>
      </c>
      <c r="M8" s="10" t="str">
        <f>IF(+PRECIOS!N296="","",+PRECIOS!N296)</f>
        <v/>
      </c>
      <c r="N8" s="10" t="str">
        <f>IF(+PRECIOS!O296="","",+PRECIOS!O296)</f>
        <v/>
      </c>
      <c r="O8" s="12">
        <f>AVERAGE(C8:N8)</f>
        <v>4.9276508811404369</v>
      </c>
      <c r="P8" s="1"/>
    </row>
    <row r="9" spans="2:16" x14ac:dyDescent="0.2">
      <c r="B9" s="13">
        <v>2019</v>
      </c>
      <c r="C9" s="10">
        <f>+PRECIOS!D281</f>
        <v>5.0681266845202417</v>
      </c>
      <c r="D9" s="10">
        <f>+PRECIOS!E281</f>
        <v>5.0681266845202417</v>
      </c>
      <c r="E9" s="10">
        <f>+PRECIOS!F281</f>
        <v>5.0898178005966237</v>
      </c>
      <c r="F9" s="10">
        <f>+PRECIOS!G281</f>
        <v>4.9732744881958153</v>
      </c>
      <c r="G9" s="10">
        <f>+PRECIOS!H281</f>
        <v>4.9906512953298421</v>
      </c>
      <c r="H9" s="10">
        <f>+PRECIOS!I281</f>
        <v>4.9906512953298421</v>
      </c>
      <c r="I9" s="10">
        <f>+PRECIOS!J281</f>
        <v>4.9525536958898391</v>
      </c>
      <c r="J9" s="10">
        <f>+PRECIOS!K281</f>
        <v>4.9045704766909068</v>
      </c>
      <c r="K9" s="10">
        <f>+PRECIOS!L281</f>
        <v>4.935416831890219</v>
      </c>
      <c r="L9" s="10">
        <f>+PRECIOS!M281</f>
        <v>4.8908609854912113</v>
      </c>
      <c r="M9" s="10">
        <f>+PRECIOS!N281</f>
        <v>4.9354168318902207</v>
      </c>
      <c r="N9" s="10">
        <f>+PRECIOS!O281</f>
        <v>4.9011431038909823</v>
      </c>
      <c r="O9" s="12">
        <f>AVERAGE(C9:K9)</f>
        <v>4.9970210281070626</v>
      </c>
      <c r="P9" s="1"/>
    </row>
    <row r="10" spans="2:16" x14ac:dyDescent="0.2">
      <c r="B10" s="13" t="s">
        <v>41</v>
      </c>
      <c r="C10" s="27">
        <f>IF(ISERROR(+C8/C9-1),"",+C8/C9-1)</f>
        <v>-1.5788991182386414E-2</v>
      </c>
      <c r="D10" s="27">
        <f t="shared" ref="D10:N10" si="0">IF(ISERROR(+D8/D9-1),"",+D8/D9-1)</f>
        <v>-3.9048535617643876E-2</v>
      </c>
      <c r="E10" s="27">
        <f t="shared" si="0"/>
        <v>-5.7701770447251333E-2</v>
      </c>
      <c r="F10" s="27">
        <f t="shared" si="0"/>
        <v>-3.6459357390957403E-2</v>
      </c>
      <c r="G10" s="27">
        <f t="shared" si="0"/>
        <v>-3.6635601134518692E-2</v>
      </c>
      <c r="H10" s="62">
        <f t="shared" si="0"/>
        <v>2.9803322925169962E-2</v>
      </c>
      <c r="I10" s="11">
        <f t="shared" si="0"/>
        <v>2.6699774569440393E-2</v>
      </c>
      <c r="J10" s="11">
        <f t="shared" si="0"/>
        <v>7.7962998613734236E-3</v>
      </c>
      <c r="K10" s="11" t="str">
        <f t="shared" si="0"/>
        <v/>
      </c>
      <c r="L10" s="11" t="str">
        <f t="shared" si="0"/>
        <v/>
      </c>
      <c r="M10" s="11" t="str">
        <f t="shared" si="0"/>
        <v/>
      </c>
      <c r="N10" s="11" t="str">
        <f t="shared" si="0"/>
        <v/>
      </c>
      <c r="O10" s="15">
        <f>+O8/O9-1</f>
        <v>-1.388230038985927E-2</v>
      </c>
      <c r="P10" s="1"/>
    </row>
    <row r="11" spans="2:16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6"/>
      <c r="N11" s="1"/>
      <c r="O11" s="1"/>
      <c r="P11" s="1"/>
    </row>
    <row r="12" spans="2:16" x14ac:dyDescent="0.2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2:16" x14ac:dyDescent="0.2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x14ac:dyDescent="0.2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2:16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2:16" x14ac:dyDescent="0.2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2:16" x14ac:dyDescent="0.2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2:16" x14ac:dyDescent="0.2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2:16" x14ac:dyDescent="0.2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2:16" x14ac:dyDescent="0.2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x14ac:dyDescent="0.2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2:16" x14ac:dyDescent="0.2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2:16" x14ac:dyDescent="0.2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2:16" x14ac:dyDescent="0.2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2:16" x14ac:dyDescent="0.2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2:16" x14ac:dyDescent="0.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x14ac:dyDescent="0.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</sheetData>
  <mergeCells count="1">
    <mergeCell ref="B5:O5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P28"/>
  <sheetViews>
    <sheetView topLeftCell="A4" workbookViewId="0">
      <selection activeCell="H10" sqref="H10"/>
    </sheetView>
  </sheetViews>
  <sheetFormatPr baseColWidth="10" defaultRowHeight="12.75" x14ac:dyDescent="0.2"/>
  <cols>
    <col min="11" max="14" width="11.42578125" customWidth="1"/>
  </cols>
  <sheetData>
    <row r="5" spans="2:16" x14ac:dyDescent="0.2">
      <c r="B5" s="65" t="s">
        <v>77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1"/>
    </row>
    <row r="6" spans="2:16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x14ac:dyDescent="0.2">
      <c r="B7" s="8"/>
      <c r="C7" s="9" t="s">
        <v>14</v>
      </c>
      <c r="D7" s="9" t="s">
        <v>3</v>
      </c>
      <c r="E7" s="9" t="s">
        <v>15</v>
      </c>
      <c r="F7" s="9" t="s">
        <v>16</v>
      </c>
      <c r="G7" s="9" t="s">
        <v>17</v>
      </c>
      <c r="H7" s="9" t="s">
        <v>18</v>
      </c>
      <c r="I7" s="9" t="s">
        <v>19</v>
      </c>
      <c r="J7" s="9" t="s">
        <v>20</v>
      </c>
      <c r="K7" s="9" t="s">
        <v>21</v>
      </c>
      <c r="L7" s="9" t="s">
        <v>22</v>
      </c>
      <c r="M7" s="9" t="s">
        <v>23</v>
      </c>
      <c r="N7" s="9" t="s">
        <v>24</v>
      </c>
      <c r="O7" s="8" t="s">
        <v>68</v>
      </c>
      <c r="P7" s="1"/>
    </row>
    <row r="8" spans="2:16" x14ac:dyDescent="0.2">
      <c r="B8" s="13">
        <v>2020</v>
      </c>
      <c r="C8" s="10">
        <f>+PRECIOS!D298</f>
        <v>6.0003164572289895</v>
      </c>
      <c r="D8" s="10">
        <f>+PRECIOS!E298</f>
        <v>6.0427253478035201</v>
      </c>
      <c r="E8" s="10">
        <f>+PRECIOS!F298</f>
        <v>6.6826969804599452</v>
      </c>
      <c r="F8" s="10">
        <f>+PRECIOS!G298</f>
        <v>6.1652528289479562</v>
      </c>
      <c r="G8" s="10">
        <f>+PRECIOS!H298</f>
        <v>6.325388061868181</v>
      </c>
      <c r="H8" s="10">
        <f>+PRECIOS!I298</f>
        <v>6.5155939456656577</v>
      </c>
      <c r="I8" s="10">
        <f>+PRECIOS!J298</f>
        <v>7.0264133614478457</v>
      </c>
      <c r="J8" s="10">
        <f>+PRECIOS!K298</f>
        <v>7.2085271987285617</v>
      </c>
      <c r="K8" s="57"/>
      <c r="L8" s="57"/>
      <c r="M8" s="57"/>
      <c r="N8" s="57"/>
      <c r="O8" s="58">
        <f>AVERAGE(C8:N8)</f>
        <v>6.4958642727688316</v>
      </c>
      <c r="P8" s="1"/>
    </row>
    <row r="9" spans="2:16" x14ac:dyDescent="0.2">
      <c r="B9" s="13">
        <v>2019</v>
      </c>
      <c r="C9" s="10">
        <v>5.5909924342112367</v>
      </c>
      <c r="D9" s="10">
        <v>5.6031555794633272</v>
      </c>
      <c r="E9" s="10">
        <v>5.6684043887454427</v>
      </c>
      <c r="F9" s="10">
        <v>5.9104292126935754</v>
      </c>
      <c r="G9" s="10">
        <v>6.1373761046621729</v>
      </c>
      <c r="H9" s="10">
        <v>6.6862426394039183</v>
      </c>
      <c r="I9" s="10">
        <v>6.5802052226780976</v>
      </c>
      <c r="J9" s="10">
        <v>6.4114303512382946</v>
      </c>
      <c r="K9" s="10">
        <v>6.2068109459885701</v>
      </c>
      <c r="L9" s="10">
        <v>5.8626561976319493</v>
      </c>
      <c r="M9" s="10">
        <v>6.1285461813163726</v>
      </c>
      <c r="N9" s="10">
        <v>5.3003642649222682</v>
      </c>
      <c r="O9" s="12">
        <f>AVERAGE(C9:N9)</f>
        <v>6.0072177935796018</v>
      </c>
      <c r="P9" s="1"/>
    </row>
    <row r="10" spans="2:16" x14ac:dyDescent="0.2">
      <c r="B10" s="13" t="s">
        <v>41</v>
      </c>
      <c r="C10" s="11">
        <f t="shared" ref="C10:N10" si="0">IF(ISERROR(+C8/C9-1),"",+C8/C9-1)</f>
        <v>7.3211335524817178E-2</v>
      </c>
      <c r="D10" s="11">
        <f t="shared" si="0"/>
        <v>7.8450394979447502E-2</v>
      </c>
      <c r="E10" s="11">
        <f t="shared" si="0"/>
        <v>0.17893793776046918</v>
      </c>
      <c r="F10" s="62">
        <f t="shared" si="0"/>
        <v>4.3114231993017782E-2</v>
      </c>
      <c r="G10" s="62">
        <f t="shared" si="0"/>
        <v>3.063393117837232E-2</v>
      </c>
      <c r="H10" s="19">
        <f t="shared" si="0"/>
        <v>-2.5522360306307057E-2</v>
      </c>
      <c r="I10" s="11">
        <f t="shared" si="0"/>
        <v>6.7810672109728687E-2</v>
      </c>
      <c r="J10" s="11">
        <f t="shared" si="0"/>
        <v>0.12432434009617177</v>
      </c>
      <c r="K10" s="60">
        <f t="shared" si="0"/>
        <v>-1</v>
      </c>
      <c r="L10" s="60">
        <f t="shared" si="0"/>
        <v>-1</v>
      </c>
      <c r="M10" s="60">
        <f t="shared" si="0"/>
        <v>-1</v>
      </c>
      <c r="N10" s="60">
        <f t="shared" si="0"/>
        <v>-1</v>
      </c>
      <c r="O10" s="59">
        <f>+O8/O9-1</f>
        <v>8.1343226761561027E-2</v>
      </c>
      <c r="P10" s="1"/>
    </row>
    <row r="11" spans="2:16" x14ac:dyDescent="0.2">
      <c r="B11" s="1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"/>
      <c r="P11" s="1"/>
    </row>
    <row r="12" spans="2:16" x14ac:dyDescent="0.2">
      <c r="B12" s="1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1"/>
      <c r="P12" s="1"/>
    </row>
    <row r="13" spans="2:16" x14ac:dyDescent="0.2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x14ac:dyDescent="0.2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2:16" x14ac:dyDescent="0.2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2:16" x14ac:dyDescent="0.2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2:16" x14ac:dyDescent="0.2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2:16" x14ac:dyDescent="0.2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2:16" x14ac:dyDescent="0.2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2:16" x14ac:dyDescent="0.2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x14ac:dyDescent="0.2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2:16" x14ac:dyDescent="0.2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2:16" x14ac:dyDescent="0.2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2:16" x14ac:dyDescent="0.2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2:16" x14ac:dyDescent="0.2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2:16" x14ac:dyDescent="0.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x14ac:dyDescent="0.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</sheetData>
  <mergeCells count="1">
    <mergeCell ref="B5:O5"/>
  </mergeCells>
  <pageMargins left="0.7" right="0.7" top="0.75" bottom="0.75" header="0.3" footer="0.3"/>
  <pageSetup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AD29"/>
  <sheetViews>
    <sheetView showGridLines="0" tabSelected="1" topLeftCell="P4" workbookViewId="0">
      <selection activeCell="Y14" sqref="Y14"/>
    </sheetView>
  </sheetViews>
  <sheetFormatPr baseColWidth="10" defaultRowHeight="12.75" x14ac:dyDescent="0.2"/>
  <cols>
    <col min="3" max="8" width="5.5703125" customWidth="1"/>
    <col min="9" max="11" width="4.5703125" customWidth="1"/>
    <col min="12" max="14" width="5.5703125" customWidth="1"/>
  </cols>
  <sheetData>
    <row r="6" spans="2:30" x14ac:dyDescent="0.2">
      <c r="B6" s="65" t="s">
        <v>67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Q6" s="65" t="s">
        <v>78</v>
      </c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</row>
    <row r="7" spans="2:30" x14ac:dyDescent="0.2"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2:30" x14ac:dyDescent="0.2">
      <c r="B8" s="16"/>
      <c r="C8" s="18" t="s">
        <v>64</v>
      </c>
      <c r="D8" s="18" t="s">
        <v>63</v>
      </c>
      <c r="E8" s="18" t="s">
        <v>62</v>
      </c>
      <c r="F8" s="18" t="s">
        <v>61</v>
      </c>
      <c r="G8" s="18" t="s">
        <v>60</v>
      </c>
      <c r="H8" s="18" t="s">
        <v>59</v>
      </c>
      <c r="I8" s="18" t="s">
        <v>58</v>
      </c>
      <c r="J8" s="18" t="s">
        <v>57</v>
      </c>
      <c r="K8" s="18" t="s">
        <v>56</v>
      </c>
      <c r="L8" s="18" t="s">
        <v>55</v>
      </c>
      <c r="M8" s="18" t="s">
        <v>54</v>
      </c>
      <c r="N8" s="18" t="s">
        <v>53</v>
      </c>
      <c r="Q8" s="8"/>
      <c r="R8" s="9" t="s">
        <v>14</v>
      </c>
      <c r="S8" s="9" t="s">
        <v>3</v>
      </c>
      <c r="T8" s="9" t="s">
        <v>15</v>
      </c>
      <c r="U8" s="9" t="s">
        <v>16</v>
      </c>
      <c r="V8" s="9" t="s">
        <v>17</v>
      </c>
      <c r="W8" s="9" t="s">
        <v>18</v>
      </c>
      <c r="X8" s="9" t="s">
        <v>19</v>
      </c>
      <c r="Y8" s="9" t="s">
        <v>20</v>
      </c>
      <c r="Z8" s="9" t="s">
        <v>21</v>
      </c>
      <c r="AA8" s="9" t="s">
        <v>22</v>
      </c>
      <c r="AB8" s="9" t="s">
        <v>23</v>
      </c>
      <c r="AC8" s="9" t="s">
        <v>24</v>
      </c>
      <c r="AD8" s="8" t="s">
        <v>68</v>
      </c>
    </row>
    <row r="9" spans="2:30" x14ac:dyDescent="0.2">
      <c r="B9" s="16">
        <v>2009</v>
      </c>
      <c r="C9" s="17">
        <v>0.85021818181818176</v>
      </c>
      <c r="D9" s="17">
        <v>0.8757423636363636</v>
      </c>
      <c r="E9" s="17">
        <v>0.81695918787878774</v>
      </c>
      <c r="F9" s="17">
        <v>0.81285873333333314</v>
      </c>
      <c r="G9" s="17">
        <v>0.82676497505271196</v>
      </c>
      <c r="H9" s="17">
        <v>0.83831528744563921</v>
      </c>
      <c r="I9" s="17">
        <v>0.82270335106927039</v>
      </c>
      <c r="J9" s="17">
        <v>0.82006163649665775</v>
      </c>
      <c r="K9" s="17">
        <v>0.81886530938063473</v>
      </c>
      <c r="L9" s="17">
        <v>0.81886530938063473</v>
      </c>
      <c r="M9" s="17">
        <v>0.81886530938063473</v>
      </c>
      <c r="N9" s="17">
        <v>0.81886530938063473</v>
      </c>
      <c r="Q9" s="13">
        <v>2020</v>
      </c>
      <c r="R9" s="61">
        <f>+PRECIOS!D301</f>
        <v>1.4517355871339475</v>
      </c>
      <c r="S9" s="61">
        <f>+PRECIOS!E301</f>
        <v>1.4729031661686209</v>
      </c>
      <c r="T9" s="61">
        <f>+PRECIOS!F301</f>
        <v>1.519172375577059</v>
      </c>
      <c r="U9" s="61">
        <f>+PRECIOS!G301</f>
        <v>1.6230323435283949</v>
      </c>
      <c r="V9" s="61">
        <f>+PRECIOS!H301</f>
        <v>1.6230323435283949</v>
      </c>
      <c r="W9" s="61">
        <f>+PRECIOS!I301</f>
        <v>1.6230323435283949</v>
      </c>
      <c r="X9" s="61">
        <f>+PRECIOS!J301</f>
        <v>1.3988993056125689</v>
      </c>
      <c r="Y9" s="61">
        <f>+PRECIOS!K301</f>
        <v>1.4452716582848089</v>
      </c>
      <c r="Z9" s="57"/>
      <c r="AA9" s="57"/>
      <c r="AB9" s="57"/>
      <c r="AC9" s="57"/>
      <c r="AD9" s="12">
        <f>AVERAGE(R9:AC9)</f>
        <v>1.5196348904202739</v>
      </c>
    </row>
    <row r="10" spans="2:30" x14ac:dyDescent="0.2">
      <c r="B10" s="16">
        <v>2010</v>
      </c>
      <c r="C10" s="17">
        <v>0.86811185328788454</v>
      </c>
      <c r="D10" s="17">
        <v>0.87213856853620808</v>
      </c>
      <c r="E10" s="17">
        <v>0.85316453241607837</v>
      </c>
      <c r="F10" s="17">
        <v>0.84918853163697294</v>
      </c>
      <c r="G10" s="17">
        <v>0.84860116682023368</v>
      </c>
      <c r="H10" s="17">
        <v>0.85957291204063369</v>
      </c>
      <c r="I10" s="17">
        <v>0.84529394874113994</v>
      </c>
      <c r="J10" s="17">
        <v>0.84529394874113994</v>
      </c>
      <c r="K10" s="17">
        <v>0.84529394874113994</v>
      </c>
      <c r="L10" s="17">
        <v>0.84529394874113994</v>
      </c>
      <c r="M10" s="17">
        <v>0.84529394874113994</v>
      </c>
      <c r="N10" s="17">
        <v>0.81148219079149431</v>
      </c>
      <c r="Q10" s="13">
        <v>2019</v>
      </c>
      <c r="R10" s="61">
        <f>+PRECIOS!D286</f>
        <v>1.4147823686873984</v>
      </c>
      <c r="S10" s="61">
        <f>+PRECIOS!E286</f>
        <v>1.4713736634348946</v>
      </c>
      <c r="T10" s="61">
        <f>+PRECIOS!F286</f>
        <v>1.4855214871217683</v>
      </c>
      <c r="U10" s="61">
        <f>+PRECIOS!G286</f>
        <v>1.4888673539719144</v>
      </c>
      <c r="V10" s="61">
        <f>+PRECIOS!H286</f>
        <v>1.4888673539719144</v>
      </c>
      <c r="W10" s="61">
        <f>+PRECIOS!I286</f>
        <v>1.4888673539719144</v>
      </c>
      <c r="X10" s="61">
        <f>+PRECIOS!J286</f>
        <v>1.4392384421728504</v>
      </c>
      <c r="Y10" s="61">
        <f>+PRECIOS!K286</f>
        <v>1.4179689085446805</v>
      </c>
      <c r="Z10" s="61">
        <f>+PRECIOS!L286</f>
        <v>1.4179689085446805</v>
      </c>
      <c r="AA10" s="61">
        <f>+PRECIOS!M286</f>
        <v>1.4594167278066139</v>
      </c>
      <c r="AB10" s="61">
        <f>+PRECIOS!N286</f>
        <v>1.4594167278066139</v>
      </c>
      <c r="AC10" s="61">
        <f>+PRECIOS!O286</f>
        <v>1.3864458914162834</v>
      </c>
      <c r="AD10" s="12">
        <f>AVERAGE(R10:AC10)</f>
        <v>1.4515612656209604</v>
      </c>
    </row>
    <row r="11" spans="2:30" x14ac:dyDescent="0.2">
      <c r="B11" s="16">
        <v>2011</v>
      </c>
      <c r="C11" s="17">
        <v>0.80771649692592373</v>
      </c>
      <c r="D11" s="17">
        <v>0.81148219079149431</v>
      </c>
      <c r="E11" s="17">
        <v>0.81148219079149431</v>
      </c>
      <c r="F11" s="17">
        <v>0.81489760291110147</v>
      </c>
      <c r="G11" s="17">
        <v>0.85513581325832344</v>
      </c>
      <c r="H11" s="17">
        <v>0.89310718602787065</v>
      </c>
      <c r="I11" s="17">
        <v>0.86541393994948701</v>
      </c>
      <c r="J11" s="17">
        <v>0.85021779413172527</v>
      </c>
      <c r="K11" s="17">
        <v>0.90003049754746633</v>
      </c>
      <c r="L11" s="17">
        <v>0.90003049754746633</v>
      </c>
      <c r="M11" s="17">
        <v>0.90003049754746633</v>
      </c>
      <c r="N11" s="17">
        <v>0.90003049754746633</v>
      </c>
      <c r="Q11" s="13" t="s">
        <v>41</v>
      </c>
      <c r="R11" s="62">
        <f>IF(ISERROR(+R9/R10-1),"",+R9/R10-1)</f>
        <v>2.6119365963567454E-2</v>
      </c>
      <c r="S11" s="11">
        <f t="shared" ref="S11:AC11" si="0">IF(ISERROR(+S9/S10-1),"",+S9/S10-1)</f>
        <v>1.0395066676371911E-3</v>
      </c>
      <c r="T11" s="11">
        <f t="shared" si="0"/>
        <v>2.2652576046200412E-2</v>
      </c>
      <c r="U11" s="11">
        <f t="shared" si="0"/>
        <v>9.0112117240372713E-2</v>
      </c>
      <c r="V11" s="11">
        <f t="shared" si="0"/>
        <v>9.0112117240372713E-2</v>
      </c>
      <c r="W11" s="11">
        <f t="shared" si="0"/>
        <v>9.0112117240372713E-2</v>
      </c>
      <c r="X11" s="19">
        <f t="shared" si="0"/>
        <v>-2.8028112214248946E-2</v>
      </c>
      <c r="Y11" s="11">
        <f t="shared" si="0"/>
        <v>1.9254829619748337E-2</v>
      </c>
      <c r="Z11" s="60">
        <f t="shared" si="0"/>
        <v>-1</v>
      </c>
      <c r="AA11" s="60">
        <f t="shared" si="0"/>
        <v>-1</v>
      </c>
      <c r="AB11" s="60">
        <f t="shared" si="0"/>
        <v>-1</v>
      </c>
      <c r="AC11" s="60">
        <f t="shared" si="0"/>
        <v>-1</v>
      </c>
      <c r="AD11" s="59">
        <f>+AD9/AD10-1</f>
        <v>4.6896831991581456E-2</v>
      </c>
    </row>
    <row r="12" spans="2:30" x14ac:dyDescent="0.2">
      <c r="B12" s="16">
        <v>2012</v>
      </c>
      <c r="C12" s="17">
        <v>0.89133274214347225</v>
      </c>
      <c r="D12" s="17">
        <v>0.89441525799103294</v>
      </c>
      <c r="E12" s="17">
        <v>0.89441525799103294</v>
      </c>
      <c r="F12" s="17">
        <v>0.89676963171509272</v>
      </c>
      <c r="G12" s="17">
        <v>0.89676963171509272</v>
      </c>
      <c r="H12" s="17">
        <v>0.89804962865008697</v>
      </c>
      <c r="I12" s="17">
        <v>0.89804962865008697</v>
      </c>
      <c r="J12" s="17">
        <v>0.89804962865008697</v>
      </c>
      <c r="K12" s="17">
        <v>0.89804962865008697</v>
      </c>
      <c r="L12" s="17">
        <v>0.89804962865008697</v>
      </c>
      <c r="M12" s="17">
        <v>0.89804962865008697</v>
      </c>
      <c r="N12" s="17">
        <v>0.97403844338201739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6"/>
      <c r="AC12" s="1"/>
      <c r="AD12" s="1"/>
    </row>
    <row r="13" spans="2:30" x14ac:dyDescent="0.2">
      <c r="B13" s="16">
        <v>2013</v>
      </c>
      <c r="C13" s="17">
        <v>1.096327389887146</v>
      </c>
      <c r="D13" s="17">
        <v>1.1732577757178513</v>
      </c>
      <c r="E13" s="17">
        <v>1.1806367554393471</v>
      </c>
      <c r="F13" s="17">
        <v>1.1834908699691293</v>
      </c>
      <c r="G13" s="17">
        <v>1.1834908699691293</v>
      </c>
      <c r="H13" s="17">
        <v>1.1847524564923333</v>
      </c>
      <c r="I13" s="17">
        <v>1.1847524564923333</v>
      </c>
      <c r="J13" s="17">
        <v>1.1847524564923333</v>
      </c>
      <c r="K13" s="17">
        <v>1.1847524564923333</v>
      </c>
      <c r="L13" s="17">
        <v>1.1847524564923333</v>
      </c>
      <c r="M13" s="17">
        <v>1.1847524564923333</v>
      </c>
      <c r="N13" s="17">
        <v>1.1847524564923333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2:30" x14ac:dyDescent="0.2">
      <c r="B14" s="16">
        <v>2014</v>
      </c>
      <c r="C14" s="17">
        <v>1.0473057192791584</v>
      </c>
      <c r="D14" s="17">
        <v>1.0654667244621854</v>
      </c>
      <c r="E14" s="17">
        <v>1.0721258914900742</v>
      </c>
      <c r="F14" s="17">
        <v>1.1344523661192445</v>
      </c>
      <c r="G14" s="17">
        <v>1.1344523661192445</v>
      </c>
      <c r="H14" s="17">
        <v>1.1878383598189737</v>
      </c>
      <c r="I14" s="17">
        <v>1.2011848582439058</v>
      </c>
      <c r="J14" s="17">
        <v>1.2011848582439058</v>
      </c>
      <c r="K14" s="17">
        <v>1.2011848582439058</v>
      </c>
      <c r="L14" s="17">
        <v>1.2011848582439058</v>
      </c>
      <c r="M14" s="17">
        <v>16.52893647846831</v>
      </c>
      <c r="N14" s="17">
        <v>1.2011848582439058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2:30" x14ac:dyDescent="0.2">
      <c r="B15" s="16">
        <v>2015</v>
      </c>
      <c r="C15" s="17">
        <v>1.190275767334815</v>
      </c>
      <c r="D15" s="17">
        <v>1.190275767334815</v>
      </c>
      <c r="E15" s="17">
        <v>1.190275767334815</v>
      </c>
      <c r="F15" s="17">
        <v>1.1928739303893614</v>
      </c>
      <c r="G15" s="17">
        <v>1.1928739303893614</v>
      </c>
      <c r="H15" s="17">
        <v>1.1928739303893614</v>
      </c>
      <c r="I15" s="17">
        <v>1.1529977322837379</v>
      </c>
      <c r="J15" s="17">
        <v>1.1529977322837379</v>
      </c>
      <c r="K15" s="17">
        <v>1.162531853578705</v>
      </c>
      <c r="L15" s="17">
        <v>1.1387632790984221</v>
      </c>
      <c r="M15" s="17">
        <v>1.1387632790984221</v>
      </c>
      <c r="N15" s="17">
        <v>1.1387632790984221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2:30" x14ac:dyDescent="0.2">
      <c r="B16" s="16">
        <v>2016</v>
      </c>
      <c r="C16" s="17">
        <f>+PRECIOS!D241</f>
        <v>1.1387632790984221</v>
      </c>
      <c r="D16" s="17">
        <f>+PRECIOS!E241</f>
        <v>1.1387632790984221</v>
      </c>
      <c r="E16" s="17">
        <f>+PRECIOS!F241</f>
        <v>1.1387632790984221</v>
      </c>
      <c r="F16" s="17">
        <f>+PRECIOS!G241</f>
        <v>1.1414263962293321</v>
      </c>
      <c r="G16" s="17">
        <f>+PRECIOS!H241</f>
        <v>1.1414263962293321</v>
      </c>
      <c r="H16" s="17">
        <f>+PRECIOS!I241</f>
        <v>1.1414263962293321</v>
      </c>
      <c r="I16" s="17">
        <f>+PRECIOS!J241</f>
        <v>1.1414263962293321</v>
      </c>
      <c r="J16" s="17">
        <f>+PRECIOS!K241</f>
        <v>1.1414263962293321</v>
      </c>
      <c r="K16" s="17">
        <f>+PRECIOS!L241</f>
        <v>1.1414263962293321</v>
      </c>
      <c r="L16" s="17">
        <f>+PRECIOS!M241</f>
        <v>1.1755795896453685</v>
      </c>
      <c r="M16" s="17">
        <f>+PRECIOS!N241</f>
        <v>1.1755795896453685</v>
      </c>
      <c r="N16" s="17">
        <f>+PRECIOS!O241</f>
        <v>1.1887172064520994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2:30" x14ac:dyDescent="0.2">
      <c r="B17" s="16">
        <v>2017</v>
      </c>
      <c r="C17" s="17">
        <f>+PRECIOS!D256</f>
        <v>1.1889776904599159</v>
      </c>
      <c r="D17" s="17">
        <f>+PRECIOS!E256</f>
        <v>1.1889776904599159</v>
      </c>
      <c r="E17" s="17">
        <f>+PRECIOS!F256</f>
        <v>1.1889776904599159</v>
      </c>
      <c r="F17" s="17">
        <f>+PRECIOS!G256</f>
        <v>1.1917073855190985</v>
      </c>
      <c r="G17" s="17">
        <f>+PRECIOS!H256</f>
        <v>1.1917073855190985</v>
      </c>
      <c r="H17" s="17">
        <f>+PRECIOS!I256</f>
        <v>1.1917073855190985</v>
      </c>
      <c r="I17" s="17">
        <f>+PRECIOS!J256</f>
        <v>1.1917073855190985</v>
      </c>
      <c r="J17" s="17">
        <f>+PRECIOS!K256</f>
        <v>1.1917073855190985</v>
      </c>
      <c r="K17" s="17">
        <f>+PRECIOS!L256</f>
        <v>1.1917073855190985</v>
      </c>
      <c r="L17" s="17">
        <f>+PRECIOS!M256</f>
        <v>1.2543775166739826</v>
      </c>
      <c r="M17" s="17">
        <f>+PRECIOS!N256</f>
        <v>1.2543775166739826</v>
      </c>
      <c r="N17" s="17">
        <f>+PRECIOS!O256</f>
        <v>1.2543775166739826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2:30" x14ac:dyDescent="0.2">
      <c r="B18" s="16">
        <v>2018</v>
      </c>
      <c r="C18" s="17">
        <f>+PRECIOS!D271</f>
        <v>1.2453146580806242</v>
      </c>
      <c r="D18" s="17">
        <f>+PRECIOS!E271</f>
        <v>1.2453146580806242</v>
      </c>
      <c r="E18" s="17">
        <f>+PRECIOS!F271</f>
        <v>1.2453146580806242</v>
      </c>
      <c r="F18" s="17">
        <f>+PRECIOS!G271</f>
        <v>1.2481125955162868</v>
      </c>
      <c r="G18" s="17">
        <f>+PRECIOS!H271</f>
        <v>1.2481125955162868</v>
      </c>
      <c r="H18" s="17">
        <f>+PRECIOS!I271</f>
        <v>1.2481125955162868</v>
      </c>
      <c r="I18" s="17">
        <f>+PRECIOS!J271</f>
        <v>1.2481125955162868</v>
      </c>
      <c r="J18" s="24">
        <f>+PRECIOS!K271</f>
        <v>1.2481125955162868</v>
      </c>
      <c r="K18" s="24">
        <f>+PRECIOS!L271</f>
        <v>1.2481125955162868</v>
      </c>
      <c r="L18" s="24">
        <f>+PRECIOS!M271</f>
        <v>1.2820244476396871</v>
      </c>
      <c r="M18" s="24">
        <f>+PRECIOS!N271</f>
        <v>1.2820244476396871</v>
      </c>
      <c r="N18" s="24">
        <f>+PRECIOS!O271</f>
        <v>1.3532480280641139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2:30" x14ac:dyDescent="0.2">
      <c r="B19" s="16">
        <v>2019</v>
      </c>
      <c r="C19" s="17">
        <f>IF(+PRECIOS!D286="","",+PRECIOS!D286)</f>
        <v>1.4147823686873984</v>
      </c>
      <c r="D19" s="17">
        <f>IF(+PRECIOS!E286="","",+PRECIOS!E286)</f>
        <v>1.4713736634348946</v>
      </c>
      <c r="E19" s="17">
        <f>IF(+PRECIOS!F286="","",+PRECIOS!F286)</f>
        <v>1.4855214871217683</v>
      </c>
      <c r="F19" s="17">
        <f>IF(+PRECIOS!G286="","",+PRECIOS!G286)</f>
        <v>1.4888673539719144</v>
      </c>
      <c r="G19" s="17">
        <f>IF(+PRECIOS!H286="","",+PRECIOS!H286)</f>
        <v>1.4888673539719144</v>
      </c>
      <c r="H19" s="17">
        <f>IF(+PRECIOS!I286="","",+PRECIOS!I286)</f>
        <v>1.4888673539719144</v>
      </c>
      <c r="I19" s="17">
        <f>IF(+PRECIOS!J286="","",+PRECIOS!J286)</f>
        <v>1.4392384421728504</v>
      </c>
      <c r="J19" s="24">
        <f>IF(+PRECIOS!K286="","",+PRECIOS!K286)</f>
        <v>1.4179689085446805</v>
      </c>
      <c r="K19" s="24">
        <f>IF(+PRECIOS!L286="","",+PRECIOS!L286)</f>
        <v>1.4179689085446805</v>
      </c>
      <c r="L19" s="24">
        <f>IF(+PRECIOS!M286="","",+PRECIOS!M286)</f>
        <v>1.4594167278066139</v>
      </c>
      <c r="M19" s="24">
        <f>IF(+PRECIOS!N286="","",+PRECIOS!N286)</f>
        <v>1.4594167278066139</v>
      </c>
      <c r="N19" s="24">
        <f>IF(+PRECIOS!O286="","",+PRECIOS!O286)</f>
        <v>1.3864458914162834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2:30" x14ac:dyDescent="0.2"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2:30" x14ac:dyDescent="0.2"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2:30" x14ac:dyDescent="0.2"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2:30" x14ac:dyDescent="0.2"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2:30" x14ac:dyDescent="0.2"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2:30" x14ac:dyDescent="0.2"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2:30" x14ac:dyDescent="0.2"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2:30" x14ac:dyDescent="0.2"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2:30" x14ac:dyDescent="0.2"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2:30" x14ac:dyDescent="0.2"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</sheetData>
  <mergeCells count="2">
    <mergeCell ref="B6:N6"/>
    <mergeCell ref="Q6:AD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PRECIOS</vt:lpstr>
      <vt:lpstr>SERIE HIST</vt:lpstr>
      <vt:lpstr>VARIACIÓN</vt:lpstr>
      <vt:lpstr>PRECIOS AVES</vt:lpstr>
      <vt:lpstr>PORCINO</vt:lpstr>
      <vt:lpstr>OVINO</vt:lpstr>
      <vt:lpstr>VACUNO</vt:lpstr>
      <vt:lpstr>LECHE</vt:lpstr>
    </vt:vector>
  </TitlesOfParts>
  <Company>INEI Trujillo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SEGUNDO</cp:lastModifiedBy>
  <cp:lastPrinted>2016-02-09T17:27:57Z</cp:lastPrinted>
  <dcterms:created xsi:type="dcterms:W3CDTF">2009-05-25T14:57:20Z</dcterms:created>
  <dcterms:modified xsi:type="dcterms:W3CDTF">2020-09-02T03:44:34Z</dcterms:modified>
</cp:coreProperties>
</file>