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AGROINDUSTRIA 2020\AGROINDUSTRIA 2020\ALIMENTO BALANCEADO\"/>
    </mc:Choice>
  </mc:AlternateContent>
  <bookViews>
    <workbookView xWindow="30" yWindow="30" windowWidth="11730" windowHeight="8865" tabRatio="597" activeTab="3"/>
  </bookViews>
  <sheets>
    <sheet name="2020" sheetId="4" r:id="rId1"/>
    <sheet name="RESUMEN 2013" sheetId="3" state="hidden" r:id="rId2"/>
    <sheet name="2019" sheetId="6" r:id="rId3"/>
    <sheet name="EVALUACIÓN" sheetId="7" r:id="rId4"/>
    <sheet name="Hoja2" sheetId="8" r:id="rId5"/>
  </sheets>
  <definedNames>
    <definedName name="_xlnm.Print_Area" localSheetId="2">'2019'!$A$2:$O$44</definedName>
    <definedName name="_xlnm.Print_Area" localSheetId="0">'2020'!$A$1:$N$40</definedName>
    <definedName name="_xlnm.Print_Area" localSheetId="1">'RESUMEN 2013'!$A$1:$N$44</definedName>
  </definedNames>
  <calcPr calcId="152511"/>
</workbook>
</file>

<file path=xl/calcChain.xml><?xml version="1.0" encoding="utf-8"?>
<calcChain xmlns="http://schemas.openxmlformats.org/spreadsheetml/2006/main">
  <c r="O9" i="6" l="1"/>
  <c r="O10" i="6"/>
  <c r="O11" i="6"/>
  <c r="O12" i="6"/>
  <c r="O13" i="6"/>
  <c r="O14" i="6"/>
  <c r="O15" i="6"/>
  <c r="O18" i="6"/>
  <c r="O19" i="6"/>
  <c r="O20" i="6"/>
  <c r="O21" i="6"/>
  <c r="O22" i="6"/>
  <c r="O23" i="6"/>
  <c r="O24" i="6"/>
  <c r="O27" i="6"/>
  <c r="O28" i="6"/>
  <c r="O29" i="6"/>
  <c r="O30" i="6"/>
  <c r="O31" i="6"/>
  <c r="O32" i="6"/>
  <c r="O35" i="6"/>
  <c r="O36" i="6"/>
  <c r="O37" i="6"/>
  <c r="O38" i="6"/>
  <c r="O39" i="6"/>
  <c r="O40" i="6"/>
  <c r="G30" i="3" l="1"/>
  <c r="G11" i="3"/>
  <c r="G13" i="3"/>
  <c r="G14" i="3"/>
  <c r="G22" i="3"/>
  <c r="G23" i="3"/>
  <c r="G29" i="3"/>
  <c r="G9" i="3"/>
  <c r="I9" i="3"/>
  <c r="T9" i="3"/>
  <c r="W9" i="3"/>
  <c r="I10" i="3"/>
  <c r="T10" i="3"/>
  <c r="W10" i="3"/>
  <c r="I11" i="3"/>
  <c r="T11" i="3"/>
  <c r="W11" i="3"/>
  <c r="I12" i="3"/>
  <c r="T12" i="3"/>
  <c r="W12" i="3"/>
  <c r="I13" i="3"/>
  <c r="T13" i="3"/>
  <c r="W13" i="3"/>
  <c r="I14" i="3"/>
  <c r="T14" i="3"/>
  <c r="W14" i="3"/>
  <c r="I15" i="3"/>
  <c r="I18" i="3"/>
  <c r="T18" i="3"/>
  <c r="W18" i="3"/>
  <c r="I19" i="3"/>
  <c r="T19" i="3"/>
  <c r="W19" i="3"/>
  <c r="G20" i="3"/>
  <c r="I20" i="3"/>
  <c r="T20" i="3"/>
  <c r="W20" i="3"/>
  <c r="I21" i="3"/>
  <c r="T21" i="3"/>
  <c r="W21" i="3"/>
  <c r="I22" i="3"/>
  <c r="T22" i="3"/>
  <c r="W22" i="3"/>
  <c r="I23" i="3"/>
  <c r="T23" i="3"/>
  <c r="W23" i="3"/>
  <c r="I24" i="3"/>
  <c r="I27" i="3"/>
  <c r="T27" i="3"/>
  <c r="W27" i="3"/>
  <c r="G28" i="3"/>
  <c r="I28" i="3"/>
  <c r="T28" i="3"/>
  <c r="W28" i="3"/>
  <c r="I29" i="3"/>
  <c r="T29" i="3"/>
  <c r="W29" i="3"/>
  <c r="I30" i="3"/>
  <c r="T30" i="3"/>
  <c r="W30" i="3"/>
  <c r="I31" i="3"/>
  <c r="T31" i="3"/>
  <c r="W31" i="3"/>
  <c r="I32" i="3"/>
  <c r="T32" i="3"/>
  <c r="W32" i="3"/>
  <c r="I35" i="3"/>
  <c r="T35" i="3"/>
  <c r="W35" i="3"/>
  <c r="G36" i="3"/>
  <c r="I36" i="3"/>
  <c r="T36" i="3"/>
  <c r="W36" i="3"/>
  <c r="I37" i="3"/>
  <c r="T37" i="3"/>
  <c r="W37" i="3"/>
  <c r="I38" i="3"/>
  <c r="T38" i="3"/>
  <c r="W38" i="3"/>
  <c r="I39" i="3"/>
  <c r="T39" i="3"/>
  <c r="W39" i="3"/>
  <c r="I40" i="3"/>
  <c r="T40" i="3"/>
  <c r="W40" i="3"/>
  <c r="G35" i="3"/>
  <c r="G37" i="3"/>
  <c r="G12" i="3"/>
  <c r="G38" i="3"/>
  <c r="G19" i="3"/>
  <c r="G21" i="3"/>
  <c r="M22" i="3" l="1"/>
  <c r="M13" i="3"/>
  <c r="M24" i="3"/>
  <c r="M18" i="3"/>
  <c r="M37" i="3"/>
  <c r="M40" i="3"/>
  <c r="M30" i="3"/>
  <c r="M23" i="3"/>
  <c r="M27" i="3"/>
  <c r="M39" i="3"/>
  <c r="L21" i="3"/>
  <c r="L27" i="3"/>
  <c r="L13" i="3"/>
  <c r="L18" i="3"/>
  <c r="L29" i="3"/>
  <c r="L23" i="3"/>
  <c r="L20" i="3"/>
  <c r="L19" i="3"/>
  <c r="L40" i="3"/>
  <c r="L28" i="3"/>
  <c r="L38" i="3"/>
  <c r="L10" i="3"/>
  <c r="K15" i="3"/>
  <c r="K11" i="3"/>
  <c r="K10" i="3"/>
  <c r="K37" i="3"/>
  <c r="K27" i="3"/>
  <c r="K20" i="3"/>
  <c r="K28" i="3"/>
  <c r="K19" i="3"/>
  <c r="K13" i="3"/>
  <c r="K39" i="3"/>
  <c r="K29" i="3"/>
  <c r="K12" i="3"/>
  <c r="J14" i="3"/>
  <c r="J38" i="3"/>
  <c r="J32" i="3"/>
  <c r="J20" i="3"/>
  <c r="J31" i="3"/>
  <c r="J23" i="3"/>
  <c r="J19" i="3"/>
  <c r="J12" i="3"/>
  <c r="J28" i="3"/>
  <c r="J35" i="3"/>
  <c r="J21" i="3"/>
  <c r="J36" i="3"/>
  <c r="H24" i="3"/>
  <c r="H12" i="3"/>
  <c r="H23" i="3"/>
  <c r="H28" i="3"/>
  <c r="H10" i="3"/>
  <c r="H30" i="3"/>
  <c r="H20" i="3"/>
  <c r="H37" i="3"/>
  <c r="H31" i="3"/>
  <c r="H9" i="3"/>
  <c r="E9" i="3"/>
  <c r="D14" i="3"/>
  <c r="D11" i="3"/>
  <c r="H40" i="3"/>
  <c r="E20" i="3"/>
  <c r="E18" i="3"/>
  <c r="D23" i="3"/>
  <c r="D37" i="3"/>
  <c r="D22" i="3"/>
  <c r="D27" i="3"/>
  <c r="D21" i="3"/>
  <c r="D38" i="3"/>
  <c r="D39" i="3"/>
  <c r="D24" i="3"/>
  <c r="D20" i="3"/>
  <c r="C39" i="3"/>
  <c r="C23" i="3"/>
  <c r="C18" i="3"/>
  <c r="C21" i="3"/>
  <c r="C13" i="3"/>
  <c r="C15" i="3"/>
  <c r="C19" i="3"/>
  <c r="C22" i="3"/>
  <c r="C9" i="3"/>
  <c r="C40" i="3"/>
  <c r="C35" i="3"/>
  <c r="C28" i="3"/>
  <c r="C20" i="3"/>
  <c r="B37" i="3"/>
  <c r="V37" i="3" s="1"/>
  <c r="X37" i="3" s="1"/>
  <c r="B10" i="3"/>
  <c r="V10" i="3" s="1"/>
  <c r="X10" i="3" s="1"/>
  <c r="B28" i="3"/>
  <c r="V28" i="3" s="1"/>
  <c r="X28" i="3" s="1"/>
  <c r="B9" i="3"/>
  <c r="V9" i="3" s="1"/>
  <c r="X9" i="3" s="1"/>
  <c r="B11" i="3"/>
  <c r="V11" i="3" s="1"/>
  <c r="X11" i="3" s="1"/>
  <c r="B20" i="3"/>
  <c r="V20" i="3" s="1"/>
  <c r="X20" i="3" s="1"/>
  <c r="B12" i="3"/>
  <c r="V12" i="3" s="1"/>
  <c r="X12" i="3" s="1"/>
  <c r="J39" i="3"/>
  <c r="M29" i="3"/>
  <c r="L9" i="3"/>
  <c r="L35" i="3"/>
  <c r="L31" i="3"/>
  <c r="M20" i="3"/>
  <c r="J13" i="3"/>
  <c r="K9" i="3"/>
  <c r="B21" i="3"/>
  <c r="V21" i="3" s="1"/>
  <c r="X21" i="3" s="1"/>
  <c r="L11" i="3"/>
  <c r="B18" i="3"/>
  <c r="V18" i="3" s="1"/>
  <c r="X18" i="3" s="1"/>
  <c r="J9" i="3"/>
  <c r="L36" i="3"/>
  <c r="J10" i="3"/>
  <c r="E36" i="3"/>
  <c r="L22" i="3"/>
  <c r="L32" i="3"/>
  <c r="M38" i="3"/>
  <c r="M32" i="3"/>
  <c r="K35" i="3"/>
  <c r="K30" i="3"/>
  <c r="M14" i="3"/>
  <c r="L37" i="3"/>
  <c r="J11" i="3"/>
  <c r="J22" i="3"/>
  <c r="M12" i="3"/>
  <c r="L12" i="3"/>
  <c r="J18" i="3"/>
  <c r="J29" i="3"/>
  <c r="M36" i="3"/>
  <c r="E13" i="3"/>
  <c r="C11" i="3"/>
  <c r="C32" i="3"/>
  <c r="E10" i="3"/>
  <c r="D15" i="3"/>
  <c r="D18" i="3"/>
  <c r="B36" i="3"/>
  <c r="V36" i="3" s="1"/>
  <c r="X36" i="3" s="1"/>
  <c r="B35" i="3"/>
  <c r="V35" i="3" s="1"/>
  <c r="X35" i="3" s="1"/>
  <c r="B31" i="3"/>
  <c r="V31" i="3" s="1"/>
  <c r="X31" i="3" s="1"/>
  <c r="B14" i="3"/>
  <c r="V14" i="3" s="1"/>
  <c r="X14" i="3" s="1"/>
  <c r="H14" i="3"/>
  <c r="H21" i="3"/>
  <c r="H32" i="3"/>
  <c r="E37" i="3"/>
  <c r="E32" i="3"/>
  <c r="E29" i="3"/>
  <c r="E28" i="3"/>
  <c r="E22" i="3"/>
  <c r="E23" i="3"/>
  <c r="E14" i="3"/>
  <c r="H11" i="3"/>
  <c r="E21" i="3"/>
  <c r="D28" i="3"/>
  <c r="C29" i="3"/>
  <c r="H38" i="3"/>
  <c r="F37" i="3"/>
  <c r="E40" i="3"/>
  <c r="C37" i="3"/>
  <c r="K18" i="3"/>
  <c r="K14" i="3"/>
  <c r="M28" i="3"/>
  <c r="M11" i="3"/>
  <c r="M9" i="3"/>
  <c r="L14" i="3"/>
  <c r="K21" i="3"/>
  <c r="J40" i="3"/>
  <c r="H22" i="3"/>
  <c r="H36" i="3"/>
  <c r="H18" i="3"/>
  <c r="D29" i="3"/>
  <c r="C14" i="3"/>
  <c r="C31" i="3"/>
  <c r="B13" i="3"/>
  <c r="V13" i="3" s="1"/>
  <c r="X13" i="3" s="1"/>
  <c r="B39" i="3"/>
  <c r="V39" i="3" s="1"/>
  <c r="X39" i="3" s="1"/>
  <c r="B29" i="3"/>
  <c r="V29" i="3" s="1"/>
  <c r="X29" i="3" s="1"/>
  <c r="D32" i="3"/>
  <c r="D12" i="3"/>
  <c r="M21" i="3"/>
  <c r="M35" i="3"/>
  <c r="K32" i="3"/>
  <c r="D9" i="3"/>
  <c r="D13" i="3"/>
  <c r="D40" i="3"/>
  <c r="B23" i="3"/>
  <c r="V23" i="3" s="1"/>
  <c r="X23" i="3" s="1"/>
  <c r="K36" i="3"/>
  <c r="K22" i="3"/>
  <c r="H39" i="3"/>
  <c r="H13" i="3"/>
  <c r="C12" i="3"/>
  <c r="B40" i="3"/>
  <c r="H35" i="3"/>
  <c r="E11" i="3"/>
  <c r="D30" i="3"/>
  <c r="C38" i="3"/>
  <c r="B27" i="3"/>
  <c r="V27" i="3" s="1"/>
  <c r="X27" i="3" s="1"/>
  <c r="E31" i="3"/>
  <c r="B24" i="3"/>
  <c r="K38" i="3"/>
  <c r="G24" i="3"/>
  <c r="H19" i="3"/>
  <c r="E15" i="3"/>
  <c r="E27" i="3"/>
  <c r="K23" i="3"/>
  <c r="B22" i="3"/>
  <c r="J37" i="3"/>
  <c r="H29" i="3"/>
  <c r="L30" i="3"/>
  <c r="M31" i="3"/>
  <c r="H27" i="3"/>
  <c r="B32" i="3"/>
  <c r="K40" i="3"/>
  <c r="J30" i="3"/>
  <c r="L39" i="3"/>
  <c r="K31" i="3"/>
  <c r="J27" i="3"/>
  <c r="E35" i="3"/>
  <c r="E12" i="3"/>
  <c r="F10" i="3" l="1"/>
  <c r="J15" i="3"/>
  <c r="F13" i="3"/>
  <c r="O13" i="3" s="1"/>
  <c r="F14" i="3"/>
  <c r="O14" i="3" s="1"/>
  <c r="F36" i="3"/>
  <c r="F21" i="3"/>
  <c r="O21" i="3" s="1"/>
  <c r="F40" i="3"/>
  <c r="G40" i="3" s="1"/>
  <c r="O40" i="3" s="1"/>
  <c r="E39" i="3"/>
  <c r="C30" i="3"/>
  <c r="C10" i="3"/>
  <c r="M10" i="3"/>
  <c r="K24" i="3"/>
  <c r="O37" i="3"/>
  <c r="N37" i="3"/>
  <c r="S37" i="3" s="1"/>
  <c r="U37" i="3" s="1"/>
  <c r="F20" i="3"/>
  <c r="F32" i="3"/>
  <c r="G32" i="3" s="1"/>
  <c r="N32" i="3" s="1"/>
  <c r="S32" i="3" s="1"/>
  <c r="U32" i="3" s="1"/>
  <c r="E30" i="3"/>
  <c r="F18" i="3"/>
  <c r="F23" i="3"/>
  <c r="N23" i="3" s="1"/>
  <c r="S23" i="3" s="1"/>
  <c r="U23" i="3" s="1"/>
  <c r="F9" i="3"/>
  <c r="O9" i="3" s="1"/>
  <c r="F29" i="3"/>
  <c r="N29" i="3" s="1"/>
  <c r="S29" i="3" s="1"/>
  <c r="U29" i="3" s="1"/>
  <c r="D35" i="3"/>
  <c r="D19" i="3"/>
  <c r="D36" i="3"/>
  <c r="D31" i="3"/>
  <c r="H15" i="3"/>
  <c r="G15" i="3"/>
  <c r="D10" i="3"/>
  <c r="C36" i="3"/>
  <c r="L24" i="3"/>
  <c r="B15" i="3"/>
  <c r="F22" i="3"/>
  <c r="O22" i="3" s="1"/>
  <c r="C27" i="3"/>
  <c r="B30" i="3"/>
  <c r="V30" i="3" s="1"/>
  <c r="X30" i="3" s="1"/>
  <c r="C24" i="3"/>
  <c r="L15" i="3"/>
  <c r="V40" i="3"/>
  <c r="X40" i="3" s="1"/>
  <c r="B38" i="3"/>
  <c r="V38" i="3" s="1"/>
  <c r="X38" i="3" s="1"/>
  <c r="G27" i="3"/>
  <c r="G18" i="3"/>
  <c r="E38" i="3"/>
  <c r="B19" i="3"/>
  <c r="V19" i="3" s="1"/>
  <c r="X19" i="3" s="1"/>
  <c r="F11" i="3"/>
  <c r="O11" i="3" s="1"/>
  <c r="F28" i="3"/>
  <c r="V22" i="3"/>
  <c r="X22" i="3" s="1"/>
  <c r="M19" i="3"/>
  <c r="J24" i="3"/>
  <c r="F35" i="3"/>
  <c r="V32" i="3"/>
  <c r="X32" i="3" s="1"/>
  <c r="F27" i="3"/>
  <c r="F15" i="3"/>
  <c r="F31" i="3"/>
  <c r="F12" i="3"/>
  <c r="M15" i="3"/>
  <c r="E24" i="3"/>
  <c r="G10" i="3"/>
  <c r="E19" i="3"/>
  <c r="N14" i="3" l="1"/>
  <c r="S14" i="3" s="1"/>
  <c r="U14" i="3" s="1"/>
  <c r="N13" i="3"/>
  <c r="S13" i="3" s="1"/>
  <c r="U13" i="3" s="1"/>
  <c r="N21" i="3"/>
  <c r="S21" i="3" s="1"/>
  <c r="U21" i="3" s="1"/>
  <c r="F30" i="3"/>
  <c r="N30" i="3" s="1"/>
  <c r="S30" i="3" s="1"/>
  <c r="U30" i="3" s="1"/>
  <c r="F39" i="3"/>
  <c r="G39" i="3" s="1"/>
  <c r="N39" i="3" s="1"/>
  <c r="S39" i="3" s="1"/>
  <c r="U39" i="3" s="1"/>
  <c r="G31" i="3"/>
  <c r="O31" i="3" s="1"/>
  <c r="N10" i="3"/>
  <c r="S10" i="3" s="1"/>
  <c r="U10" i="3" s="1"/>
  <c r="N15" i="3"/>
  <c r="O23" i="3"/>
  <c r="O20" i="3"/>
  <c r="N20" i="3"/>
  <c r="S20" i="3" s="1"/>
  <c r="U20" i="3" s="1"/>
  <c r="N9" i="3"/>
  <c r="S9" i="3" s="1"/>
  <c r="U9" i="3" s="1"/>
  <c r="O29" i="3"/>
  <c r="O35" i="3"/>
  <c r="N22" i="3"/>
  <c r="S22" i="3" s="1"/>
  <c r="U22" i="3" s="1"/>
  <c r="N40" i="3"/>
  <c r="S40" i="3" s="1"/>
  <c r="U40" i="3" s="1"/>
  <c r="O32" i="3"/>
  <c r="F38" i="3"/>
  <c r="N38" i="3" s="1"/>
  <c r="S38" i="3" s="1"/>
  <c r="U38" i="3" s="1"/>
  <c r="N36" i="3"/>
  <c r="S36" i="3" s="1"/>
  <c r="U36" i="3" s="1"/>
  <c r="O36" i="3"/>
  <c r="N18" i="3"/>
  <c r="S18" i="3" s="1"/>
  <c r="U18" i="3" s="1"/>
  <c r="O18" i="3"/>
  <c r="N11" i="3"/>
  <c r="S11" i="3" s="1"/>
  <c r="U11" i="3" s="1"/>
  <c r="O15" i="3"/>
  <c r="N27" i="3"/>
  <c r="S27" i="3" s="1"/>
  <c r="U27" i="3" s="1"/>
  <c r="O27" i="3"/>
  <c r="F19" i="3"/>
  <c r="N19" i="3" s="1"/>
  <c r="S19" i="3" s="1"/>
  <c r="U19" i="3" s="1"/>
  <c r="N35" i="3"/>
  <c r="S35" i="3" s="1"/>
  <c r="U35" i="3" s="1"/>
  <c r="O10" i="3"/>
  <c r="O28" i="3"/>
  <c r="N28" i="3"/>
  <c r="S28" i="3" s="1"/>
  <c r="U28" i="3" s="1"/>
  <c r="N12" i="3"/>
  <c r="S12" i="3" s="1"/>
  <c r="U12" i="3" s="1"/>
  <c r="O12" i="3"/>
  <c r="F24" i="3"/>
  <c r="O24" i="3" s="1"/>
  <c r="O30" i="3" l="1"/>
  <c r="O39" i="3"/>
  <c r="N31" i="3"/>
  <c r="S31" i="3" s="1"/>
  <c r="U31" i="3" s="1"/>
  <c r="O38" i="3"/>
  <c r="N24" i="3"/>
  <c r="O19" i="3"/>
</calcChain>
</file>

<file path=xl/sharedStrings.xml><?xml version="1.0" encoding="utf-8"?>
<sst xmlns="http://schemas.openxmlformats.org/spreadsheetml/2006/main" count="283" uniqueCount="57">
  <si>
    <t>HARINA DE PESCADO</t>
  </si>
  <si>
    <t>MELAZA</t>
  </si>
  <si>
    <t>ACEITE</t>
  </si>
  <si>
    <t>PRODUCCION</t>
  </si>
  <si>
    <t>VACUNOS</t>
  </si>
  <si>
    <t>LANGOSTINOS</t>
  </si>
  <si>
    <t>OTRAS MATERIAS PRIMAS</t>
  </si>
  <si>
    <t>VENTAS</t>
  </si>
  <si>
    <t>TOTAL</t>
  </si>
  <si>
    <t>VARIABLES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</si>
  <si>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</si>
  <si>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</si>
  <si>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</si>
  <si>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</si>
  <si>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</si>
  <si>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</si>
  <si>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</si>
  <si>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</si>
  <si>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</si>
  <si>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</si>
  <si>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</si>
  <si>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</si>
  <si>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ENE-DIC</t>
  </si>
  <si>
    <t>ENE-DIC.</t>
  </si>
  <si>
    <t>MATERIAS PRIMAS INGRESADAS</t>
  </si>
  <si>
    <t>MAIZ AMARILLO DURO</t>
  </si>
  <si>
    <t>TORTA DE OLEAGINOSAS</t>
  </si>
  <si>
    <t>SUB.PROD.DE.TRIGO</t>
  </si>
  <si>
    <t>MATERIAS PRIMAS UTILIZADAS</t>
  </si>
  <si>
    <t>AVES DE CARNE</t>
  </si>
  <si>
    <t>AVES  DE POSTURA-REPRODUC.</t>
  </si>
  <si>
    <t>PORCINOS</t>
  </si>
  <si>
    <t>OTROS ANIMALES</t>
  </si>
  <si>
    <t>Fuente: Empresas de Alimento balanceado</t>
  </si>
  <si>
    <t>MINAG</t>
  </si>
  <si>
    <t>DRA-OIA LA LIB</t>
  </si>
  <si>
    <t>FUENTE PLANTAS PROCESADORAS DE ALIMENTO BALANCEADO</t>
  </si>
  <si>
    <t>2013</t>
  </si>
  <si>
    <t>PRELIMINAR</t>
  </si>
  <si>
    <t>2014</t>
  </si>
  <si>
    <t>ENE.</t>
  </si>
  <si>
    <t>2014/2013</t>
  </si>
  <si>
    <t xml:space="preserve">TRUJILLO : ALIMENTO BALANCEADO 2013(TM)                                                                                                                                                                                       </t>
  </si>
  <si>
    <t>TRUJILLO : EVALUACION ALIMENTOS BALANCEADOS 2014/2013</t>
  </si>
  <si>
    <t xml:space="preserve">TRUJILLO : ALIMENTO BALANCEADO 2014(t.)                                                                                                                                                                                       </t>
  </si>
  <si>
    <t>(t.)</t>
  </si>
  <si>
    <t>GRA-OIA/aarr.</t>
  </si>
  <si>
    <t>FUENTE PLANTAS PROCESADORAS DE ALIMENTO BALANCEADO DE LA LIBERTAD</t>
  </si>
  <si>
    <t>ene.jun</t>
  </si>
  <si>
    <t>JUNIO.</t>
  </si>
  <si>
    <t>LA LIBERTAD : ALIMENTO BALANCEADO 2020</t>
  </si>
  <si>
    <t>LA LIBERTAD : ALIMENTO BALANCEADO 2019</t>
  </si>
  <si>
    <t>LA LIBERTAD : EVALUACION ALIMENTOS BALANCEADOS 2020/2019</t>
  </si>
  <si>
    <t>2020</t>
  </si>
  <si>
    <t>2019</t>
  </si>
  <si>
    <t>2020/2019</t>
  </si>
  <si>
    <t>GRA-OIA/arr.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</si>
</sst>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_)"/>
  </numFmts>
  <fonts count="17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Helv"/>
    </font>
    <font>
      <b/>
      <sz val="10"/>
      <name val="Helv"/>
    </font>
    <font>
      <b/>
      <sz val="14"/>
      <name val="Helv"/>
    </font>
    <font>
      <b/>
      <sz val="14"/>
      <color indexed="8"/>
      <name val="Calibri"/>
      <family val="2"/>
    </font>
    <font>
      <b/>
      <sz val="12"/>
      <name val="Helv"/>
    </font>
    <font>
      <sz val="12"/>
      <name val="Arial"/>
      <family val="2"/>
    </font>
    <font>
      <sz val="10"/>
      <color indexed="8"/>
      <name val="Helv"/>
    </font>
    <font>
      <b/>
      <sz val="9"/>
      <name val="Arial"/>
      <family val="2"/>
    </font>
    <font>
      <sz val="10"/>
      <color indexed="10"/>
      <name val="Helv"/>
    </font>
    <font>
      <b/>
      <sz val="8"/>
      <name val="Helv"/>
    </font>
    <font>
      <sz val="9"/>
      <name val="Geneva"/>
    </font>
    <font>
      <sz val="8"/>
      <name val="Helv"/>
    </font>
    <font>
      <sz val="10"/>
      <color theme="1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68">
    <xf numFmtId="0" fontId="0" fillId="0" borderId="0" xfId="0"/>
    <xf numFmtId="2" fontId="2" fillId="3" borderId="0" xfId="0" applyNumberFormat="1" applyFont="1" applyFill="1" applyBorder="1"/>
    <xf numFmtId="167" fontId="4" fillId="2" borderId="0" xfId="0" applyNumberFormat="1" applyFont="1" applyFill="1"/>
    <xf numFmtId="167" fontId="5" fillId="2" borderId="0" xfId="0" applyNumberFormat="1" applyFont="1" applyFill="1"/>
    <xf numFmtId="167" fontId="0" fillId="0" borderId="0" xfId="0" applyNumberFormat="1"/>
    <xf numFmtId="167" fontId="1" fillId="0" borderId="0" xfId="0" applyNumberFormat="1" applyFont="1"/>
    <xf numFmtId="167" fontId="8" fillId="0" borderId="0" xfId="0" applyNumberFormat="1" applyFont="1"/>
    <xf numFmtId="167" fontId="4" fillId="2" borderId="0" xfId="0" applyNumberFormat="1" applyFont="1" applyFill="1" applyBorder="1"/>
    <xf numFmtId="167" fontId="0" fillId="0" borderId="0" xfId="0" applyNumberFormat="1" applyBorder="1"/>
    <xf numFmtId="167" fontId="4" fillId="3" borderId="0" xfId="0" applyNumberFormat="1" applyFont="1" applyFill="1" applyBorder="1"/>
    <xf numFmtId="167" fontId="0" fillId="3" borderId="0" xfId="0" applyNumberFormat="1" applyFill="1" applyBorder="1"/>
    <xf numFmtId="167" fontId="5" fillId="2" borderId="1" xfId="0" applyNumberFormat="1" applyFont="1" applyFill="1" applyBorder="1"/>
    <xf numFmtId="167" fontId="5" fillId="2" borderId="2" xfId="0" applyNumberFormat="1" applyFont="1" applyFill="1" applyBorder="1"/>
    <xf numFmtId="167" fontId="5" fillId="2" borderId="3" xfId="0" applyNumberFormat="1" applyFont="1" applyFill="1" applyBorder="1"/>
    <xf numFmtId="167" fontId="5" fillId="2" borderId="4" xfId="0" applyNumberFormat="1" applyFont="1" applyFill="1" applyBorder="1"/>
    <xf numFmtId="167" fontId="5" fillId="2" borderId="5" xfId="0" applyNumberFormat="1" applyFont="1" applyFill="1" applyBorder="1"/>
    <xf numFmtId="167" fontId="5" fillId="2" borderId="6" xfId="0" applyNumberFormat="1" applyFont="1" applyFill="1" applyBorder="1"/>
    <xf numFmtId="167" fontId="1" fillId="0" borderId="7" xfId="0" applyNumberFormat="1" applyFont="1" applyBorder="1"/>
    <xf numFmtId="167" fontId="1" fillId="0" borderId="7" xfId="0" quotePrefix="1" applyNumberFormat="1" applyFont="1" applyBorder="1" applyAlignment="1">
      <alignment horizontal="center"/>
    </xf>
    <xf numFmtId="167" fontId="1" fillId="0" borderId="7" xfId="0" applyNumberFormat="1" applyFont="1" applyBorder="1" applyAlignment="1">
      <alignment horizontal="center"/>
    </xf>
    <xf numFmtId="167" fontId="1" fillId="0" borderId="8" xfId="0" applyNumberFormat="1" applyFont="1" applyBorder="1"/>
    <xf numFmtId="167" fontId="1" fillId="0" borderId="8" xfId="0" quotePrefix="1" applyNumberFormat="1" applyFont="1" applyBorder="1" applyAlignment="1">
      <alignment horizontal="center"/>
    </xf>
    <xf numFmtId="167" fontId="0" fillId="0" borderId="5" xfId="0" applyNumberFormat="1" applyBorder="1"/>
    <xf numFmtId="167" fontId="4" fillId="2" borderId="2" xfId="0" applyNumberFormat="1" applyFont="1" applyFill="1" applyBorder="1"/>
    <xf numFmtId="167" fontId="4" fillId="2" borderId="3" xfId="0" applyNumberFormat="1" applyFont="1" applyFill="1" applyBorder="1"/>
    <xf numFmtId="167" fontId="1" fillId="0" borderId="1" xfId="0" applyNumberFormat="1" applyFont="1" applyBorder="1"/>
    <xf numFmtId="167" fontId="0" fillId="0" borderId="3" xfId="0" applyNumberFormat="1" applyBorder="1"/>
    <xf numFmtId="167" fontId="4" fillId="2" borderId="9" xfId="0" applyNumberFormat="1" applyFont="1" applyFill="1" applyBorder="1"/>
    <xf numFmtId="4" fontId="4" fillId="2" borderId="0" xfId="0" applyNumberFormat="1" applyFont="1" applyFill="1" applyBorder="1"/>
    <xf numFmtId="4" fontId="4" fillId="2" borderId="10" xfId="0" applyNumberFormat="1" applyFont="1" applyFill="1" applyBorder="1"/>
    <xf numFmtId="4" fontId="4" fillId="2" borderId="0" xfId="0" applyNumberFormat="1" applyFont="1" applyFill="1"/>
    <xf numFmtId="167" fontId="3" fillId="0" borderId="9" xfId="0" quotePrefix="1" applyNumberFormat="1" applyFont="1" applyBorder="1" applyAlignment="1">
      <alignment horizontal="left"/>
    </xf>
    <xf numFmtId="167" fontId="3" fillId="0" borderId="9" xfId="0" applyNumberFormat="1" applyFont="1" applyBorder="1"/>
    <xf numFmtId="167" fontId="9" fillId="0" borderId="9" xfId="0" applyNumberFormat="1" applyFont="1" applyBorder="1"/>
    <xf numFmtId="167" fontId="10" fillId="2" borderId="0" xfId="0" applyNumberFormat="1" applyFont="1" applyFill="1" applyBorder="1"/>
    <xf numFmtId="167" fontId="5" fillId="2" borderId="9" xfId="0" applyNumberFormat="1" applyFont="1" applyFill="1" applyBorder="1"/>
    <xf numFmtId="167" fontId="1" fillId="0" borderId="9" xfId="0" quotePrefix="1" applyNumberFormat="1" applyFont="1" applyBorder="1" applyAlignment="1">
      <alignment horizontal="left"/>
    </xf>
    <xf numFmtId="0" fontId="2" fillId="2" borderId="0" xfId="0" applyFont="1" applyFill="1" applyBorder="1"/>
    <xf numFmtId="167" fontId="11" fillId="0" borderId="9" xfId="0" applyNumberFormat="1" applyFont="1" applyBorder="1"/>
    <xf numFmtId="167" fontId="3" fillId="0" borderId="4" xfId="0" applyNumberFormat="1" applyFont="1" applyBorder="1"/>
    <xf numFmtId="4" fontId="4" fillId="2" borderId="5" xfId="0" applyNumberFormat="1" applyFont="1" applyFill="1" applyBorder="1"/>
    <xf numFmtId="167" fontId="4" fillId="3" borderId="5" xfId="0" applyNumberFormat="1" applyFont="1" applyFill="1" applyBorder="1"/>
    <xf numFmtId="4" fontId="4" fillId="2" borderId="6" xfId="0" applyNumberFormat="1" applyFont="1" applyFill="1" applyBorder="1"/>
    <xf numFmtId="167" fontId="4" fillId="2" borderId="4" xfId="0" applyNumberFormat="1" applyFont="1" applyFill="1" applyBorder="1"/>
    <xf numFmtId="167" fontId="10" fillId="2" borderId="5" xfId="0" applyNumberFormat="1" applyFont="1" applyFill="1" applyBorder="1"/>
    <xf numFmtId="167" fontId="12" fillId="2" borderId="5" xfId="0" applyNumberFormat="1" applyFont="1" applyFill="1" applyBorder="1"/>
    <xf numFmtId="167" fontId="3" fillId="0" borderId="0" xfId="0" applyNumberFormat="1" applyFont="1" applyBorder="1"/>
    <xf numFmtId="4" fontId="4" fillId="3" borderId="0" xfId="0" applyNumberFormat="1" applyFont="1" applyFill="1" applyBorder="1"/>
    <xf numFmtId="167" fontId="5" fillId="2" borderId="0" xfId="0" applyNumberFormat="1" applyFont="1" applyFill="1" applyBorder="1"/>
    <xf numFmtId="167" fontId="12" fillId="2" borderId="0" xfId="0" applyNumberFormat="1" applyFont="1" applyFill="1" applyBorder="1"/>
    <xf numFmtId="0" fontId="2" fillId="2" borderId="9" xfId="0" applyFont="1" applyFill="1" applyBorder="1"/>
    <xf numFmtId="167" fontId="13" fillId="2" borderId="1" xfId="0" applyNumberFormat="1" applyFont="1" applyFill="1" applyBorder="1"/>
    <xf numFmtId="167" fontId="13" fillId="2" borderId="9" xfId="0" applyNumberFormat="1" applyFont="1" applyFill="1" applyBorder="1"/>
    <xf numFmtId="4" fontId="16" fillId="2" borderId="0" xfId="0" applyNumberFormat="1" applyFont="1" applyFill="1" applyBorder="1"/>
    <xf numFmtId="167" fontId="15" fillId="2" borderId="9" xfId="0" applyNumberFormat="1" applyFont="1" applyFill="1" applyBorder="1"/>
    <xf numFmtId="3" fontId="4" fillId="2" borderId="0" xfId="0" applyNumberFormat="1" applyFont="1" applyFill="1" applyBorder="1"/>
    <xf numFmtId="3" fontId="4" fillId="2" borderId="5" xfId="0" applyNumberFormat="1" applyFont="1" applyFill="1" applyBorder="1"/>
    <xf numFmtId="167" fontId="3" fillId="0" borderId="5" xfId="0" applyNumberFormat="1" applyFont="1" applyBorder="1"/>
    <xf numFmtId="167" fontId="15" fillId="2" borderId="0" xfId="0" applyNumberFormat="1" applyFont="1" applyFill="1" applyBorder="1"/>
    <xf numFmtId="4" fontId="0" fillId="0" borderId="0" xfId="0" applyNumberFormat="1"/>
    <xf numFmtId="167" fontId="8" fillId="2" borderId="0" xfId="0" applyNumberFormat="1" applyFont="1" applyFill="1" applyAlignment="1">
      <alignment horizontal="center"/>
    </xf>
    <xf numFmtId="167" fontId="8" fillId="2" borderId="5" xfId="0" applyNumberFormat="1" applyFont="1" applyFill="1" applyBorder="1" applyAlignment="1">
      <alignment horizontal="center"/>
    </xf>
    <xf numFmtId="167" fontId="6" fillId="2" borderId="0" xfId="0" applyNumberFormat="1" applyFont="1" applyFill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167" fontId="6" fillId="2" borderId="0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Border="1" applyAlignment="1">
      <alignment horizontal="center" vertical="center" wrapText="1"/>
    </xf>
    <xf numFmtId="167" fontId="1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zoomScale="70" zoomScaleNormal="70" workbookViewId="0">
      <selection activeCell="B18" sqref="B18"/>
    </sheetView>
  </sheetViews>
  <sheetFormatPr baseColWidth="10" defaultRowHeight="12.75"/>
  <cols>
    <col min="1" max="1" width="31" style="4" customWidth="1"/>
    <col min="2" max="4" width="11.42578125" style="4" customWidth="1"/>
    <col min="5" max="5" width="13.140625" style="4" customWidth="1"/>
    <col min="6" max="6" width="11.7109375" style="4" customWidth="1"/>
    <col min="7" max="7" width="13.42578125" style="4" customWidth="1"/>
    <col min="8" max="8" width="0.7109375" style="4" customWidth="1"/>
    <col min="9" max="9" width="17.28515625" style="4" hidden="1" customWidth="1"/>
    <col min="10" max="10" width="15.85546875" style="4" hidden="1" customWidth="1"/>
    <col min="11" max="11" width="13.5703125" style="4" hidden="1" customWidth="1"/>
    <col min="12" max="12" width="12.85546875" style="4" hidden="1" customWidth="1"/>
    <col min="13" max="13" width="15.140625" style="4" hidden="1" customWidth="1"/>
    <col min="14" max="14" width="12.5703125" style="4" customWidth="1"/>
    <col min="15" max="15" width="13.140625" style="4" customWidth="1"/>
    <col min="16" max="16" width="2.5703125" style="4" customWidth="1"/>
    <col min="17" max="17" width="0.85546875" style="4" customWidth="1"/>
    <col min="18" max="18" width="2.5703125" style="4" customWidth="1"/>
    <col min="19" max="19" width="27.7109375" style="4" customWidth="1"/>
    <col min="20" max="20" width="11.85546875" style="4" customWidth="1"/>
    <col min="21" max="21" width="11" style="4" customWidth="1"/>
    <col min="22" max="22" width="11.5703125" style="4" customWidth="1"/>
    <col min="23" max="23" width="11.140625" style="4" customWidth="1"/>
    <col min="24" max="30" width="11.42578125" style="4"/>
    <col min="31" max="31" width="11" style="4" customWidth="1"/>
    <col min="32" max="32" width="13.140625" style="4" customWidth="1"/>
    <col min="33" max="33" width="13.42578125" style="4" customWidth="1"/>
    <col min="34" max="16384" width="11.42578125" style="4"/>
  </cols>
  <sheetData>
    <row r="1" spans="1:37">
      <c r="A1" s="2"/>
      <c r="B1" s="2"/>
      <c r="C1" s="2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</row>
    <row r="2" spans="1:37" ht="18.75" customHeight="1">
      <c r="A2" s="60" t="s">
        <v>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2"/>
    </row>
    <row r="3" spans="1:37" ht="15.75" customHeight="1">
      <c r="A3" s="60" t="s">
        <v>45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2"/>
      <c r="AH3" s="8"/>
      <c r="AI3" s="8"/>
    </row>
    <row r="4" spans="1:37" ht="21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2"/>
      <c r="AH4" s="10"/>
      <c r="AI4" s="10"/>
      <c r="AJ4" s="10"/>
      <c r="AK4" s="10"/>
    </row>
    <row r="5" spans="1:37" ht="15.75" customHeight="1">
      <c r="A5" s="11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2" t="s">
        <v>15</v>
      </c>
      <c r="H5" s="12" t="s">
        <v>16</v>
      </c>
      <c r="I5" s="12" t="s">
        <v>17</v>
      </c>
      <c r="J5" s="12" t="s">
        <v>18</v>
      </c>
      <c r="K5" s="12" t="s">
        <v>19</v>
      </c>
      <c r="L5" s="12" t="s">
        <v>20</v>
      </c>
      <c r="M5" s="12" t="s">
        <v>21</v>
      </c>
      <c r="N5" s="13" t="s">
        <v>8</v>
      </c>
      <c r="O5" s="2"/>
      <c r="AH5" s="10"/>
      <c r="AI5" s="10"/>
      <c r="AJ5" s="10"/>
      <c r="AK5" s="10"/>
    </row>
    <row r="6" spans="1:37" ht="15" customHeight="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2"/>
      <c r="AH6" s="10"/>
      <c r="AI6" s="10"/>
      <c r="AJ6" s="10"/>
      <c r="AK6" s="10"/>
    </row>
    <row r="7" spans="1:3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AH7" s="10"/>
      <c r="AI7" s="10"/>
      <c r="AJ7" s="10"/>
      <c r="AK7" s="10"/>
    </row>
    <row r="8" spans="1:37">
      <c r="A8" s="11" t="s">
        <v>24</v>
      </c>
      <c r="B8" s="1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"/>
      <c r="AH8" s="10"/>
      <c r="AI8" s="10"/>
      <c r="AJ8" s="10"/>
      <c r="AK8" s="10"/>
    </row>
    <row r="9" spans="1:37">
      <c r="A9" s="27" t="s">
        <v>25</v>
      </c>
      <c r="B9" s="28">
        <v>51213.971367798142</v>
      </c>
      <c r="C9" s="28">
        <v>36072.516548958825</v>
      </c>
      <c r="D9" s="28">
        <v>45847.48712421814</v>
      </c>
      <c r="E9" s="28">
        <v>61428.060438656401</v>
      </c>
      <c r="F9" s="28">
        <v>56747.347758057746</v>
      </c>
      <c r="G9" s="28">
        <v>48745.215225197215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9">
        <v>300054.59846288647</v>
      </c>
      <c r="O9" s="30"/>
      <c r="AH9" s="10"/>
      <c r="AI9" s="10"/>
      <c r="AJ9" s="10"/>
      <c r="AK9" s="10"/>
    </row>
    <row r="10" spans="1:37">
      <c r="A10" s="27" t="s">
        <v>26</v>
      </c>
      <c r="B10" s="47">
        <v>23310.513002919703</v>
      </c>
      <c r="C10" s="28">
        <v>14503.504309669723</v>
      </c>
      <c r="D10" s="28">
        <v>19599.719100720911</v>
      </c>
      <c r="E10" s="28">
        <v>22433.825670703045</v>
      </c>
      <c r="F10" s="28">
        <v>21328.48405194587</v>
      </c>
      <c r="G10" s="28">
        <v>22298.692039491147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9">
        <v>123474.73817545039</v>
      </c>
      <c r="O10" s="30"/>
      <c r="AH10" s="10"/>
      <c r="AI10" s="10"/>
      <c r="AJ10" s="10"/>
      <c r="AK10" s="10"/>
    </row>
    <row r="11" spans="1:37">
      <c r="A11" s="27" t="s">
        <v>0</v>
      </c>
      <c r="B11" s="28">
        <v>117.67059659090911</v>
      </c>
      <c r="C11" s="28">
        <v>88.323201082420852</v>
      </c>
      <c r="D11" s="28">
        <v>95.671206438338473</v>
      </c>
      <c r="E11" s="28">
        <v>113.45359267749392</v>
      </c>
      <c r="F11" s="28">
        <v>156.21224085301864</v>
      </c>
      <c r="G11" s="28">
        <v>1282.5625507456575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1853.8933883878385</v>
      </c>
      <c r="O11" s="30"/>
      <c r="AH11" s="10"/>
      <c r="AI11" s="10"/>
      <c r="AJ11" s="10"/>
      <c r="AK11" s="10"/>
    </row>
    <row r="12" spans="1:37">
      <c r="A12" s="27" t="s">
        <v>1</v>
      </c>
      <c r="B12" s="28">
        <v>63.016018686739649</v>
      </c>
      <c r="C12" s="28">
        <v>50.849908338883097</v>
      </c>
      <c r="D12" s="28">
        <v>680.24001410456276</v>
      </c>
      <c r="E12" s="47">
        <v>51.896712224715152</v>
      </c>
      <c r="F12" s="28">
        <v>65.294415063080052</v>
      </c>
      <c r="G12" s="28">
        <v>1226.4621666540399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9">
        <v>2137.7592350720206</v>
      </c>
      <c r="O12" s="30"/>
      <c r="AH12" s="10"/>
      <c r="AI12" s="10"/>
      <c r="AJ12" s="10"/>
      <c r="AK12" s="10"/>
    </row>
    <row r="13" spans="1:37">
      <c r="A13" s="27" t="s">
        <v>27</v>
      </c>
      <c r="B13" s="28">
        <v>1575.4765505612818</v>
      </c>
      <c r="C13" s="28">
        <v>1896.9175631126343</v>
      </c>
      <c r="D13" s="28">
        <v>1410.7818822069821</v>
      </c>
      <c r="E13" s="28">
        <v>2185.9159943156151</v>
      </c>
      <c r="F13" s="28">
        <v>1897.6764270909723</v>
      </c>
      <c r="G13" s="28">
        <v>2360.833882847427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9">
        <v>11327.602300134913</v>
      </c>
      <c r="O13" s="30"/>
      <c r="AH13" s="10"/>
      <c r="AI13" s="10"/>
      <c r="AJ13" s="10"/>
      <c r="AK13" s="10"/>
    </row>
    <row r="14" spans="1:37">
      <c r="A14" s="27" t="s">
        <v>2</v>
      </c>
      <c r="B14" s="7">
        <v>925.65746317659864</v>
      </c>
      <c r="C14" s="7">
        <v>73.972057859752127</v>
      </c>
      <c r="D14" s="7">
        <v>545.26072845435465</v>
      </c>
      <c r="E14" s="7">
        <v>557.41196322385986</v>
      </c>
      <c r="F14" s="7">
        <v>672.92307974478092</v>
      </c>
      <c r="G14" s="7">
        <v>1829.42644003704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29">
        <v>4604.6517324963861</v>
      </c>
      <c r="O14" s="30"/>
      <c r="AH14" s="10"/>
      <c r="AI14" s="10"/>
      <c r="AJ14" s="10"/>
      <c r="AK14" s="10"/>
    </row>
    <row r="15" spans="1:37">
      <c r="A15" s="27" t="s">
        <v>6</v>
      </c>
      <c r="B15" s="7">
        <v>4420.6086546341603</v>
      </c>
      <c r="C15" s="7">
        <v>4046.0333283200052</v>
      </c>
      <c r="D15" s="7">
        <v>3896.8052591963306</v>
      </c>
      <c r="E15" s="7">
        <v>5000.7226073467073</v>
      </c>
      <c r="F15" s="7">
        <v>4315.9352313641666</v>
      </c>
      <c r="G15" s="7">
        <v>2313.8258715004945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29">
        <v>23993.930952361869</v>
      </c>
      <c r="O15" s="30"/>
      <c r="AH15" s="10"/>
      <c r="AI15" s="10"/>
      <c r="AJ15" s="10"/>
      <c r="AK15" s="10"/>
    </row>
    <row r="16" spans="1:37">
      <c r="A16" s="27"/>
      <c r="B16" s="7"/>
      <c r="C16" s="7"/>
      <c r="D16" s="7"/>
      <c r="E16" s="7"/>
      <c r="F16" s="7"/>
      <c r="G16" s="34"/>
      <c r="H16" s="34"/>
      <c r="I16" s="7"/>
      <c r="J16" s="7"/>
      <c r="K16" s="7"/>
      <c r="L16" s="7"/>
      <c r="M16" s="7"/>
      <c r="N16" s="29"/>
      <c r="O16" s="30"/>
      <c r="AH16" s="10"/>
      <c r="AI16" s="10"/>
      <c r="AJ16" s="10"/>
      <c r="AK16" s="10"/>
    </row>
    <row r="17" spans="1:37">
      <c r="A17" s="35" t="s">
        <v>28</v>
      </c>
      <c r="B17" s="48"/>
      <c r="C17" s="7"/>
      <c r="D17" s="7"/>
      <c r="E17" s="7"/>
      <c r="F17" s="7"/>
      <c r="G17" s="34"/>
      <c r="H17" s="34"/>
      <c r="I17" s="7"/>
      <c r="J17" s="7"/>
      <c r="K17" s="7"/>
      <c r="L17" s="7"/>
      <c r="M17" s="7"/>
      <c r="N17" s="29"/>
      <c r="O17" s="30"/>
      <c r="AH17" s="10"/>
      <c r="AI17" s="10"/>
      <c r="AJ17" s="10"/>
      <c r="AK17" s="10"/>
    </row>
    <row r="18" spans="1:37">
      <c r="A18" s="27" t="s">
        <v>25</v>
      </c>
      <c r="B18" s="28">
        <v>47445.226422119507</v>
      </c>
      <c r="C18" s="28">
        <v>37775.82848228691</v>
      </c>
      <c r="D18" s="28">
        <v>47791.40639390362</v>
      </c>
      <c r="E18" s="28">
        <v>54455.347494731912</v>
      </c>
      <c r="F18" s="28">
        <v>55232.996834226171</v>
      </c>
      <c r="G18" s="28">
        <v>26833.269242513441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9">
        <v>269534.07486978162</v>
      </c>
      <c r="O18" s="30"/>
      <c r="AH18" s="10"/>
      <c r="AI18" s="10"/>
      <c r="AJ18" s="10"/>
      <c r="AK18" s="10"/>
    </row>
    <row r="19" spans="1:37">
      <c r="A19" s="27" t="s">
        <v>26</v>
      </c>
      <c r="B19" s="28">
        <v>19378.402776458242</v>
      </c>
      <c r="C19" s="28">
        <v>15760.52341703329</v>
      </c>
      <c r="D19" s="28">
        <v>19926.70991747174</v>
      </c>
      <c r="E19" s="28">
        <v>20706.195891394353</v>
      </c>
      <c r="F19" s="28">
        <v>19811.209233154321</v>
      </c>
      <c r="G19" s="28">
        <v>11651.797388641111</v>
      </c>
      <c r="H19" s="28">
        <v>0</v>
      </c>
      <c r="I19" s="28">
        <v>0</v>
      </c>
      <c r="J19" s="28">
        <v>0</v>
      </c>
      <c r="K19" s="28">
        <v>0</v>
      </c>
      <c r="L19" s="1">
        <v>0</v>
      </c>
      <c r="M19" s="28">
        <v>0</v>
      </c>
      <c r="N19" s="29">
        <v>107234.83862415305</v>
      </c>
      <c r="O19" s="30"/>
      <c r="AH19" s="10"/>
      <c r="AI19" s="10"/>
      <c r="AJ19" s="10"/>
      <c r="AK19" s="10"/>
    </row>
    <row r="20" spans="1:37">
      <c r="A20" s="27" t="s">
        <v>0</v>
      </c>
      <c r="B20" s="28">
        <v>159.21609409096774</v>
      </c>
      <c r="C20" s="28">
        <v>87.76417474329412</v>
      </c>
      <c r="D20" s="28">
        <v>132.14909911261103</v>
      </c>
      <c r="E20" s="28">
        <v>131.788111622798</v>
      </c>
      <c r="F20" s="28">
        <v>140.57661279169386</v>
      </c>
      <c r="G20" s="28">
        <v>1314.0763130476573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9">
        <v>1965.570405409022</v>
      </c>
      <c r="O20" s="30"/>
      <c r="AH20" s="10"/>
      <c r="AI20" s="10"/>
      <c r="AJ20" s="10"/>
      <c r="AK20" s="10"/>
    </row>
    <row r="21" spans="1:37">
      <c r="A21" s="27" t="s">
        <v>1</v>
      </c>
      <c r="B21" s="28">
        <v>144.87936973440557</v>
      </c>
      <c r="C21" s="28">
        <v>136.58230574658671</v>
      </c>
      <c r="D21" s="28">
        <v>162.38086918205838</v>
      </c>
      <c r="E21" s="28">
        <v>121.79543791159455</v>
      </c>
      <c r="F21" s="28">
        <v>140.34153054620208</v>
      </c>
      <c r="G21" s="28">
        <v>1308.559320734124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9">
        <v>2014.5388338549715</v>
      </c>
      <c r="O21" s="30"/>
      <c r="AH21" s="10"/>
      <c r="AI21" s="10"/>
      <c r="AJ21" s="10"/>
      <c r="AK21" s="10"/>
    </row>
    <row r="22" spans="1:37">
      <c r="A22" s="27" t="s">
        <v>27</v>
      </c>
      <c r="B22" s="28">
        <v>1045.9912324281293</v>
      </c>
      <c r="C22" s="28">
        <v>1474.7020381062352</v>
      </c>
      <c r="D22" s="28">
        <v>1703.3100990524113</v>
      </c>
      <c r="E22" s="28">
        <v>1961.0641524582857</v>
      </c>
      <c r="F22" s="28">
        <v>1809.4052823233485</v>
      </c>
      <c r="G22" s="28">
        <v>2239.3093853726391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9">
        <v>10233.782189741049</v>
      </c>
      <c r="O22" s="30"/>
      <c r="AH22" s="10"/>
      <c r="AI22" s="10"/>
      <c r="AJ22" s="10"/>
      <c r="AK22" s="10"/>
    </row>
    <row r="23" spans="1:37">
      <c r="A23" s="50" t="s">
        <v>2</v>
      </c>
      <c r="B23" s="28">
        <v>770.75589364772327</v>
      </c>
      <c r="C23" s="28">
        <v>558.65977313376072</v>
      </c>
      <c r="D23" s="28">
        <v>587.53869287833561</v>
      </c>
      <c r="E23" s="28">
        <v>569.12767707313333</v>
      </c>
      <c r="F23" s="28">
        <v>494.00471062885231</v>
      </c>
      <c r="G23" s="28">
        <v>1705.425408378117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9">
        <v>4685.5121557399225</v>
      </c>
      <c r="O23" s="30"/>
      <c r="AH23" s="10"/>
      <c r="AI23" s="10"/>
      <c r="AJ23" s="10"/>
      <c r="AK23" s="10"/>
    </row>
    <row r="24" spans="1:37">
      <c r="A24" s="27" t="s">
        <v>6</v>
      </c>
      <c r="B24" s="28">
        <v>4776.1124219351659</v>
      </c>
      <c r="C24" s="28">
        <v>3956.2388328683046</v>
      </c>
      <c r="D24" s="28">
        <v>4097.138476953789</v>
      </c>
      <c r="E24" s="28">
        <v>5110.7413782410522</v>
      </c>
      <c r="F24" s="28">
        <v>4589.5575586766126</v>
      </c>
      <c r="G24" s="28">
        <v>2181.2464761524152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9">
        <v>24711.035144827343</v>
      </c>
      <c r="O24" s="30"/>
      <c r="AH24" s="10"/>
      <c r="AI24" s="10"/>
      <c r="AJ24" s="10"/>
      <c r="AK24" s="10"/>
    </row>
    <row r="25" spans="1:37">
      <c r="A25" s="27"/>
      <c r="B25" s="7"/>
      <c r="C25" s="7"/>
      <c r="D25" s="7"/>
      <c r="E25" s="7"/>
      <c r="F25" s="7"/>
      <c r="G25" s="34"/>
      <c r="H25" s="34"/>
      <c r="I25" s="7"/>
      <c r="J25" s="7"/>
      <c r="K25" s="7"/>
      <c r="L25" s="7"/>
      <c r="M25" s="7"/>
      <c r="N25" s="29"/>
      <c r="O25" s="30"/>
      <c r="AH25" s="10"/>
      <c r="AI25" s="10"/>
      <c r="AJ25" s="10"/>
      <c r="AK25" s="10"/>
    </row>
    <row r="26" spans="1:37">
      <c r="A26" s="35" t="s">
        <v>3</v>
      </c>
      <c r="B26" s="7"/>
      <c r="C26" s="7"/>
      <c r="D26" s="7"/>
      <c r="E26" s="7"/>
      <c r="F26" s="7"/>
      <c r="G26" s="34"/>
      <c r="H26" s="34"/>
      <c r="I26" s="7"/>
      <c r="J26" s="7"/>
      <c r="K26" s="7"/>
      <c r="L26" s="7"/>
      <c r="M26" s="7"/>
      <c r="N26" s="29"/>
      <c r="O26" s="30"/>
      <c r="AH26" s="10"/>
      <c r="AI26" s="10"/>
      <c r="AJ26" s="10"/>
      <c r="AK26" s="10"/>
    </row>
    <row r="27" spans="1:37">
      <c r="A27" s="27" t="s">
        <v>29</v>
      </c>
      <c r="B27" s="28">
        <v>62510.183770763091</v>
      </c>
      <c r="C27" s="28">
        <v>48397.234010825472</v>
      </c>
      <c r="D27" s="28">
        <v>61471.502337607133</v>
      </c>
      <c r="E27" s="28">
        <v>71311.193397787545</v>
      </c>
      <c r="F27" s="28">
        <v>70401.249939045912</v>
      </c>
      <c r="G27" s="28">
        <v>28719.934169456337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9">
        <v>342811.29762548552</v>
      </c>
      <c r="O27" s="30"/>
      <c r="AH27" s="10"/>
      <c r="AI27" s="10"/>
      <c r="AJ27" s="10"/>
      <c r="AK27" s="10"/>
    </row>
    <row r="28" spans="1:37">
      <c r="A28" s="27" t="s">
        <v>30</v>
      </c>
      <c r="B28" s="28">
        <v>10374.40810674599</v>
      </c>
      <c r="C28" s="28">
        <v>10929.243352077467</v>
      </c>
      <c r="D28" s="28">
        <v>12436.041207237682</v>
      </c>
      <c r="E28" s="28">
        <v>12594.947679966546</v>
      </c>
      <c r="F28" s="28">
        <v>13127.806032154895</v>
      </c>
      <c r="G28" s="28">
        <v>9789.9486543438707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>
        <v>69252.395032526445</v>
      </c>
      <c r="O28" s="30"/>
      <c r="AH28" s="10"/>
      <c r="AI28" s="10"/>
      <c r="AJ28" s="10"/>
      <c r="AK28" s="10"/>
    </row>
    <row r="29" spans="1:37">
      <c r="A29" s="27" t="s">
        <v>31</v>
      </c>
      <c r="B29" s="28">
        <v>3277.0751297639913</v>
      </c>
      <c r="C29" s="28">
        <v>2816.6178409767467</v>
      </c>
      <c r="D29" s="28">
        <v>3066.7804231725218</v>
      </c>
      <c r="E29" s="28">
        <v>3696.433569864676</v>
      </c>
      <c r="F29" s="28">
        <v>3282.4178723381856</v>
      </c>
      <c r="G29" s="28">
        <v>5000.2653727471206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9">
        <v>21139.590208863243</v>
      </c>
      <c r="O29" s="30"/>
      <c r="AH29" s="10"/>
      <c r="AI29" s="10"/>
      <c r="AJ29" s="10"/>
      <c r="AK29" s="10"/>
    </row>
    <row r="30" spans="1:37">
      <c r="A30" s="27" t="s">
        <v>4</v>
      </c>
      <c r="B30" s="28">
        <v>1181.021402890256</v>
      </c>
      <c r="C30" s="28">
        <v>1073.0832320021627</v>
      </c>
      <c r="D30" s="28">
        <v>1006.9974200008412</v>
      </c>
      <c r="E30" s="28">
        <v>967.42580198356291</v>
      </c>
      <c r="F30" s="28">
        <v>1094.4943678567568</v>
      </c>
      <c r="G30" s="28">
        <v>2261.3226338169043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7584.3448585504839</v>
      </c>
      <c r="O30" s="30"/>
      <c r="AH30" s="10"/>
      <c r="AI30" s="10"/>
      <c r="AJ30" s="10"/>
      <c r="AK30" s="10"/>
    </row>
    <row r="31" spans="1:37">
      <c r="A31" s="27" t="s">
        <v>32</v>
      </c>
      <c r="B31" s="28">
        <v>203.94516562760219</v>
      </c>
      <c r="C31" s="28">
        <v>209.35583441214098</v>
      </c>
      <c r="D31" s="28">
        <v>213.99126893851312</v>
      </c>
      <c r="E31" s="28">
        <v>215.82885970601123</v>
      </c>
      <c r="F31" s="28">
        <v>127.65477170013003</v>
      </c>
      <c r="G31" s="28">
        <v>1448.5466280303092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2419.3225284147065</v>
      </c>
      <c r="O31" s="30"/>
      <c r="AH31" s="10"/>
      <c r="AI31" s="10"/>
      <c r="AJ31" s="10"/>
      <c r="AK31" s="10"/>
    </row>
    <row r="32" spans="1:37">
      <c r="A32" s="27" t="s">
        <v>5</v>
      </c>
      <c r="B32" s="28">
        <v>2.8406694919365658</v>
      </c>
      <c r="C32" s="28">
        <v>2.9373090319541282</v>
      </c>
      <c r="D32" s="28">
        <v>3.039021379363712</v>
      </c>
      <c r="E32" s="28">
        <v>3.1461658534846633</v>
      </c>
      <c r="F32" s="28">
        <v>13.984780467710403</v>
      </c>
      <c r="G32" s="28">
        <v>1197.4423634271745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1223.390309651624</v>
      </c>
      <c r="O32" s="30"/>
      <c r="AH32" s="10"/>
      <c r="AI32" s="10"/>
      <c r="AJ32" s="10"/>
      <c r="AK32" s="10"/>
    </row>
    <row r="33" spans="1:37">
      <c r="A33" s="27"/>
      <c r="B33" s="7"/>
      <c r="C33" s="7"/>
      <c r="D33" s="7"/>
      <c r="E33" s="7"/>
      <c r="F33" s="7"/>
      <c r="G33" s="34"/>
      <c r="H33" s="34"/>
      <c r="I33" s="7"/>
      <c r="J33" s="7"/>
      <c r="K33" s="7"/>
      <c r="L33" s="7"/>
      <c r="M33" s="7"/>
      <c r="N33" s="29"/>
      <c r="O33" s="30"/>
      <c r="AH33" s="10"/>
      <c r="AI33" s="10"/>
      <c r="AJ33" s="10"/>
      <c r="AK33" s="10"/>
    </row>
    <row r="34" spans="1:37">
      <c r="A34" s="35" t="s">
        <v>7</v>
      </c>
      <c r="B34" s="7"/>
      <c r="C34" s="7"/>
      <c r="D34" s="7"/>
      <c r="E34" s="7"/>
      <c r="F34" s="7"/>
      <c r="G34" s="34"/>
      <c r="H34" s="34"/>
      <c r="I34" s="7"/>
      <c r="J34" s="7"/>
      <c r="K34" s="7"/>
      <c r="L34" s="7"/>
      <c r="M34" s="7"/>
      <c r="N34" s="29"/>
      <c r="O34" s="30"/>
      <c r="AH34" s="10"/>
      <c r="AI34" s="10"/>
      <c r="AJ34" s="10"/>
      <c r="AK34" s="10"/>
    </row>
    <row r="35" spans="1:37">
      <c r="A35" s="27" t="s">
        <v>29</v>
      </c>
      <c r="B35" s="28">
        <v>62416.208370396831</v>
      </c>
      <c r="C35" s="28">
        <v>48885.052988215888</v>
      </c>
      <c r="D35" s="28">
        <v>61306.620418481907</v>
      </c>
      <c r="E35" s="28">
        <v>71147.203232352083</v>
      </c>
      <c r="F35" s="28">
        <v>70148.142286600021</v>
      </c>
      <c r="G35" s="28">
        <v>28695.983528106444</v>
      </c>
      <c r="H35" s="47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342599.21082415315</v>
      </c>
      <c r="O35" s="30"/>
      <c r="AH35" s="10"/>
      <c r="AI35" s="10"/>
      <c r="AJ35" s="10"/>
      <c r="AK35" s="10"/>
    </row>
    <row r="36" spans="1:37">
      <c r="A36" s="27" t="s">
        <v>30</v>
      </c>
      <c r="B36" s="28">
        <v>10365.313789898129</v>
      </c>
      <c r="C36" s="28">
        <v>10175.647986882805</v>
      </c>
      <c r="D36" s="28">
        <v>12201.599184820338</v>
      </c>
      <c r="E36" s="28">
        <v>12472.840020064008</v>
      </c>
      <c r="F36" s="28">
        <v>13170.573444015619</v>
      </c>
      <c r="G36" s="28">
        <v>11651.797388641111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9">
        <v>70037.771814321997</v>
      </c>
      <c r="O36" s="30"/>
      <c r="AH36" s="10"/>
      <c r="AI36" s="10"/>
      <c r="AJ36" s="10"/>
      <c r="AK36" s="10"/>
    </row>
    <row r="37" spans="1:37">
      <c r="A37" s="27" t="s">
        <v>31</v>
      </c>
      <c r="B37" s="28">
        <v>3166.7388369205387</v>
      </c>
      <c r="C37" s="28">
        <v>2039.7543708617989</v>
      </c>
      <c r="D37" s="28">
        <v>2836.8446535952576</v>
      </c>
      <c r="E37" s="28">
        <v>3675.5383949051925</v>
      </c>
      <c r="F37" s="28">
        <v>4153.7561629322081</v>
      </c>
      <c r="G37" s="28">
        <v>4672.6697002479395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20545.302119462933</v>
      </c>
      <c r="O37" s="30"/>
      <c r="AH37" s="10"/>
      <c r="AI37" s="10"/>
      <c r="AJ37" s="10"/>
      <c r="AK37" s="10"/>
    </row>
    <row r="38" spans="1:37">
      <c r="A38" s="27" t="s">
        <v>4</v>
      </c>
      <c r="B38" s="28">
        <v>1261.2474074124107</v>
      </c>
      <c r="C38" s="28">
        <v>1100.3782537314103</v>
      </c>
      <c r="D38" s="28">
        <v>883.41827503197533</v>
      </c>
      <c r="E38" s="28">
        <v>830.65144329102895</v>
      </c>
      <c r="F38" s="28">
        <v>964.40687489073616</v>
      </c>
      <c r="G38" s="28">
        <v>2205.5471451375693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9">
        <v>7245.6493994951306</v>
      </c>
      <c r="O38" s="30"/>
      <c r="AH38" s="10"/>
      <c r="AI38" s="10"/>
      <c r="AJ38" s="10"/>
      <c r="AK38" s="10"/>
    </row>
    <row r="39" spans="1:37">
      <c r="A39" s="27" t="s">
        <v>32</v>
      </c>
      <c r="B39" s="28">
        <v>124.4818754639592</v>
      </c>
      <c r="C39" s="28">
        <v>209.78411583127595</v>
      </c>
      <c r="D39" s="28">
        <v>212.07429875045966</v>
      </c>
      <c r="E39" s="28">
        <v>215.11430076044837</v>
      </c>
      <c r="F39" s="28">
        <v>128.87176552843371</v>
      </c>
      <c r="G39" s="28">
        <v>1430.6720862681379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2320.9984426027149</v>
      </c>
      <c r="O39" s="30"/>
      <c r="AH39" s="10"/>
      <c r="AI39" s="10"/>
      <c r="AJ39" s="10"/>
      <c r="AK39" s="10"/>
    </row>
    <row r="40" spans="1:37">
      <c r="A40" s="27" t="s">
        <v>5</v>
      </c>
      <c r="B40" s="28">
        <v>2.7956080803224985</v>
      </c>
      <c r="C40" s="28">
        <v>2.8912888669014638</v>
      </c>
      <c r="D40" s="28">
        <v>2.9920220618631186</v>
      </c>
      <c r="E40" s="28">
        <v>3.0981665505053337</v>
      </c>
      <c r="F40" s="28">
        <v>13.931674855903484</v>
      </c>
      <c r="G40" s="28">
        <v>1197.3922998716905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9">
        <v>1223.1010602871863</v>
      </c>
      <c r="O40" s="30"/>
      <c r="AH40" s="10"/>
      <c r="AI40" s="10"/>
      <c r="AJ40" s="10"/>
      <c r="AK40" s="10"/>
    </row>
    <row r="41" spans="1:37">
      <c r="A41" s="43"/>
      <c r="B41" s="41"/>
      <c r="C41" s="41"/>
      <c r="D41" s="41"/>
      <c r="E41" s="41"/>
      <c r="F41" s="41"/>
      <c r="G41" s="44"/>
      <c r="H41" s="44"/>
      <c r="I41" s="45"/>
      <c r="J41" s="45"/>
      <c r="K41" s="45"/>
      <c r="L41" s="41"/>
      <c r="M41" s="41"/>
      <c r="N41" s="42"/>
      <c r="O41" s="30"/>
      <c r="AH41" s="10"/>
      <c r="AI41" s="10"/>
      <c r="AJ41" s="10"/>
      <c r="AK41" s="10"/>
    </row>
    <row r="42" spans="1:37">
      <c r="A42" s="7" t="s">
        <v>34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AH42" s="10"/>
      <c r="AI42" s="10"/>
      <c r="AJ42" s="10"/>
      <c r="AK42" s="10"/>
    </row>
    <row r="43" spans="1:37">
      <c r="A43" s="7" t="s">
        <v>47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AG43" s="47"/>
      <c r="AH43" s="10"/>
      <c r="AI43" s="10"/>
      <c r="AJ43" s="10"/>
      <c r="AK43" s="10"/>
    </row>
    <row r="44" spans="1:37">
      <c r="A44" s="7" t="s">
        <v>46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AG44" s="10"/>
      <c r="AH44" s="10"/>
      <c r="AI44" s="10"/>
      <c r="AJ44" s="10"/>
      <c r="AK44" s="10"/>
    </row>
  </sheetData>
  <mergeCells count="3">
    <mergeCell ref="A2:N2"/>
    <mergeCell ref="A3:N3"/>
    <mergeCell ref="A4:N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7"/>
  <sheetViews>
    <sheetView zoomScale="62" zoomScaleNormal="62" workbookViewId="0">
      <selection activeCell="C9" sqref="C9"/>
    </sheetView>
  </sheetViews>
  <sheetFormatPr baseColWidth="10" defaultRowHeight="12.75"/>
  <cols>
    <col min="1" max="1" width="34.42578125" style="4" customWidth="1"/>
    <col min="2" max="6" width="11.42578125" style="4" customWidth="1"/>
    <col min="7" max="7" width="11.5703125" style="4" customWidth="1"/>
    <col min="8" max="13" width="11.42578125" style="4" customWidth="1"/>
    <col min="14" max="14" width="12.5703125" style="4" bestFit="1" customWidth="1"/>
    <col min="15" max="15" width="13.140625" style="4" customWidth="1"/>
    <col min="16" max="17" width="11.42578125" style="4"/>
    <col min="18" max="18" width="29.7109375" style="4" customWidth="1"/>
    <col min="19" max="19" width="12.140625" style="4" customWidth="1"/>
    <col min="20" max="20" width="13.140625" style="4" customWidth="1"/>
    <col min="21" max="24" width="11.42578125" style="4"/>
    <col min="25" max="25" width="5" style="4" customWidth="1"/>
    <col min="26" max="26" width="26.140625" style="4" customWidth="1"/>
    <col min="27" max="38" width="11.42578125" style="4"/>
    <col min="39" max="39" width="13" style="4" customWidth="1"/>
    <col min="40" max="40" width="13.140625" style="4" customWidth="1"/>
    <col min="41" max="41" width="11.85546875" style="4" bestFit="1" customWidth="1"/>
    <col min="42" max="16384" width="11.42578125" style="4"/>
  </cols>
  <sheetData>
    <row r="1" spans="1:40">
      <c r="A1" s="2"/>
      <c r="B1" s="2"/>
      <c r="C1" s="2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</row>
    <row r="2" spans="1:40">
      <c r="A2" s="2"/>
      <c r="B2" s="2"/>
      <c r="C2" s="2"/>
      <c r="D2" s="62" t="s">
        <v>44</v>
      </c>
      <c r="E2" s="62"/>
      <c r="F2" s="62"/>
      <c r="G2" s="62"/>
      <c r="H2" s="62"/>
      <c r="I2" s="63"/>
      <c r="J2" s="62"/>
      <c r="K2" s="62"/>
      <c r="L2" s="62"/>
      <c r="M2" s="2"/>
      <c r="N2" s="2"/>
      <c r="O2" s="2"/>
    </row>
    <row r="3" spans="1:40" ht="15.75" customHeight="1">
      <c r="A3" s="2"/>
      <c r="B3" s="2"/>
      <c r="C3" s="2"/>
      <c r="D3" s="62"/>
      <c r="E3" s="62"/>
      <c r="F3" s="62"/>
      <c r="G3" s="62"/>
      <c r="H3" s="62"/>
      <c r="I3" s="62"/>
      <c r="J3" s="62"/>
      <c r="K3" s="62"/>
      <c r="L3" s="62"/>
      <c r="M3" s="2"/>
      <c r="N3" s="2"/>
      <c r="O3" s="2"/>
      <c r="R3" s="5"/>
      <c r="S3" s="5" t="s">
        <v>43</v>
      </c>
      <c r="T3" s="5"/>
      <c r="U3" s="5"/>
      <c r="V3" s="5"/>
      <c r="W3" s="6"/>
      <c r="X3" s="6"/>
      <c r="Z3" s="2"/>
      <c r="AA3" s="2"/>
      <c r="AB3" s="2"/>
      <c r="AC3" s="62" t="s">
        <v>42</v>
      </c>
      <c r="AD3" s="62"/>
      <c r="AE3" s="62"/>
      <c r="AF3" s="62"/>
      <c r="AG3" s="62"/>
      <c r="AH3" s="63"/>
      <c r="AI3" s="62"/>
      <c r="AJ3" s="62"/>
      <c r="AK3" s="62"/>
      <c r="AL3" s="2"/>
      <c r="AM3" s="2"/>
    </row>
    <row r="4" spans="1:40" ht="15.75" customHeight="1">
      <c r="A4" s="2"/>
      <c r="B4" s="2"/>
      <c r="C4" s="2"/>
      <c r="D4" s="64"/>
      <c r="E4" s="64"/>
      <c r="F4" s="64"/>
      <c r="G4" s="64"/>
      <c r="H4" s="64"/>
      <c r="I4" s="64"/>
      <c r="J4" s="64"/>
      <c r="K4" s="64"/>
      <c r="L4" s="64"/>
      <c r="M4" s="2"/>
      <c r="N4" s="2"/>
      <c r="O4" s="2"/>
      <c r="R4" s="5"/>
      <c r="S4" s="6"/>
      <c r="T4" s="6"/>
      <c r="U4" s="6"/>
      <c r="V4" s="6"/>
      <c r="W4" s="6"/>
      <c r="X4" s="6"/>
      <c r="Z4" s="2"/>
      <c r="AA4" s="2"/>
      <c r="AB4" s="2"/>
      <c r="AC4" s="62"/>
      <c r="AD4" s="62"/>
      <c r="AE4" s="62"/>
      <c r="AF4" s="62"/>
      <c r="AG4" s="62"/>
      <c r="AH4" s="62"/>
      <c r="AI4" s="62"/>
      <c r="AJ4" s="62"/>
      <c r="AK4" s="62"/>
      <c r="AL4" s="2"/>
      <c r="AM4" s="2"/>
    </row>
    <row r="5" spans="1:40" ht="15.75" customHeight="1">
      <c r="A5" s="11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2" t="s">
        <v>15</v>
      </c>
      <c r="H5" s="12" t="s">
        <v>16</v>
      </c>
      <c r="I5" s="12" t="s">
        <v>17</v>
      </c>
      <c r="J5" s="12" t="s">
        <v>18</v>
      </c>
      <c r="K5" s="12" t="s">
        <v>19</v>
      </c>
      <c r="L5" s="12" t="s">
        <v>20</v>
      </c>
      <c r="M5" s="12" t="s">
        <v>21</v>
      </c>
      <c r="N5" s="13" t="s">
        <v>8</v>
      </c>
      <c r="O5" s="2"/>
      <c r="R5" s="5"/>
      <c r="S5" s="6"/>
      <c r="T5" s="6"/>
      <c r="U5" s="6"/>
      <c r="V5" s="6"/>
      <c r="W5" s="6"/>
      <c r="X5" s="6"/>
      <c r="Z5" s="2"/>
      <c r="AA5" s="2"/>
      <c r="AB5" s="2"/>
      <c r="AC5" s="64"/>
      <c r="AD5" s="64"/>
      <c r="AE5" s="64"/>
      <c r="AF5" s="64"/>
      <c r="AG5" s="64"/>
      <c r="AH5" s="64"/>
      <c r="AI5" s="64"/>
      <c r="AJ5" s="64"/>
      <c r="AK5" s="64"/>
      <c r="AL5" s="2"/>
      <c r="AM5" s="2"/>
    </row>
    <row r="6" spans="1:40" ht="15" customHeight="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2"/>
      <c r="R6" s="17" t="s">
        <v>9</v>
      </c>
      <c r="S6" s="18" t="s">
        <v>22</v>
      </c>
      <c r="T6" s="18" t="s">
        <v>23</v>
      </c>
      <c r="U6" s="18" t="s">
        <v>22</v>
      </c>
      <c r="V6" s="19" t="s">
        <v>40</v>
      </c>
      <c r="W6" s="19" t="s">
        <v>40</v>
      </c>
      <c r="X6" s="19" t="s">
        <v>40</v>
      </c>
      <c r="Z6" s="11" t="s">
        <v>9</v>
      </c>
      <c r="AA6" s="12" t="s">
        <v>10</v>
      </c>
      <c r="AB6" s="12" t="s">
        <v>11</v>
      </c>
      <c r="AC6" s="12" t="s">
        <v>12</v>
      </c>
      <c r="AD6" s="12" t="s">
        <v>13</v>
      </c>
      <c r="AE6" s="12" t="s">
        <v>14</v>
      </c>
      <c r="AF6" s="12" t="s">
        <v>15</v>
      </c>
      <c r="AG6" s="12" t="s">
        <v>16</v>
      </c>
      <c r="AH6" s="12" t="s">
        <v>17</v>
      </c>
      <c r="AI6" s="12" t="s">
        <v>18</v>
      </c>
      <c r="AJ6" s="12" t="s">
        <v>19</v>
      </c>
      <c r="AK6" s="12" t="s">
        <v>20</v>
      </c>
      <c r="AL6" s="12" t="s">
        <v>21</v>
      </c>
      <c r="AM6" s="13" t="s">
        <v>8</v>
      </c>
    </row>
    <row r="7" spans="1:40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R7" s="20"/>
      <c r="S7" s="21" t="s">
        <v>39</v>
      </c>
      <c r="T7" s="21" t="s">
        <v>37</v>
      </c>
      <c r="U7" s="21" t="s">
        <v>41</v>
      </c>
      <c r="V7" s="21" t="s">
        <v>39</v>
      </c>
      <c r="W7" s="21" t="s">
        <v>37</v>
      </c>
      <c r="X7" s="21" t="s">
        <v>41</v>
      </c>
      <c r="Z7" s="14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6"/>
    </row>
    <row r="8" spans="1:40">
      <c r="A8" s="51" t="s">
        <v>24</v>
      </c>
      <c r="B8" s="1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"/>
      <c r="R8" s="25" t="s">
        <v>24</v>
      </c>
      <c r="X8" s="26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>
      <c r="A9" s="27" t="s">
        <v>25</v>
      </c>
      <c r="B9" s="28" t="e">
        <f>+#REF!</f>
        <v>#REF!</v>
      </c>
      <c r="C9" s="28" t="e">
        <f>+#REF!</f>
        <v>#REF!</v>
      </c>
      <c r="D9" s="28" t="e">
        <f>+#REF!</f>
        <v>#REF!</v>
      </c>
      <c r="E9" s="28" t="e">
        <f>+#REF!</f>
        <v>#REF!</v>
      </c>
      <c r="F9" s="28" t="e">
        <f>+#REF!</f>
        <v>#REF!</v>
      </c>
      <c r="G9" s="28" t="e">
        <f>+#REF!</f>
        <v>#REF!</v>
      </c>
      <c r="H9" s="28" t="e">
        <f>+#REF!</f>
        <v>#REF!</v>
      </c>
      <c r="I9" s="28" t="e">
        <f>+#REF!</f>
        <v>#REF!</v>
      </c>
      <c r="J9" s="28" t="e">
        <f>+#REF!</f>
        <v>#REF!</v>
      </c>
      <c r="K9" s="28" t="e">
        <f>+#REF!</f>
        <v>#REF!</v>
      </c>
      <c r="L9" s="28" t="e">
        <f>+#REF!</f>
        <v>#REF!</v>
      </c>
      <c r="M9" s="28" t="e">
        <f>+#REF!</f>
        <v>#REF!</v>
      </c>
      <c r="N9" s="29" t="e">
        <f>SUM(B9:M9)</f>
        <v>#REF!</v>
      </c>
      <c r="O9" s="30" t="e">
        <f>SUM(B9:M9)</f>
        <v>#REF!</v>
      </c>
      <c r="R9" s="31" t="s">
        <v>25</v>
      </c>
      <c r="S9" s="28" t="e">
        <f t="shared" ref="S9:S40" si="0">+N9</f>
        <v>#REF!</v>
      </c>
      <c r="T9" s="28">
        <f>+AM10</f>
        <v>289000.44968611101</v>
      </c>
      <c r="U9" s="28" t="e">
        <f t="shared" ref="U9:U14" si="1">((S9-T9)*100/T9)</f>
        <v>#REF!</v>
      </c>
      <c r="V9" s="28" t="e">
        <f>+B9</f>
        <v>#REF!</v>
      </c>
      <c r="W9" s="28">
        <f>+AA10</f>
        <v>23815.948999999997</v>
      </c>
      <c r="X9" s="29" t="e">
        <f>((V9-W9)*100/W9)</f>
        <v>#REF!</v>
      </c>
      <c r="Z9" s="51" t="s">
        <v>24</v>
      </c>
      <c r="AA9" s="12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4"/>
    </row>
    <row r="10" spans="1:40">
      <c r="A10" s="27" t="s">
        <v>26</v>
      </c>
      <c r="B10" s="28" t="e">
        <f>+#REF!</f>
        <v>#REF!</v>
      </c>
      <c r="C10" s="28" t="e">
        <f>+#REF!</f>
        <v>#REF!</v>
      </c>
      <c r="D10" s="28" t="e">
        <f>+#REF!</f>
        <v>#REF!</v>
      </c>
      <c r="E10" s="28" t="e">
        <f>+#REF!</f>
        <v>#REF!</v>
      </c>
      <c r="F10" s="28" t="e">
        <f>+#REF!</f>
        <v>#REF!</v>
      </c>
      <c r="G10" s="28" t="e">
        <f>+#REF!</f>
        <v>#REF!</v>
      </c>
      <c r="H10" s="28" t="e">
        <f>+#REF!</f>
        <v>#REF!</v>
      </c>
      <c r="I10" s="28" t="e">
        <f>+#REF!</f>
        <v>#REF!</v>
      </c>
      <c r="J10" s="28" t="e">
        <f>+#REF!</f>
        <v>#REF!</v>
      </c>
      <c r="K10" s="28" t="e">
        <f>+#REF!</f>
        <v>#REF!</v>
      </c>
      <c r="L10" s="28" t="e">
        <f>+#REF!</f>
        <v>#REF!</v>
      </c>
      <c r="M10" s="28" t="e">
        <f>+#REF!</f>
        <v>#REF!</v>
      </c>
      <c r="N10" s="29" t="e">
        <f t="shared" ref="N10:N15" si="2">SUM(B10:M10)</f>
        <v>#REF!</v>
      </c>
      <c r="O10" s="30" t="e">
        <f t="shared" ref="O10:O40" si="3">SUM(B10:M10)</f>
        <v>#REF!</v>
      </c>
      <c r="R10" s="31" t="s">
        <v>26</v>
      </c>
      <c r="S10" s="28" t="e">
        <f t="shared" si="0"/>
        <v>#REF!</v>
      </c>
      <c r="T10" s="28">
        <f t="shared" ref="T10:T40" si="4">+AM11</f>
        <v>219501.49437777777</v>
      </c>
      <c r="U10" s="28" t="e">
        <f t="shared" si="1"/>
        <v>#REF!</v>
      </c>
      <c r="V10" s="28" t="e">
        <f t="shared" ref="V10:V40" si="5">+B10</f>
        <v>#REF!</v>
      </c>
      <c r="W10" s="28">
        <f t="shared" ref="W10:W40" si="6">+AA11</f>
        <v>18746.082000000002</v>
      </c>
      <c r="X10" s="29" t="e">
        <f t="shared" ref="X10:X40" si="7">((V10-W10)*100/W10)</f>
        <v>#REF!</v>
      </c>
      <c r="Z10" s="27" t="s">
        <v>25</v>
      </c>
      <c r="AA10" s="28">
        <v>23815.948999999997</v>
      </c>
      <c r="AB10" s="28">
        <v>27012.050999999999</v>
      </c>
      <c r="AC10" s="28">
        <v>17504.623999999996</v>
      </c>
      <c r="AD10" s="28">
        <v>29984.933666666664</v>
      </c>
      <c r="AE10" s="28">
        <v>19614.828999999998</v>
      </c>
      <c r="AF10" s="28">
        <v>28040.232799999998</v>
      </c>
      <c r="AG10" s="28">
        <v>22349.038999999993</v>
      </c>
      <c r="AH10" s="28">
        <v>27604.843000000001</v>
      </c>
      <c r="AI10" s="28">
        <v>32053.854999999996</v>
      </c>
      <c r="AJ10" s="28">
        <v>24825.131444444443</v>
      </c>
      <c r="AK10" s="28">
        <v>14096.725205555555</v>
      </c>
      <c r="AL10" s="28">
        <v>22098.236569444438</v>
      </c>
      <c r="AM10" s="29">
        <v>289000.44968611101</v>
      </c>
      <c r="AN10" s="30">
        <v>289000.44968611101</v>
      </c>
    </row>
    <row r="11" spans="1:40">
      <c r="A11" s="27" t="s">
        <v>0</v>
      </c>
      <c r="B11" s="28" t="e">
        <f>+#REF!</f>
        <v>#REF!</v>
      </c>
      <c r="C11" s="28" t="e">
        <f>+#REF!</f>
        <v>#REF!</v>
      </c>
      <c r="D11" s="28" t="e">
        <f>+#REF!</f>
        <v>#REF!</v>
      </c>
      <c r="E11" s="28" t="e">
        <f>+#REF!</f>
        <v>#REF!</v>
      </c>
      <c r="F11" s="28" t="e">
        <f>+#REF!</f>
        <v>#REF!</v>
      </c>
      <c r="G11" s="28" t="e">
        <f>+#REF!</f>
        <v>#REF!</v>
      </c>
      <c r="H11" s="28" t="e">
        <f>+#REF!</f>
        <v>#REF!</v>
      </c>
      <c r="I11" s="28" t="e">
        <f>+#REF!</f>
        <v>#REF!</v>
      </c>
      <c r="J11" s="28" t="e">
        <f>+#REF!</f>
        <v>#REF!</v>
      </c>
      <c r="K11" s="28" t="e">
        <f>+#REF!</f>
        <v>#REF!</v>
      </c>
      <c r="L11" s="28" t="e">
        <f>+#REF!</f>
        <v>#REF!</v>
      </c>
      <c r="M11" s="28" t="e">
        <f>+#REF!</f>
        <v>#REF!</v>
      </c>
      <c r="N11" s="29" t="e">
        <f t="shared" si="2"/>
        <v>#REF!</v>
      </c>
      <c r="O11" s="30" t="e">
        <f t="shared" si="3"/>
        <v>#REF!</v>
      </c>
      <c r="R11" s="31" t="s">
        <v>0</v>
      </c>
      <c r="S11" s="28" t="e">
        <f t="shared" si="0"/>
        <v>#REF!</v>
      </c>
      <c r="T11" s="28">
        <f t="shared" si="4"/>
        <v>12552.130877777781</v>
      </c>
      <c r="U11" s="28" t="e">
        <f t="shared" si="1"/>
        <v>#REF!</v>
      </c>
      <c r="V11" s="28" t="e">
        <f t="shared" si="5"/>
        <v>#REF!</v>
      </c>
      <c r="W11" s="28">
        <f t="shared" si="6"/>
        <v>2390.1529999999998</v>
      </c>
      <c r="X11" s="29" t="e">
        <f t="shared" si="7"/>
        <v>#REF!</v>
      </c>
      <c r="Z11" s="27" t="s">
        <v>26</v>
      </c>
      <c r="AA11" s="28">
        <v>18746.082000000002</v>
      </c>
      <c r="AB11" s="28">
        <v>27514.645</v>
      </c>
      <c r="AC11" s="28">
        <v>9559.8479999999981</v>
      </c>
      <c r="AD11" s="28">
        <v>17933.752</v>
      </c>
      <c r="AE11" s="28">
        <v>21585.254666666668</v>
      </c>
      <c r="AF11" s="28">
        <v>19890.810799999999</v>
      </c>
      <c r="AG11" s="28">
        <v>21916.226000000002</v>
      </c>
      <c r="AH11" s="28">
        <v>15614.079000000002</v>
      </c>
      <c r="AI11" s="28">
        <v>13713.483666666669</v>
      </c>
      <c r="AJ11" s="28">
        <v>14437.466555555557</v>
      </c>
      <c r="AK11" s="28">
        <v>26234.404133333337</v>
      </c>
      <c r="AL11" s="28">
        <v>12355.442555555555</v>
      </c>
      <c r="AM11" s="29">
        <v>219501.49437777777</v>
      </c>
      <c r="AN11" s="30">
        <v>219501.49437777777</v>
      </c>
    </row>
    <row r="12" spans="1:40">
      <c r="A12" s="27" t="s">
        <v>1</v>
      </c>
      <c r="B12" s="28" t="e">
        <f>+#REF!</f>
        <v>#REF!</v>
      </c>
      <c r="C12" s="28" t="e">
        <f>+#REF!</f>
        <v>#REF!</v>
      </c>
      <c r="D12" s="28" t="e">
        <f>+#REF!</f>
        <v>#REF!</v>
      </c>
      <c r="E12" s="28" t="e">
        <f>+#REF!</f>
        <v>#REF!</v>
      </c>
      <c r="F12" s="28" t="e">
        <f>+#REF!</f>
        <v>#REF!</v>
      </c>
      <c r="G12" s="28" t="e">
        <f>+#REF!</f>
        <v>#REF!</v>
      </c>
      <c r="H12" s="28" t="e">
        <f>+#REF!</f>
        <v>#REF!</v>
      </c>
      <c r="I12" s="28" t="e">
        <f>+#REF!</f>
        <v>#REF!</v>
      </c>
      <c r="J12" s="28" t="e">
        <f>+#REF!</f>
        <v>#REF!</v>
      </c>
      <c r="K12" s="28" t="e">
        <f>+#REF!</f>
        <v>#REF!</v>
      </c>
      <c r="L12" s="28" t="e">
        <f>+#REF!</f>
        <v>#REF!</v>
      </c>
      <c r="M12" s="28" t="e">
        <f>+#REF!</f>
        <v>#REF!</v>
      </c>
      <c r="N12" s="29" t="e">
        <f t="shared" si="2"/>
        <v>#REF!</v>
      </c>
      <c r="O12" s="30" t="e">
        <f t="shared" si="3"/>
        <v>#REF!</v>
      </c>
      <c r="R12" s="32" t="s">
        <v>1</v>
      </c>
      <c r="S12" s="28" t="e">
        <f t="shared" si="0"/>
        <v>#REF!</v>
      </c>
      <c r="T12" s="28">
        <f t="shared" si="4"/>
        <v>3323.3185541125536</v>
      </c>
      <c r="U12" s="28" t="e">
        <f t="shared" si="1"/>
        <v>#REF!</v>
      </c>
      <c r="V12" s="28" t="e">
        <f t="shared" si="5"/>
        <v>#REF!</v>
      </c>
      <c r="W12" s="28">
        <f t="shared" si="6"/>
        <v>200.06900000000002</v>
      </c>
      <c r="X12" s="29" t="e">
        <f t="shared" si="7"/>
        <v>#REF!</v>
      </c>
      <c r="Z12" s="27" t="s">
        <v>0</v>
      </c>
      <c r="AA12" s="28">
        <v>2390.1529999999998</v>
      </c>
      <c r="AB12" s="28">
        <v>556.00500000000011</v>
      </c>
      <c r="AC12" s="28">
        <v>935.91100000000006</v>
      </c>
      <c r="AD12" s="28">
        <v>482.42800000000005</v>
      </c>
      <c r="AE12" s="28">
        <v>312.19966666666676</v>
      </c>
      <c r="AF12" s="28">
        <v>2394.6350000000007</v>
      </c>
      <c r="AG12" s="28">
        <v>2810.8505</v>
      </c>
      <c r="AH12" s="28">
        <v>1015.2869999999999</v>
      </c>
      <c r="AI12" s="28">
        <v>317.1466666666667</v>
      </c>
      <c r="AJ12" s="28">
        <v>265.2477777777778</v>
      </c>
      <c r="AK12" s="28">
        <v>540.79388888888889</v>
      </c>
      <c r="AL12" s="28">
        <v>531.47337777777773</v>
      </c>
      <c r="AM12" s="29">
        <v>12552.130877777781</v>
      </c>
      <c r="AN12" s="30">
        <v>12552.130877777781</v>
      </c>
    </row>
    <row r="13" spans="1:40">
      <c r="A13" s="27" t="s">
        <v>27</v>
      </c>
      <c r="B13" s="28" t="e">
        <f>+#REF!</f>
        <v>#REF!</v>
      </c>
      <c r="C13" s="28" t="e">
        <f>+#REF!</f>
        <v>#REF!</v>
      </c>
      <c r="D13" s="28" t="e">
        <f>+#REF!</f>
        <v>#REF!</v>
      </c>
      <c r="E13" s="28" t="e">
        <f>+#REF!</f>
        <v>#REF!</v>
      </c>
      <c r="F13" s="28" t="e">
        <f>+#REF!</f>
        <v>#REF!</v>
      </c>
      <c r="G13" s="28" t="e">
        <f>+#REF!</f>
        <v>#REF!</v>
      </c>
      <c r="H13" s="28" t="e">
        <f>+#REF!</f>
        <v>#REF!</v>
      </c>
      <c r="I13" s="28" t="e">
        <f>+#REF!</f>
        <v>#REF!</v>
      </c>
      <c r="J13" s="28" t="e">
        <f>+#REF!</f>
        <v>#REF!</v>
      </c>
      <c r="K13" s="28" t="e">
        <f>+#REF!</f>
        <v>#REF!</v>
      </c>
      <c r="L13" s="28" t="e">
        <f>+#REF!</f>
        <v>#REF!</v>
      </c>
      <c r="M13" s="28" t="e">
        <f>+#REF!</f>
        <v>#REF!</v>
      </c>
      <c r="N13" s="29" t="e">
        <f t="shared" si="2"/>
        <v>#REF!</v>
      </c>
      <c r="O13" s="30" t="e">
        <f t="shared" si="3"/>
        <v>#REF!</v>
      </c>
      <c r="R13" s="32" t="s">
        <v>27</v>
      </c>
      <c r="S13" s="28" t="e">
        <f t="shared" si="0"/>
        <v>#REF!</v>
      </c>
      <c r="T13" s="28">
        <f t="shared" si="4"/>
        <v>87629.386747777768</v>
      </c>
      <c r="U13" s="28" t="e">
        <f t="shared" si="1"/>
        <v>#REF!</v>
      </c>
      <c r="V13" s="28" t="e">
        <f t="shared" si="5"/>
        <v>#REF!</v>
      </c>
      <c r="W13" s="28">
        <f t="shared" si="6"/>
        <v>1147.7060000000001</v>
      </c>
      <c r="X13" s="29" t="e">
        <f t="shared" si="7"/>
        <v>#REF!</v>
      </c>
      <c r="Z13" s="27" t="s">
        <v>1</v>
      </c>
      <c r="AA13" s="28">
        <v>200.06900000000002</v>
      </c>
      <c r="AB13" s="28">
        <v>195.53999999999996</v>
      </c>
      <c r="AC13" s="28">
        <v>638.54199999999992</v>
      </c>
      <c r="AD13" s="28">
        <v>180.874</v>
      </c>
      <c r="AE13" s="28">
        <v>84.24199999999999</v>
      </c>
      <c r="AF13" s="28">
        <v>917.31</v>
      </c>
      <c r="AG13" s="28">
        <v>50.364000000000004</v>
      </c>
      <c r="AH13" s="28">
        <v>149.5325714285714</v>
      </c>
      <c r="AI13" s="28">
        <v>125.26957142857142</v>
      </c>
      <c r="AJ13" s="28">
        <v>146.7552380952381</v>
      </c>
      <c r="AK13" s="28">
        <v>581.62857142857149</v>
      </c>
      <c r="AL13" s="28">
        <v>53.191601731601736</v>
      </c>
      <c r="AM13" s="29">
        <v>3323.3185541125536</v>
      </c>
      <c r="AN13" s="30">
        <v>3323.3185541125536</v>
      </c>
    </row>
    <row r="14" spans="1:40">
      <c r="A14" s="27" t="s">
        <v>2</v>
      </c>
      <c r="B14" s="28" t="e">
        <f>+#REF!</f>
        <v>#REF!</v>
      </c>
      <c r="C14" s="28" t="e">
        <f>+#REF!</f>
        <v>#REF!</v>
      </c>
      <c r="D14" s="28" t="e">
        <f>+#REF!</f>
        <v>#REF!</v>
      </c>
      <c r="E14" s="28" t="e">
        <f>+#REF!</f>
        <v>#REF!</v>
      </c>
      <c r="F14" s="28" t="e">
        <f>+#REF!</f>
        <v>#REF!</v>
      </c>
      <c r="G14" s="28" t="e">
        <f>+#REF!</f>
        <v>#REF!</v>
      </c>
      <c r="H14" s="7" t="e">
        <f>+#REF!</f>
        <v>#REF!</v>
      </c>
      <c r="I14" s="7" t="e">
        <f>+#REF!</f>
        <v>#REF!</v>
      </c>
      <c r="J14" s="7" t="e">
        <f>+#REF!</f>
        <v>#REF!</v>
      </c>
      <c r="K14" s="28" t="e">
        <f>+#REF!</f>
        <v>#REF!</v>
      </c>
      <c r="L14" s="28" t="e">
        <f>+#REF!</f>
        <v>#REF!</v>
      </c>
      <c r="M14" s="28" t="e">
        <f>+#REF!</f>
        <v>#REF!</v>
      </c>
      <c r="N14" s="29" t="e">
        <f t="shared" si="2"/>
        <v>#REF!</v>
      </c>
      <c r="O14" s="30" t="e">
        <f t="shared" si="3"/>
        <v>#REF!</v>
      </c>
      <c r="R14" s="32" t="s">
        <v>2</v>
      </c>
      <c r="S14" s="28" t="e">
        <f t="shared" si="0"/>
        <v>#REF!</v>
      </c>
      <c r="T14" s="28">
        <f t="shared" si="4"/>
        <v>13293.518400000001</v>
      </c>
      <c r="U14" s="28" t="e">
        <f t="shared" si="1"/>
        <v>#REF!</v>
      </c>
      <c r="V14" s="28" t="e">
        <f t="shared" si="5"/>
        <v>#REF!</v>
      </c>
      <c r="W14" s="28">
        <f t="shared" si="6"/>
        <v>1265.0550000000001</v>
      </c>
      <c r="X14" s="29" t="e">
        <f t="shared" si="7"/>
        <v>#REF!</v>
      </c>
      <c r="Z14" s="27" t="s">
        <v>27</v>
      </c>
      <c r="AA14" s="28">
        <v>1147.7060000000001</v>
      </c>
      <c r="AB14" s="28">
        <v>13271.636999999997</v>
      </c>
      <c r="AC14" s="28">
        <v>7276.4089999999987</v>
      </c>
      <c r="AD14" s="28">
        <v>5976.5010000000002</v>
      </c>
      <c r="AE14" s="28">
        <v>5888.2819999999992</v>
      </c>
      <c r="AF14" s="28">
        <v>10676.386600000002</v>
      </c>
      <c r="AG14" s="28">
        <v>9459.6080000000002</v>
      </c>
      <c r="AH14" s="28">
        <v>4042.858999999999</v>
      </c>
      <c r="AI14" s="28">
        <v>3928.181</v>
      </c>
      <c r="AJ14" s="28">
        <v>8328.0427777777768</v>
      </c>
      <c r="AK14" s="28">
        <v>14690.809545555558</v>
      </c>
      <c r="AL14" s="28">
        <v>2942.9648244444443</v>
      </c>
      <c r="AM14" s="29">
        <v>87629.386747777768</v>
      </c>
      <c r="AN14" s="30">
        <v>87629.386747777768</v>
      </c>
    </row>
    <row r="15" spans="1:40" ht="15">
      <c r="A15" s="27" t="s">
        <v>6</v>
      </c>
      <c r="B15" s="28" t="e">
        <f>+#REF!</f>
        <v>#REF!</v>
      </c>
      <c r="C15" s="28" t="e">
        <f>+#REF!</f>
        <v>#REF!</v>
      </c>
      <c r="D15" s="28" t="e">
        <f>+#REF!</f>
        <v>#REF!</v>
      </c>
      <c r="E15" s="28" t="e">
        <f>+#REF!</f>
        <v>#REF!</v>
      </c>
      <c r="F15" s="28" t="e">
        <f>+#REF!</f>
        <v>#REF!</v>
      </c>
      <c r="G15" s="28" t="e">
        <f>+#REF!</f>
        <v>#REF!</v>
      </c>
      <c r="H15" s="7" t="e">
        <f>+#REF!</f>
        <v>#REF!</v>
      </c>
      <c r="I15" s="7" t="e">
        <f>+#REF!</f>
        <v>#REF!</v>
      </c>
      <c r="J15" s="7" t="e">
        <f>+#REF!</f>
        <v>#REF!</v>
      </c>
      <c r="K15" s="28" t="e">
        <f>+#REF!</f>
        <v>#REF!</v>
      </c>
      <c r="L15" s="28" t="e">
        <f>+#REF!</f>
        <v>#REF!</v>
      </c>
      <c r="M15" s="28" t="e">
        <f>+#REF!</f>
        <v>#REF!</v>
      </c>
      <c r="N15" s="29" t="e">
        <f t="shared" si="2"/>
        <v>#REF!</v>
      </c>
      <c r="O15" s="30" t="e">
        <f t="shared" si="3"/>
        <v>#REF!</v>
      </c>
      <c r="R15" s="33"/>
      <c r="S15" s="28"/>
      <c r="T15" s="28"/>
      <c r="U15" s="28"/>
      <c r="V15" s="28"/>
      <c r="W15" s="28"/>
      <c r="X15" s="29"/>
      <c r="Z15" s="27" t="s">
        <v>2</v>
      </c>
      <c r="AA15" s="28">
        <v>1265.0550000000001</v>
      </c>
      <c r="AB15" s="28">
        <v>1533.8260000000002</v>
      </c>
      <c r="AC15" s="28">
        <v>1987.7570000000001</v>
      </c>
      <c r="AD15" s="28">
        <v>821.42499999999995</v>
      </c>
      <c r="AE15" s="28">
        <v>848.14599999999996</v>
      </c>
      <c r="AF15" s="28">
        <v>875.21199999999999</v>
      </c>
      <c r="AG15" s="7">
        <v>845.01250000000005</v>
      </c>
      <c r="AH15" s="7">
        <v>1883.8550000000002</v>
      </c>
      <c r="AI15" s="7">
        <v>1077.2450000000001</v>
      </c>
      <c r="AJ15" s="28">
        <v>838.13499999999988</v>
      </c>
      <c r="AK15" s="28">
        <v>552.0270999999999</v>
      </c>
      <c r="AL15" s="28">
        <v>765.82280000000003</v>
      </c>
      <c r="AM15" s="29">
        <v>13293.518400000001</v>
      </c>
      <c r="AN15" s="30">
        <v>13293.518400000001</v>
      </c>
    </row>
    <row r="16" spans="1:40" ht="15">
      <c r="A16" s="27"/>
      <c r="B16" s="7"/>
      <c r="C16" s="7"/>
      <c r="D16" s="7"/>
      <c r="E16" s="28"/>
      <c r="F16" s="28"/>
      <c r="G16" s="28"/>
      <c r="H16" s="34"/>
      <c r="I16" s="7"/>
      <c r="J16" s="7"/>
      <c r="K16" s="28"/>
      <c r="L16" s="28"/>
      <c r="M16" s="28"/>
      <c r="N16" s="29"/>
      <c r="O16" s="30"/>
      <c r="R16" s="33"/>
      <c r="S16" s="28"/>
      <c r="T16" s="28"/>
      <c r="U16" s="28"/>
      <c r="V16" s="28"/>
      <c r="W16" s="28"/>
      <c r="X16" s="29"/>
      <c r="Z16" s="27" t="s">
        <v>6</v>
      </c>
      <c r="AA16" s="28">
        <v>533.91600000000005</v>
      </c>
      <c r="AB16" s="28">
        <v>1225.79</v>
      </c>
      <c r="AC16" s="28">
        <v>1426.3764740000001</v>
      </c>
      <c r="AD16" s="28">
        <v>1288.9689999999996</v>
      </c>
      <c r="AE16" s="28">
        <v>1833.4243333333334</v>
      </c>
      <c r="AF16" s="28">
        <v>2393.8716000000004</v>
      </c>
      <c r="AG16" s="7">
        <v>2349.7423684999999</v>
      </c>
      <c r="AH16" s="7">
        <v>902.02399999999989</v>
      </c>
      <c r="AI16" s="7">
        <v>1096.2213333333334</v>
      </c>
      <c r="AJ16" s="28">
        <v>1465.1651111111114</v>
      </c>
      <c r="AK16" s="28">
        <v>1094.4788800000001</v>
      </c>
      <c r="AL16" s="28">
        <v>1695.8646808268688</v>
      </c>
      <c r="AM16" s="29">
        <v>17305.843781104646</v>
      </c>
      <c r="AN16" s="30">
        <v>17305.843781104646</v>
      </c>
    </row>
    <row r="17" spans="1:40">
      <c r="A17" s="52" t="s">
        <v>28</v>
      </c>
      <c r="B17" s="7"/>
      <c r="C17" s="7"/>
      <c r="D17" s="7"/>
      <c r="E17" s="28"/>
      <c r="F17" s="28"/>
      <c r="G17" s="28"/>
      <c r="H17" s="34"/>
      <c r="I17" s="7"/>
      <c r="J17" s="7"/>
      <c r="K17" s="28"/>
      <c r="L17" s="28"/>
      <c r="M17" s="28"/>
      <c r="N17" s="29"/>
      <c r="O17" s="30"/>
      <c r="R17" s="36" t="s">
        <v>28</v>
      </c>
      <c r="S17" s="28"/>
      <c r="T17" s="28"/>
      <c r="U17" s="28"/>
      <c r="V17" s="28"/>
      <c r="W17" s="28"/>
      <c r="X17" s="29"/>
      <c r="Z17" s="27"/>
      <c r="AA17" s="7"/>
      <c r="AB17" s="7"/>
      <c r="AC17" s="7"/>
      <c r="AD17" s="28"/>
      <c r="AE17" s="28"/>
      <c r="AF17" s="28"/>
      <c r="AG17" s="34"/>
      <c r="AH17" s="7"/>
      <c r="AI17" s="7"/>
      <c r="AJ17" s="28"/>
      <c r="AK17" s="28"/>
      <c r="AL17" s="28"/>
      <c r="AM17" s="29"/>
      <c r="AN17" s="30"/>
    </row>
    <row r="18" spans="1:40">
      <c r="A18" s="27" t="s">
        <v>25</v>
      </c>
      <c r="B18" s="28" t="e">
        <f>+#REF!</f>
        <v>#REF!</v>
      </c>
      <c r="C18" s="28" t="e">
        <f>+#REF!</f>
        <v>#REF!</v>
      </c>
      <c r="D18" s="28" t="e">
        <f>+#REF!</f>
        <v>#REF!</v>
      </c>
      <c r="E18" s="28" t="e">
        <f>+#REF!</f>
        <v>#REF!</v>
      </c>
      <c r="F18" s="28" t="e">
        <f>+#REF!</f>
        <v>#REF!</v>
      </c>
      <c r="G18" s="28" t="e">
        <f>+#REF!</f>
        <v>#REF!</v>
      </c>
      <c r="H18" s="28" t="e">
        <f>+#REF!</f>
        <v>#REF!</v>
      </c>
      <c r="I18" s="28" t="e">
        <f>+#REF!</f>
        <v>#REF!</v>
      </c>
      <c r="J18" s="28" t="e">
        <f>+#REF!</f>
        <v>#REF!</v>
      </c>
      <c r="K18" s="28" t="e">
        <f>+#REF!</f>
        <v>#REF!</v>
      </c>
      <c r="L18" s="28" t="e">
        <f>+#REF!</f>
        <v>#REF!</v>
      </c>
      <c r="M18" s="28" t="e">
        <f>+#REF!</f>
        <v>#REF!</v>
      </c>
      <c r="N18" s="29" t="e">
        <f t="shared" ref="N18:N24" si="8">SUM(B18:M18)</f>
        <v>#REF!</v>
      </c>
      <c r="O18" s="30" t="e">
        <f t="shared" si="3"/>
        <v>#REF!</v>
      </c>
      <c r="R18" s="31" t="s">
        <v>25</v>
      </c>
      <c r="S18" s="28" t="e">
        <f t="shared" si="0"/>
        <v>#REF!</v>
      </c>
      <c r="T18" s="28">
        <f t="shared" si="4"/>
        <v>320162.55133499997</v>
      </c>
      <c r="U18" s="28" t="e">
        <f t="shared" ref="U18:U40" si="9">((S18-T18)*100/T18)</f>
        <v>#REF!</v>
      </c>
      <c r="V18" s="28" t="e">
        <f t="shared" si="5"/>
        <v>#REF!</v>
      </c>
      <c r="W18" s="28">
        <f t="shared" si="6"/>
        <v>28564.253999999997</v>
      </c>
      <c r="X18" s="29" t="e">
        <f t="shared" si="7"/>
        <v>#REF!</v>
      </c>
      <c r="Z18" s="52" t="s">
        <v>28</v>
      </c>
      <c r="AA18" s="7"/>
      <c r="AB18" s="7"/>
      <c r="AC18" s="7"/>
      <c r="AD18" s="28"/>
      <c r="AE18" s="28"/>
      <c r="AF18" s="28"/>
      <c r="AG18" s="34"/>
      <c r="AH18" s="7"/>
      <c r="AI18" s="7"/>
      <c r="AJ18" s="28"/>
      <c r="AK18" s="28"/>
      <c r="AL18" s="28"/>
      <c r="AM18" s="29"/>
      <c r="AN18" s="30"/>
    </row>
    <row r="19" spans="1:40">
      <c r="A19" s="27" t="s">
        <v>26</v>
      </c>
      <c r="B19" s="28" t="e">
        <f>+#REF!</f>
        <v>#REF!</v>
      </c>
      <c r="C19" s="28" t="e">
        <f>+#REF!</f>
        <v>#REF!</v>
      </c>
      <c r="D19" s="28" t="e">
        <f>+#REF!</f>
        <v>#REF!</v>
      </c>
      <c r="E19" s="28" t="e">
        <f>+#REF!</f>
        <v>#REF!</v>
      </c>
      <c r="F19" s="28" t="e">
        <f>+#REF!</f>
        <v>#REF!</v>
      </c>
      <c r="G19" s="28" t="e">
        <f>+#REF!</f>
        <v>#REF!</v>
      </c>
      <c r="H19" s="28" t="e">
        <f>+#REF!</f>
        <v>#REF!</v>
      </c>
      <c r="I19" s="28" t="e">
        <f>+#REF!</f>
        <v>#REF!</v>
      </c>
      <c r="J19" s="28" t="e">
        <f>+#REF!</f>
        <v>#REF!</v>
      </c>
      <c r="K19" s="28" t="e">
        <f>+#REF!</f>
        <v>#REF!</v>
      </c>
      <c r="L19" s="28" t="e">
        <f>+#REF!</f>
        <v>#REF!</v>
      </c>
      <c r="M19" s="28" t="e">
        <f>+#REF!</f>
        <v>#REF!</v>
      </c>
      <c r="N19" s="29" t="e">
        <f t="shared" si="8"/>
        <v>#REF!</v>
      </c>
      <c r="O19" s="30" t="e">
        <f t="shared" si="3"/>
        <v>#REF!</v>
      </c>
      <c r="R19" s="31" t="s">
        <v>26</v>
      </c>
      <c r="S19" s="28" t="e">
        <f t="shared" si="0"/>
        <v>#REF!</v>
      </c>
      <c r="T19" s="28">
        <f t="shared" si="4"/>
        <v>226776.23770588887</v>
      </c>
      <c r="U19" s="28" t="e">
        <f t="shared" si="9"/>
        <v>#REF!</v>
      </c>
      <c r="V19" s="28" t="e">
        <f t="shared" si="5"/>
        <v>#REF!</v>
      </c>
      <c r="W19" s="28">
        <f t="shared" si="6"/>
        <v>18175.210999999999</v>
      </c>
      <c r="X19" s="29" t="e">
        <f t="shared" si="7"/>
        <v>#REF!</v>
      </c>
      <c r="Z19" s="27" t="s">
        <v>25</v>
      </c>
      <c r="AA19" s="28">
        <v>28564.253999999997</v>
      </c>
      <c r="AB19" s="28">
        <v>31524.980999999992</v>
      </c>
      <c r="AC19" s="28">
        <v>28750.265000000003</v>
      </c>
      <c r="AD19" s="28">
        <v>23919.238000000001</v>
      </c>
      <c r="AE19" s="28">
        <v>25471.27033333333</v>
      </c>
      <c r="AF19" s="28">
        <v>30510.3</v>
      </c>
      <c r="AG19" s="28">
        <v>27237.28125</v>
      </c>
      <c r="AH19" s="28">
        <v>26733.781999999996</v>
      </c>
      <c r="AI19" s="28">
        <v>24211.582333333339</v>
      </c>
      <c r="AJ19" s="28">
        <v>27338.655777777774</v>
      </c>
      <c r="AK19" s="28">
        <v>20894.77752777778</v>
      </c>
      <c r="AL19" s="28">
        <v>25006.164112777784</v>
      </c>
      <c r="AM19" s="29">
        <v>320162.55133499997</v>
      </c>
      <c r="AN19" s="30">
        <v>320162.55133499997</v>
      </c>
    </row>
    <row r="20" spans="1:40">
      <c r="A20" s="27" t="s">
        <v>0</v>
      </c>
      <c r="B20" s="28" t="e">
        <f>+#REF!</f>
        <v>#REF!</v>
      </c>
      <c r="C20" s="28" t="e">
        <f>+#REF!</f>
        <v>#REF!</v>
      </c>
      <c r="D20" s="28" t="e">
        <f>+#REF!</f>
        <v>#REF!</v>
      </c>
      <c r="E20" s="28" t="e">
        <f>+#REF!</f>
        <v>#REF!</v>
      </c>
      <c r="F20" s="28" t="e">
        <f>+#REF!</f>
        <v>#REF!</v>
      </c>
      <c r="G20" s="28" t="e">
        <f>+#REF!</f>
        <v>#REF!</v>
      </c>
      <c r="H20" s="28" t="e">
        <f>+#REF!</f>
        <v>#REF!</v>
      </c>
      <c r="I20" s="28" t="e">
        <f>+#REF!</f>
        <v>#REF!</v>
      </c>
      <c r="J20" s="28" t="e">
        <f>+#REF!</f>
        <v>#REF!</v>
      </c>
      <c r="K20" s="28" t="e">
        <f>+#REF!</f>
        <v>#REF!</v>
      </c>
      <c r="L20" s="28" t="e">
        <f>+#REF!</f>
        <v>#REF!</v>
      </c>
      <c r="M20" s="28" t="e">
        <f>+#REF!</f>
        <v>#REF!</v>
      </c>
      <c r="N20" s="29" t="e">
        <f t="shared" si="8"/>
        <v>#REF!</v>
      </c>
      <c r="O20" s="30" t="e">
        <f t="shared" si="3"/>
        <v>#REF!</v>
      </c>
      <c r="R20" s="31" t="s">
        <v>0</v>
      </c>
      <c r="S20" s="28" t="e">
        <f t="shared" si="0"/>
        <v>#REF!</v>
      </c>
      <c r="T20" s="28">
        <f t="shared" si="4"/>
        <v>18017.851309777776</v>
      </c>
      <c r="U20" s="28" t="e">
        <f t="shared" si="9"/>
        <v>#REF!</v>
      </c>
      <c r="V20" s="28" t="e">
        <f t="shared" si="5"/>
        <v>#REF!</v>
      </c>
      <c r="W20" s="28">
        <f t="shared" si="6"/>
        <v>2327.0719999999997</v>
      </c>
      <c r="X20" s="29" t="e">
        <f t="shared" si="7"/>
        <v>#REF!</v>
      </c>
      <c r="Z20" s="27" t="s">
        <v>26</v>
      </c>
      <c r="AA20" s="28">
        <v>18175.210999999999</v>
      </c>
      <c r="AB20" s="28">
        <v>23630.815999999995</v>
      </c>
      <c r="AC20" s="28">
        <v>16699.318999999996</v>
      </c>
      <c r="AD20" s="28">
        <v>16740.514999999999</v>
      </c>
      <c r="AE20" s="28">
        <v>22611.989666666661</v>
      </c>
      <c r="AF20" s="28">
        <v>17055.699199999999</v>
      </c>
      <c r="AG20" s="28">
        <v>16982.753000000001</v>
      </c>
      <c r="AH20" s="28">
        <v>23631.464077000001</v>
      </c>
      <c r="AI20" s="28">
        <v>16444.451666666664</v>
      </c>
      <c r="AJ20" s="28">
        <v>18272.554555555555</v>
      </c>
      <c r="AK20" s="28">
        <v>19853.470944444442</v>
      </c>
      <c r="AL20" s="28">
        <v>16677.993595555552</v>
      </c>
      <c r="AM20" s="29">
        <v>226776.23770588887</v>
      </c>
      <c r="AN20" s="30">
        <v>226776.23770588887</v>
      </c>
    </row>
    <row r="21" spans="1:40">
      <c r="A21" s="27" t="s">
        <v>1</v>
      </c>
      <c r="B21" s="28" t="e">
        <f>+#REF!</f>
        <v>#REF!</v>
      </c>
      <c r="C21" s="28" t="e">
        <f>+#REF!</f>
        <v>#REF!</v>
      </c>
      <c r="D21" s="28" t="e">
        <f>+#REF!</f>
        <v>#REF!</v>
      </c>
      <c r="E21" s="28" t="e">
        <f>+#REF!</f>
        <v>#REF!</v>
      </c>
      <c r="F21" s="28" t="e">
        <f>+#REF!</f>
        <v>#REF!</v>
      </c>
      <c r="G21" s="28" t="e">
        <f>+#REF!</f>
        <v>#REF!</v>
      </c>
      <c r="H21" s="28" t="e">
        <f>+#REF!</f>
        <v>#REF!</v>
      </c>
      <c r="I21" s="28" t="e">
        <f>+#REF!</f>
        <v>#REF!</v>
      </c>
      <c r="J21" s="28" t="e">
        <f>+#REF!</f>
        <v>#REF!</v>
      </c>
      <c r="K21" s="28" t="e">
        <f>+#REF!</f>
        <v>#REF!</v>
      </c>
      <c r="L21" s="28" t="e">
        <f>+#REF!</f>
        <v>#REF!</v>
      </c>
      <c r="M21" s="28" t="e">
        <f>+#REF!</f>
        <v>#REF!</v>
      </c>
      <c r="N21" s="29" t="e">
        <f t="shared" si="8"/>
        <v>#REF!</v>
      </c>
      <c r="O21" s="30" t="e">
        <f t="shared" si="3"/>
        <v>#REF!</v>
      </c>
      <c r="R21" s="32" t="s">
        <v>1</v>
      </c>
      <c r="S21" s="28" t="e">
        <f t="shared" si="0"/>
        <v>#REF!</v>
      </c>
      <c r="T21" s="28">
        <f t="shared" si="4"/>
        <v>3836.1179763347764</v>
      </c>
      <c r="U21" s="28" t="e">
        <f t="shared" si="9"/>
        <v>#REF!</v>
      </c>
      <c r="V21" s="28" t="e">
        <f t="shared" si="5"/>
        <v>#REF!</v>
      </c>
      <c r="W21" s="28">
        <f t="shared" si="6"/>
        <v>206.24899999999997</v>
      </c>
      <c r="X21" s="29" t="e">
        <f t="shared" si="7"/>
        <v>#REF!</v>
      </c>
      <c r="Z21" s="27" t="s">
        <v>0</v>
      </c>
      <c r="AA21" s="28">
        <v>2327.0719999999997</v>
      </c>
      <c r="AB21" s="28">
        <v>4172.1850000000004</v>
      </c>
      <c r="AC21" s="28">
        <v>1082.066</v>
      </c>
      <c r="AD21" s="28">
        <v>980.21033333333332</v>
      </c>
      <c r="AE21" s="28">
        <v>1840.8719999999998</v>
      </c>
      <c r="AF21" s="28">
        <v>714.52199999999993</v>
      </c>
      <c r="AG21" s="28">
        <v>1209.866</v>
      </c>
      <c r="AH21" s="28">
        <v>1255.4976419999989</v>
      </c>
      <c r="AI21" s="28">
        <v>1164.771</v>
      </c>
      <c r="AJ21" s="28">
        <v>950.89211111111115</v>
      </c>
      <c r="AK21" s="28">
        <v>1220.7378888888888</v>
      </c>
      <c r="AL21" s="28">
        <v>1099.1593344444445</v>
      </c>
      <c r="AM21" s="29">
        <v>18017.851309777776</v>
      </c>
      <c r="AN21" s="30">
        <v>18017.851309777776</v>
      </c>
    </row>
    <row r="22" spans="1:40">
      <c r="A22" s="27" t="s">
        <v>27</v>
      </c>
      <c r="B22" s="28" t="e">
        <f>+#REF!</f>
        <v>#REF!</v>
      </c>
      <c r="C22" s="28" t="e">
        <f>+#REF!</f>
        <v>#REF!</v>
      </c>
      <c r="D22" s="28" t="e">
        <f>+#REF!</f>
        <v>#REF!</v>
      </c>
      <c r="E22" s="28" t="e">
        <f>+#REF!</f>
        <v>#REF!</v>
      </c>
      <c r="F22" s="28" t="e">
        <f>+#REF!</f>
        <v>#REF!</v>
      </c>
      <c r="G22" s="53" t="e">
        <f>+#REF!</f>
        <v>#REF!</v>
      </c>
      <c r="H22" s="28" t="e">
        <f>+#REF!</f>
        <v>#REF!</v>
      </c>
      <c r="I22" s="28" t="e">
        <f>+#REF!</f>
        <v>#REF!</v>
      </c>
      <c r="J22" s="28" t="e">
        <f>+#REF!</f>
        <v>#REF!</v>
      </c>
      <c r="K22" s="28" t="e">
        <f>+#REF!</f>
        <v>#REF!</v>
      </c>
      <c r="L22" s="28" t="e">
        <f>+#REF!</f>
        <v>#REF!</v>
      </c>
      <c r="M22" s="28" t="e">
        <f>+#REF!</f>
        <v>#REF!</v>
      </c>
      <c r="N22" s="29" t="e">
        <f t="shared" si="8"/>
        <v>#REF!</v>
      </c>
      <c r="O22" s="30" t="e">
        <f t="shared" si="3"/>
        <v>#REF!</v>
      </c>
      <c r="R22" s="32" t="s">
        <v>27</v>
      </c>
      <c r="S22" s="28" t="e">
        <f t="shared" si="0"/>
        <v>#REF!</v>
      </c>
      <c r="T22" s="28">
        <f t="shared" si="4"/>
        <v>92453.059675555545</v>
      </c>
      <c r="U22" s="28" t="e">
        <f t="shared" si="9"/>
        <v>#REF!</v>
      </c>
      <c r="V22" s="28" t="e">
        <f t="shared" si="5"/>
        <v>#REF!</v>
      </c>
      <c r="W22" s="28">
        <f t="shared" si="6"/>
        <v>8128.3989999999994</v>
      </c>
      <c r="X22" s="29" t="e">
        <f t="shared" si="7"/>
        <v>#REF!</v>
      </c>
      <c r="Z22" s="27" t="s">
        <v>1</v>
      </c>
      <c r="AA22" s="28">
        <v>206.24899999999997</v>
      </c>
      <c r="AB22" s="28">
        <v>164.79899999999998</v>
      </c>
      <c r="AC22" s="28">
        <v>306.613</v>
      </c>
      <c r="AD22" s="28">
        <v>370.56666666666666</v>
      </c>
      <c r="AE22" s="28">
        <v>277.84666666666669</v>
      </c>
      <c r="AF22" s="28">
        <v>942.61219999999992</v>
      </c>
      <c r="AG22" s="28">
        <v>230.13900000000001</v>
      </c>
      <c r="AH22" s="28">
        <v>352.04057142857141</v>
      </c>
      <c r="AI22" s="28">
        <v>234.2672380952381</v>
      </c>
      <c r="AJ22" s="28">
        <v>227.83790476190475</v>
      </c>
      <c r="AK22" s="28">
        <v>254.8884603174603</v>
      </c>
      <c r="AL22" s="28">
        <v>268.2582683982684</v>
      </c>
      <c r="AM22" s="29">
        <v>3836.1179763347764</v>
      </c>
      <c r="AN22" s="30">
        <v>3836.1179763347764</v>
      </c>
    </row>
    <row r="23" spans="1:40">
      <c r="A23" s="37" t="s">
        <v>2</v>
      </c>
      <c r="B23" s="28" t="e">
        <f>+#REF!</f>
        <v>#REF!</v>
      </c>
      <c r="C23" s="28" t="e">
        <f>+#REF!</f>
        <v>#REF!</v>
      </c>
      <c r="D23" s="28" t="e">
        <f>+#REF!</f>
        <v>#REF!</v>
      </c>
      <c r="E23" s="28" t="e">
        <f>+#REF!</f>
        <v>#REF!</v>
      </c>
      <c r="F23" s="28" t="e">
        <f>+#REF!</f>
        <v>#REF!</v>
      </c>
      <c r="G23" s="28" t="e">
        <f>+#REF!</f>
        <v>#REF!</v>
      </c>
      <c r="H23" s="28" t="e">
        <f>+#REF!</f>
        <v>#REF!</v>
      </c>
      <c r="I23" s="28" t="e">
        <f>+#REF!</f>
        <v>#REF!</v>
      </c>
      <c r="J23" s="28" t="e">
        <f>+#REF!</f>
        <v>#REF!</v>
      </c>
      <c r="K23" s="28" t="e">
        <f>+#REF!</f>
        <v>#REF!</v>
      </c>
      <c r="L23" s="28" t="e">
        <f>+#REF!</f>
        <v>#REF!</v>
      </c>
      <c r="M23" s="28" t="e">
        <f>+#REF!</f>
        <v>#REF!</v>
      </c>
      <c r="N23" s="29" t="e">
        <f t="shared" si="8"/>
        <v>#REF!</v>
      </c>
      <c r="O23" s="30" t="e">
        <f t="shared" si="3"/>
        <v>#REF!</v>
      </c>
      <c r="R23" s="32" t="s">
        <v>2</v>
      </c>
      <c r="S23" s="28" t="e">
        <f t="shared" si="0"/>
        <v>#REF!</v>
      </c>
      <c r="T23" s="28">
        <f t="shared" si="4"/>
        <v>12791.843411111115</v>
      </c>
      <c r="U23" s="28" t="e">
        <f t="shared" si="9"/>
        <v>#REF!</v>
      </c>
      <c r="V23" s="28" t="e">
        <f t="shared" si="5"/>
        <v>#REF!</v>
      </c>
      <c r="W23" s="28">
        <f t="shared" si="6"/>
        <v>1494.8800000000003</v>
      </c>
      <c r="X23" s="29" t="e">
        <f t="shared" si="7"/>
        <v>#REF!</v>
      </c>
      <c r="Z23" s="27" t="s">
        <v>27</v>
      </c>
      <c r="AA23" s="28">
        <v>8128.3989999999994</v>
      </c>
      <c r="AB23" s="28">
        <v>10026.556999999999</v>
      </c>
      <c r="AC23" s="28">
        <v>6581.6189999999997</v>
      </c>
      <c r="AD23" s="28">
        <v>9288.0316666666677</v>
      </c>
      <c r="AE23" s="28">
        <v>8013.0256666666655</v>
      </c>
      <c r="AF23" s="53">
        <v>8426.9840000000004</v>
      </c>
      <c r="AG23" s="28">
        <v>7118.4920000000002</v>
      </c>
      <c r="AH23" s="28">
        <v>6371.5510899999881</v>
      </c>
      <c r="AI23" s="28">
        <v>8540.907666666666</v>
      </c>
      <c r="AJ23" s="28">
        <v>8012.3524444444447</v>
      </c>
      <c r="AK23" s="28">
        <v>6491.3303633333344</v>
      </c>
      <c r="AL23" s="28">
        <v>5453.8097777777766</v>
      </c>
      <c r="AM23" s="29">
        <v>92453.059675555545</v>
      </c>
      <c r="AN23" s="30">
        <v>92453.059675555545</v>
      </c>
    </row>
    <row r="24" spans="1:40">
      <c r="A24" s="27" t="s">
        <v>6</v>
      </c>
      <c r="B24" s="28" t="e">
        <f>+#REF!</f>
        <v>#REF!</v>
      </c>
      <c r="C24" s="28" t="e">
        <f>+#REF!</f>
        <v>#REF!</v>
      </c>
      <c r="D24" s="28" t="e">
        <f>+#REF!</f>
        <v>#REF!</v>
      </c>
      <c r="E24" s="28" t="e">
        <f>+#REF!</f>
        <v>#REF!</v>
      </c>
      <c r="F24" s="28" t="e">
        <f>+#REF!</f>
        <v>#REF!</v>
      </c>
      <c r="G24" s="28" t="e">
        <f>+#REF!</f>
        <v>#REF!</v>
      </c>
      <c r="H24" s="28" t="e">
        <f>+#REF!</f>
        <v>#REF!</v>
      </c>
      <c r="I24" s="28" t="e">
        <f>+#REF!</f>
        <v>#REF!</v>
      </c>
      <c r="J24" s="28" t="e">
        <f>+#REF!</f>
        <v>#REF!</v>
      </c>
      <c r="K24" s="28" t="e">
        <f>+#REF!</f>
        <v>#REF!</v>
      </c>
      <c r="L24" s="28" t="e">
        <f>+#REF!</f>
        <v>#REF!</v>
      </c>
      <c r="M24" s="28" t="e">
        <f>+#REF!</f>
        <v>#REF!</v>
      </c>
      <c r="N24" s="29" t="e">
        <f t="shared" si="8"/>
        <v>#REF!</v>
      </c>
      <c r="O24" s="30" t="e">
        <f t="shared" si="3"/>
        <v>#REF!</v>
      </c>
      <c r="R24" s="32"/>
      <c r="S24" s="28"/>
      <c r="T24" s="28"/>
      <c r="U24" s="28"/>
      <c r="V24" s="28"/>
      <c r="W24" s="28"/>
      <c r="X24" s="29"/>
      <c r="Z24" s="50" t="s">
        <v>2</v>
      </c>
      <c r="AA24" s="28">
        <v>1494.8800000000003</v>
      </c>
      <c r="AB24" s="28">
        <v>1332.8280000000002</v>
      </c>
      <c r="AC24" s="28">
        <v>939.19299999999998</v>
      </c>
      <c r="AD24" s="28">
        <v>862.86199999999997</v>
      </c>
      <c r="AE24" s="28">
        <v>1398.2470000000001</v>
      </c>
      <c r="AF24" s="28">
        <v>911.05179999999996</v>
      </c>
      <c r="AG24" s="28">
        <v>848.15300000000002</v>
      </c>
      <c r="AH24" s="28">
        <v>376.1309</v>
      </c>
      <c r="AI24" s="28">
        <v>1695.1840000000002</v>
      </c>
      <c r="AJ24" s="28">
        <v>1327.1109999999999</v>
      </c>
      <c r="AK24" s="28">
        <v>771.66571111111102</v>
      </c>
      <c r="AL24" s="28">
        <v>834.53700000000003</v>
      </c>
      <c r="AM24" s="29">
        <v>12791.843411111115</v>
      </c>
      <c r="AN24" s="30">
        <v>12791.843411111115</v>
      </c>
    </row>
    <row r="25" spans="1:40" ht="15">
      <c r="A25" s="27"/>
      <c r="B25" s="7"/>
      <c r="C25" s="7"/>
      <c r="D25" s="7"/>
      <c r="E25" s="28"/>
      <c r="F25" s="28"/>
      <c r="G25" s="28"/>
      <c r="H25" s="34"/>
      <c r="I25" s="7"/>
      <c r="J25" s="7"/>
      <c r="K25" s="28"/>
      <c r="L25" s="28"/>
      <c r="M25" s="28"/>
      <c r="N25" s="29"/>
      <c r="O25" s="30"/>
      <c r="R25" s="33"/>
      <c r="S25" s="28"/>
      <c r="T25" s="28"/>
      <c r="U25" s="28"/>
      <c r="V25" s="28"/>
      <c r="W25" s="28"/>
      <c r="X25" s="29"/>
      <c r="Z25" s="27" t="s">
        <v>6</v>
      </c>
      <c r="AA25" s="28">
        <v>1476.45</v>
      </c>
      <c r="AB25" s="28">
        <v>1178.4360000000001</v>
      </c>
      <c r="AC25" s="28">
        <v>1277.5839999999998</v>
      </c>
      <c r="AD25" s="28">
        <v>1373.5880000000002</v>
      </c>
      <c r="AE25" s="28">
        <v>1527.9543333333334</v>
      </c>
      <c r="AF25" s="28">
        <v>2214.1693999999998</v>
      </c>
      <c r="AG25" s="28">
        <v>921.51475000000016</v>
      </c>
      <c r="AH25" s="28">
        <v>1130.0014129999988</v>
      </c>
      <c r="AI25" s="28">
        <v>836.61533333333318</v>
      </c>
      <c r="AJ25" s="28">
        <v>1270.7631111111111</v>
      </c>
      <c r="AK25" s="28">
        <v>1944.8597199999999</v>
      </c>
      <c r="AL25" s="28">
        <v>1203.3015336868691</v>
      </c>
      <c r="AM25" s="29">
        <v>16355.237594464646</v>
      </c>
      <c r="AN25" s="30">
        <v>16355.237594464646</v>
      </c>
    </row>
    <row r="26" spans="1:40">
      <c r="A26" s="35" t="s">
        <v>3</v>
      </c>
      <c r="B26" s="7"/>
      <c r="C26" s="7"/>
      <c r="D26" s="7"/>
      <c r="E26" s="28"/>
      <c r="F26" s="28"/>
      <c r="G26" s="28"/>
      <c r="H26" s="34"/>
      <c r="I26" s="7"/>
      <c r="J26" s="7"/>
      <c r="K26" s="28"/>
      <c r="L26" s="28"/>
      <c r="M26" s="28"/>
      <c r="N26" s="29"/>
      <c r="O26" s="30"/>
      <c r="R26" s="38" t="s">
        <v>3</v>
      </c>
      <c r="S26" s="28"/>
      <c r="T26" s="28"/>
      <c r="U26" s="28"/>
      <c r="V26" s="28"/>
      <c r="W26" s="28"/>
      <c r="X26" s="29"/>
      <c r="Z26" s="27"/>
      <c r="AA26" s="7"/>
      <c r="AB26" s="7"/>
      <c r="AC26" s="7"/>
      <c r="AD26" s="28"/>
      <c r="AE26" s="28"/>
      <c r="AF26" s="28"/>
      <c r="AG26" s="34"/>
      <c r="AH26" s="7"/>
      <c r="AI26" s="7"/>
      <c r="AJ26" s="28"/>
      <c r="AK26" s="28"/>
      <c r="AL26" s="28"/>
      <c r="AM26" s="29"/>
      <c r="AN26" s="30"/>
    </row>
    <row r="27" spans="1:40">
      <c r="A27" s="27" t="s">
        <v>29</v>
      </c>
      <c r="B27" s="28" t="e">
        <f>+#REF!</f>
        <v>#REF!</v>
      </c>
      <c r="C27" s="28" t="e">
        <f>+#REF!</f>
        <v>#REF!</v>
      </c>
      <c r="D27" s="28" t="e">
        <f>+#REF!</f>
        <v>#REF!</v>
      </c>
      <c r="E27" s="28" t="e">
        <f>+#REF!</f>
        <v>#REF!</v>
      </c>
      <c r="F27" s="28" t="e">
        <f>+#REF!</f>
        <v>#REF!</v>
      </c>
      <c r="G27" s="28" t="e">
        <f>+#REF!</f>
        <v>#REF!</v>
      </c>
      <c r="H27" s="28" t="e">
        <f>+#REF!</f>
        <v>#REF!</v>
      </c>
      <c r="I27" s="28" t="e">
        <f>+#REF!</f>
        <v>#REF!</v>
      </c>
      <c r="J27" s="28" t="e">
        <f>+#REF!</f>
        <v>#REF!</v>
      </c>
      <c r="K27" s="28" t="e">
        <f>+#REF!</f>
        <v>#REF!</v>
      </c>
      <c r="L27" s="28" t="e">
        <f>+#REF!</f>
        <v>#REF!</v>
      </c>
      <c r="M27" s="28" t="e">
        <f>+#REF!</f>
        <v>#REF!</v>
      </c>
      <c r="N27" s="29" t="e">
        <f t="shared" ref="N27:N32" si="10">SUM(B27:M27)</f>
        <v>#REF!</v>
      </c>
      <c r="O27" s="30" t="e">
        <f t="shared" si="3"/>
        <v>#REF!</v>
      </c>
      <c r="R27" s="32" t="s">
        <v>29</v>
      </c>
      <c r="S27" s="28" t="e">
        <f t="shared" si="0"/>
        <v>#REF!</v>
      </c>
      <c r="T27" s="28">
        <f t="shared" si="4"/>
        <v>386644.81745555555</v>
      </c>
      <c r="U27" s="28" t="e">
        <f t="shared" si="9"/>
        <v>#REF!</v>
      </c>
      <c r="V27" s="28" t="e">
        <f t="shared" si="5"/>
        <v>#REF!</v>
      </c>
      <c r="W27" s="28">
        <f t="shared" si="6"/>
        <v>36423.193999999996</v>
      </c>
      <c r="X27" s="29" t="e">
        <f t="shared" si="7"/>
        <v>#REF!</v>
      </c>
      <c r="Z27" s="35" t="s">
        <v>3</v>
      </c>
      <c r="AA27" s="7"/>
      <c r="AB27" s="7"/>
      <c r="AC27" s="7"/>
      <c r="AD27" s="28"/>
      <c r="AE27" s="28"/>
      <c r="AF27" s="28"/>
      <c r="AG27" s="34"/>
      <c r="AH27" s="7"/>
      <c r="AI27" s="7"/>
      <c r="AJ27" s="28"/>
      <c r="AK27" s="28"/>
      <c r="AL27" s="28"/>
      <c r="AM27" s="29"/>
      <c r="AN27" s="30"/>
    </row>
    <row r="28" spans="1:40">
      <c r="A28" s="27" t="s">
        <v>30</v>
      </c>
      <c r="B28" s="28" t="e">
        <f>+#REF!</f>
        <v>#REF!</v>
      </c>
      <c r="C28" s="28" t="e">
        <f>+#REF!</f>
        <v>#REF!</v>
      </c>
      <c r="D28" s="28" t="e">
        <f>+#REF!</f>
        <v>#REF!</v>
      </c>
      <c r="E28" s="28" t="e">
        <f>+#REF!</f>
        <v>#REF!</v>
      </c>
      <c r="F28" s="28" t="e">
        <f>+#REF!</f>
        <v>#REF!</v>
      </c>
      <c r="G28" s="28" t="e">
        <f>+#REF!</f>
        <v>#REF!</v>
      </c>
      <c r="H28" s="28" t="e">
        <f>+#REF!</f>
        <v>#REF!</v>
      </c>
      <c r="I28" s="28" t="e">
        <f>+#REF!</f>
        <v>#REF!</v>
      </c>
      <c r="J28" s="28" t="e">
        <f>+#REF!</f>
        <v>#REF!</v>
      </c>
      <c r="K28" s="28" t="e">
        <f>+#REF!</f>
        <v>#REF!</v>
      </c>
      <c r="L28" s="28" t="e">
        <f>+#REF!</f>
        <v>#REF!</v>
      </c>
      <c r="M28" s="28" t="e">
        <f>+#REF!</f>
        <v>#REF!</v>
      </c>
      <c r="N28" s="29" t="e">
        <f t="shared" si="10"/>
        <v>#REF!</v>
      </c>
      <c r="O28" s="30" t="e">
        <f t="shared" si="3"/>
        <v>#REF!</v>
      </c>
      <c r="R28" s="31" t="s">
        <v>30</v>
      </c>
      <c r="S28" s="28" t="e">
        <f t="shared" si="0"/>
        <v>#REF!</v>
      </c>
      <c r="T28" s="28">
        <f t="shared" si="4"/>
        <v>56261.671783333324</v>
      </c>
      <c r="U28" s="28" t="e">
        <f t="shared" si="9"/>
        <v>#REF!</v>
      </c>
      <c r="V28" s="28" t="e">
        <f t="shared" si="5"/>
        <v>#REF!</v>
      </c>
      <c r="W28" s="28">
        <f t="shared" si="6"/>
        <v>5535.2730000000001</v>
      </c>
      <c r="X28" s="29" t="e">
        <f t="shared" si="7"/>
        <v>#REF!</v>
      </c>
      <c r="Z28" s="27" t="s">
        <v>29</v>
      </c>
      <c r="AA28" s="28">
        <v>36423.193999999996</v>
      </c>
      <c r="AB28" s="28">
        <v>27436.316999999995</v>
      </c>
      <c r="AC28" s="28">
        <v>29593.924999999996</v>
      </c>
      <c r="AD28" s="28">
        <v>27291.179666666663</v>
      </c>
      <c r="AE28" s="28">
        <v>33697.937000000005</v>
      </c>
      <c r="AF28" s="28">
        <v>30510.3</v>
      </c>
      <c r="AG28" s="28">
        <v>34559.375</v>
      </c>
      <c r="AH28" s="28">
        <v>34314.498999999996</v>
      </c>
      <c r="AI28" s="28">
        <v>32213.786</v>
      </c>
      <c r="AJ28" s="28">
        <v>35212.999555555565</v>
      </c>
      <c r="AK28" s="28">
        <v>34354.59151111111</v>
      </c>
      <c r="AL28" s="28">
        <v>31036.713722222223</v>
      </c>
      <c r="AM28" s="29">
        <v>386644.81745555555</v>
      </c>
      <c r="AN28" s="30">
        <v>386644.81745555555</v>
      </c>
    </row>
    <row r="29" spans="1:40">
      <c r="A29" s="27" t="s">
        <v>31</v>
      </c>
      <c r="B29" s="28" t="e">
        <f>+#REF!</f>
        <v>#REF!</v>
      </c>
      <c r="C29" s="28" t="e">
        <f>+#REF!</f>
        <v>#REF!</v>
      </c>
      <c r="D29" s="28" t="e">
        <f>+#REF!</f>
        <v>#REF!</v>
      </c>
      <c r="E29" s="28" t="e">
        <f>+#REF!</f>
        <v>#REF!</v>
      </c>
      <c r="F29" s="28" t="e">
        <f>+#REF!</f>
        <v>#REF!</v>
      </c>
      <c r="G29" s="28" t="e">
        <f>+#REF!</f>
        <v>#REF!</v>
      </c>
      <c r="H29" s="28" t="e">
        <f>+#REF!</f>
        <v>#REF!</v>
      </c>
      <c r="I29" s="28" t="e">
        <f>+#REF!</f>
        <v>#REF!</v>
      </c>
      <c r="J29" s="28" t="e">
        <f>+#REF!</f>
        <v>#REF!</v>
      </c>
      <c r="K29" s="28" t="e">
        <f>+#REF!</f>
        <v>#REF!</v>
      </c>
      <c r="L29" s="28" t="e">
        <f>+#REF!</f>
        <v>#REF!</v>
      </c>
      <c r="M29" s="28" t="e">
        <f>+#REF!</f>
        <v>#REF!</v>
      </c>
      <c r="N29" s="29" t="e">
        <f t="shared" si="10"/>
        <v>#REF!</v>
      </c>
      <c r="O29" s="30" t="e">
        <f t="shared" si="3"/>
        <v>#REF!</v>
      </c>
      <c r="R29" s="32" t="s">
        <v>31</v>
      </c>
      <c r="S29" s="28" t="e">
        <f t="shared" si="0"/>
        <v>#REF!</v>
      </c>
      <c r="T29" s="28">
        <f t="shared" si="4"/>
        <v>17406.775299999998</v>
      </c>
      <c r="U29" s="28" t="e">
        <f t="shared" si="9"/>
        <v>#REF!</v>
      </c>
      <c r="V29" s="28" t="e">
        <f t="shared" si="5"/>
        <v>#REF!</v>
      </c>
      <c r="W29" s="28">
        <f t="shared" si="6"/>
        <v>1541.847</v>
      </c>
      <c r="X29" s="29" t="e">
        <f t="shared" si="7"/>
        <v>#REF!</v>
      </c>
      <c r="Z29" s="27" t="s">
        <v>30</v>
      </c>
      <c r="AA29" s="28">
        <v>5535.2730000000001</v>
      </c>
      <c r="AB29" s="28">
        <v>5048.7930000000006</v>
      </c>
      <c r="AC29" s="28">
        <v>5172.9989999999998</v>
      </c>
      <c r="AD29" s="28">
        <v>4698.1130000000003</v>
      </c>
      <c r="AE29" s="28">
        <v>4385.7619999999997</v>
      </c>
      <c r="AF29" s="28">
        <v>4105.643</v>
      </c>
      <c r="AG29" s="28">
        <v>4829.7169999999996</v>
      </c>
      <c r="AH29" s="28">
        <v>4104.18</v>
      </c>
      <c r="AI29" s="28">
        <v>4440.1449999999995</v>
      </c>
      <c r="AJ29" s="28">
        <v>4875.8564444444446</v>
      </c>
      <c r="AK29" s="28">
        <v>4468.1622777777784</v>
      </c>
      <c r="AL29" s="28">
        <v>4597.0280611111111</v>
      </c>
      <c r="AM29" s="29">
        <v>56261.671783333324</v>
      </c>
      <c r="AN29" s="30">
        <v>56261.671783333324</v>
      </c>
    </row>
    <row r="30" spans="1:40">
      <c r="A30" s="27" t="s">
        <v>4</v>
      </c>
      <c r="B30" s="28" t="e">
        <f>+#REF!</f>
        <v>#REF!</v>
      </c>
      <c r="C30" s="28" t="e">
        <f>+#REF!</f>
        <v>#REF!</v>
      </c>
      <c r="D30" s="28" t="e">
        <f>+#REF!</f>
        <v>#REF!</v>
      </c>
      <c r="E30" s="28" t="e">
        <f>+#REF!</f>
        <v>#REF!</v>
      </c>
      <c r="F30" s="28" t="e">
        <f>+#REF!</f>
        <v>#REF!</v>
      </c>
      <c r="G30" s="28" t="e">
        <f>+#REF!</f>
        <v>#REF!</v>
      </c>
      <c r="H30" s="28" t="e">
        <f>+#REF!</f>
        <v>#REF!</v>
      </c>
      <c r="I30" s="28" t="e">
        <f>+#REF!</f>
        <v>#REF!</v>
      </c>
      <c r="J30" s="28" t="e">
        <f>+#REF!</f>
        <v>#REF!</v>
      </c>
      <c r="K30" s="28" t="e">
        <f>+#REF!</f>
        <v>#REF!</v>
      </c>
      <c r="L30" s="28" t="e">
        <f>+#REF!</f>
        <v>#REF!</v>
      </c>
      <c r="M30" s="28" t="e">
        <f>+#REF!</f>
        <v>#REF!</v>
      </c>
      <c r="N30" s="29" t="e">
        <f t="shared" si="10"/>
        <v>#REF!</v>
      </c>
      <c r="O30" s="30" t="e">
        <f t="shared" si="3"/>
        <v>#REF!</v>
      </c>
      <c r="R30" s="32" t="s">
        <v>4</v>
      </c>
      <c r="S30" s="28" t="e">
        <f t="shared" si="0"/>
        <v>#REF!</v>
      </c>
      <c r="T30" s="28">
        <f t="shared" si="4"/>
        <v>19021.803690331893</v>
      </c>
      <c r="U30" s="28" t="e">
        <f t="shared" si="9"/>
        <v>#REF!</v>
      </c>
      <c r="V30" s="28" t="e">
        <f t="shared" si="5"/>
        <v>#REF!</v>
      </c>
      <c r="W30" s="28">
        <f t="shared" si="6"/>
        <v>1399.6129999999998</v>
      </c>
      <c r="X30" s="29" t="e">
        <f t="shared" si="7"/>
        <v>#REF!</v>
      </c>
      <c r="Z30" s="27" t="s">
        <v>31</v>
      </c>
      <c r="AA30" s="28">
        <v>1541.847</v>
      </c>
      <c r="AB30" s="28">
        <v>1335.1130000000001</v>
      </c>
      <c r="AC30" s="28">
        <v>17</v>
      </c>
      <c r="AD30" s="28">
        <v>1578.6599999999999</v>
      </c>
      <c r="AE30" s="28">
        <v>1596.537</v>
      </c>
      <c r="AF30" s="28">
        <v>1441.5179999999998</v>
      </c>
      <c r="AG30" s="28">
        <v>1578.018</v>
      </c>
      <c r="AH30" s="28">
        <v>1667.8630000000001</v>
      </c>
      <c r="AI30" s="28">
        <v>1453.7299999999998</v>
      </c>
      <c r="AJ30" s="28">
        <v>1799.6379999999999</v>
      </c>
      <c r="AK30" s="28">
        <v>1799.5253</v>
      </c>
      <c r="AL30" s="28">
        <v>1597.326</v>
      </c>
      <c r="AM30" s="29">
        <v>17406.775299999998</v>
      </c>
      <c r="AN30" s="30">
        <v>17406.775299999998</v>
      </c>
    </row>
    <row r="31" spans="1:40">
      <c r="A31" s="27" t="s">
        <v>32</v>
      </c>
      <c r="B31" s="28" t="e">
        <f>+#REF!</f>
        <v>#REF!</v>
      </c>
      <c r="C31" s="28" t="e">
        <f>+#REF!</f>
        <v>#REF!</v>
      </c>
      <c r="D31" s="28" t="e">
        <f>+#REF!</f>
        <v>#REF!</v>
      </c>
      <c r="E31" s="28" t="e">
        <f>+#REF!</f>
        <v>#REF!</v>
      </c>
      <c r="F31" s="28" t="e">
        <f>+#REF!</f>
        <v>#REF!</v>
      </c>
      <c r="G31" s="53" t="e">
        <f>AVERAGE(B31:F31)</f>
        <v>#REF!</v>
      </c>
      <c r="H31" s="28" t="e">
        <f>+#REF!</f>
        <v>#REF!</v>
      </c>
      <c r="I31" s="28" t="e">
        <f>+#REF!</f>
        <v>#REF!</v>
      </c>
      <c r="J31" s="28" t="e">
        <f>+#REF!</f>
        <v>#REF!</v>
      </c>
      <c r="K31" s="28" t="e">
        <f>+#REF!</f>
        <v>#REF!</v>
      </c>
      <c r="L31" s="28" t="e">
        <f>+#REF!</f>
        <v>#REF!</v>
      </c>
      <c r="M31" s="28" t="e">
        <f>+#REF!</f>
        <v>#REF!</v>
      </c>
      <c r="N31" s="29" t="e">
        <f t="shared" si="10"/>
        <v>#REF!</v>
      </c>
      <c r="O31" s="30" t="e">
        <f t="shared" si="3"/>
        <v>#REF!</v>
      </c>
      <c r="R31" s="32" t="s">
        <v>32</v>
      </c>
      <c r="S31" s="28" t="e">
        <f t="shared" si="0"/>
        <v>#REF!</v>
      </c>
      <c r="T31" s="28">
        <f t="shared" si="4"/>
        <v>1020.3624888888889</v>
      </c>
      <c r="U31" s="47" t="e">
        <f t="shared" si="9"/>
        <v>#REF!</v>
      </c>
      <c r="V31" s="28" t="e">
        <f t="shared" si="5"/>
        <v>#REF!</v>
      </c>
      <c r="W31" s="28">
        <f t="shared" si="6"/>
        <v>39.5</v>
      </c>
      <c r="X31" s="29" t="e">
        <f t="shared" si="7"/>
        <v>#REF!</v>
      </c>
      <c r="Z31" s="27" t="s">
        <v>4</v>
      </c>
      <c r="AA31" s="28">
        <v>1399.6129999999998</v>
      </c>
      <c r="AB31" s="28">
        <v>1105.8399999999999</v>
      </c>
      <c r="AC31" s="28">
        <v>1376.38</v>
      </c>
      <c r="AD31" s="28">
        <v>1709.5520000000001</v>
      </c>
      <c r="AE31" s="28">
        <v>1671.8510000000001</v>
      </c>
      <c r="AF31" s="28">
        <v>3766.4899999999993</v>
      </c>
      <c r="AG31" s="28">
        <v>1095.9110000000001</v>
      </c>
      <c r="AH31" s="28">
        <v>1348.7605238095236</v>
      </c>
      <c r="AI31" s="28">
        <v>1847.6835238095236</v>
      </c>
      <c r="AJ31" s="28">
        <v>1186.7118571428571</v>
      </c>
      <c r="AK31" s="28">
        <v>1319.545346031746</v>
      </c>
      <c r="AL31" s="28">
        <v>1193.4654395382395</v>
      </c>
      <c r="AM31" s="29">
        <v>19021.803690331893</v>
      </c>
      <c r="AN31" s="30">
        <v>19021.803690331893</v>
      </c>
    </row>
    <row r="32" spans="1:40">
      <c r="A32" s="27" t="s">
        <v>5</v>
      </c>
      <c r="B32" s="28" t="e">
        <f>+#REF!</f>
        <v>#REF!</v>
      </c>
      <c r="C32" s="28" t="e">
        <f>+#REF!</f>
        <v>#REF!</v>
      </c>
      <c r="D32" s="28" t="e">
        <f>+#REF!</f>
        <v>#REF!</v>
      </c>
      <c r="E32" s="28" t="e">
        <f>+#REF!</f>
        <v>#REF!</v>
      </c>
      <c r="F32" s="28" t="e">
        <f>+#REF!</f>
        <v>#REF!</v>
      </c>
      <c r="G32" s="53" t="e">
        <f>AVERAGE(B32:F32)</f>
        <v>#REF!</v>
      </c>
      <c r="H32" s="28" t="e">
        <f>+#REF!</f>
        <v>#REF!</v>
      </c>
      <c r="I32" s="28" t="e">
        <f>+#REF!</f>
        <v>#REF!</v>
      </c>
      <c r="J32" s="28" t="e">
        <f>+#REF!</f>
        <v>#REF!</v>
      </c>
      <c r="K32" s="28" t="e">
        <f>+#REF!</f>
        <v>#REF!</v>
      </c>
      <c r="L32" s="28" t="e">
        <f>+#REF!</f>
        <v>#REF!</v>
      </c>
      <c r="M32" s="28" t="e">
        <f>+#REF!</f>
        <v>#REF!</v>
      </c>
      <c r="N32" s="29" t="e">
        <f t="shared" si="10"/>
        <v>#REF!</v>
      </c>
      <c r="O32" s="30" t="e">
        <f>SUM(B32:M32)</f>
        <v>#REF!</v>
      </c>
      <c r="R32" s="32" t="s">
        <v>5</v>
      </c>
      <c r="S32" s="28" t="e">
        <f t="shared" si="0"/>
        <v>#REF!</v>
      </c>
      <c r="T32" s="28">
        <f t="shared" si="4"/>
        <v>141150.13911111112</v>
      </c>
      <c r="U32" s="28" t="e">
        <f t="shared" si="9"/>
        <v>#REF!</v>
      </c>
      <c r="V32" s="28" t="e">
        <f t="shared" si="5"/>
        <v>#REF!</v>
      </c>
      <c r="W32" s="28">
        <f t="shared" si="6"/>
        <v>13226</v>
      </c>
      <c r="X32" s="29" t="e">
        <f t="shared" si="7"/>
        <v>#REF!</v>
      </c>
      <c r="Z32" s="27" t="s">
        <v>32</v>
      </c>
      <c r="AA32" s="28">
        <v>39.5</v>
      </c>
      <c r="AB32" s="28">
        <v>50.55</v>
      </c>
      <c r="AC32" s="28">
        <v>473.21999999999997</v>
      </c>
      <c r="AD32" s="28">
        <v>41.979333333333329</v>
      </c>
      <c r="AE32" s="28">
        <v>47.175333333333334</v>
      </c>
      <c r="AF32" s="53">
        <v>130.48493333333334</v>
      </c>
      <c r="AG32" s="28">
        <v>44.932000000000002</v>
      </c>
      <c r="AH32" s="28">
        <v>47.682000000000002</v>
      </c>
      <c r="AI32" s="28">
        <v>38.950000000000003</v>
      </c>
      <c r="AJ32" s="28">
        <v>20.966666666666665</v>
      </c>
      <c r="AK32" s="28">
        <v>43.00555555555556</v>
      </c>
      <c r="AL32" s="28">
        <v>41.916666666666671</v>
      </c>
      <c r="AM32" s="29">
        <v>1020.3624888888889</v>
      </c>
      <c r="AN32" s="30">
        <v>1020.3624888888889</v>
      </c>
    </row>
    <row r="33" spans="1:40" ht="15">
      <c r="A33" s="27"/>
      <c r="B33" s="7"/>
      <c r="C33" s="7"/>
      <c r="D33" s="7"/>
      <c r="E33" s="28"/>
      <c r="F33" s="28"/>
      <c r="G33" s="28"/>
      <c r="H33" s="34"/>
      <c r="I33" s="7"/>
      <c r="J33" s="7"/>
      <c r="K33" s="28"/>
      <c r="L33" s="28"/>
      <c r="M33" s="28"/>
      <c r="N33" s="29"/>
      <c r="O33" s="30"/>
      <c r="R33" s="33"/>
      <c r="S33" s="28"/>
      <c r="T33" s="28"/>
      <c r="U33" s="28"/>
      <c r="V33" s="28"/>
      <c r="W33" s="28"/>
      <c r="X33" s="29"/>
      <c r="Z33" s="27" t="s">
        <v>5</v>
      </c>
      <c r="AA33" s="28">
        <v>13226</v>
      </c>
      <c r="AB33" s="28">
        <v>12948</v>
      </c>
      <c r="AC33" s="28">
        <v>10205.11</v>
      </c>
      <c r="AD33" s="28">
        <v>13011.11</v>
      </c>
      <c r="AE33" s="28">
        <v>13693.22</v>
      </c>
      <c r="AF33" s="53">
        <v>12616.688</v>
      </c>
      <c r="AG33" s="28">
        <v>10982</v>
      </c>
      <c r="AH33" s="28">
        <v>9711</v>
      </c>
      <c r="AI33" s="28">
        <v>11300</v>
      </c>
      <c r="AJ33" s="28">
        <v>10516</v>
      </c>
      <c r="AK33" s="28">
        <v>12231.011111111111</v>
      </c>
      <c r="AL33" s="28">
        <v>10710</v>
      </c>
      <c r="AM33" s="29">
        <v>141150.13911111112</v>
      </c>
      <c r="AN33" s="30">
        <v>141150.13911111112</v>
      </c>
    </row>
    <row r="34" spans="1:40">
      <c r="A34" s="35" t="s">
        <v>7</v>
      </c>
      <c r="B34" s="7"/>
      <c r="C34" s="7"/>
      <c r="D34" s="7"/>
      <c r="E34" s="28"/>
      <c r="F34" s="28"/>
      <c r="G34" s="28"/>
      <c r="H34" s="34"/>
      <c r="I34" s="7"/>
      <c r="J34" s="7"/>
      <c r="K34" s="28"/>
      <c r="L34" s="28"/>
      <c r="M34" s="28"/>
      <c r="N34" s="29"/>
      <c r="O34" s="30"/>
      <c r="R34" s="36" t="s">
        <v>7</v>
      </c>
      <c r="S34" s="28"/>
      <c r="T34" s="28"/>
      <c r="U34" s="28"/>
      <c r="V34" s="28"/>
      <c r="W34" s="28"/>
      <c r="X34" s="29"/>
      <c r="Z34" s="27"/>
      <c r="AA34" s="7"/>
      <c r="AB34" s="7"/>
      <c r="AC34" s="7"/>
      <c r="AD34" s="28"/>
      <c r="AE34" s="28"/>
      <c r="AF34" s="28"/>
      <c r="AG34" s="34"/>
      <c r="AH34" s="7"/>
      <c r="AI34" s="7"/>
      <c r="AJ34" s="28"/>
      <c r="AK34" s="28"/>
      <c r="AL34" s="28"/>
      <c r="AM34" s="29"/>
      <c r="AN34" s="30"/>
    </row>
    <row r="35" spans="1:40">
      <c r="A35" s="27" t="s">
        <v>29</v>
      </c>
      <c r="B35" s="28" t="e">
        <f>+#REF!</f>
        <v>#REF!</v>
      </c>
      <c r="C35" s="28" t="e">
        <f>+#REF!</f>
        <v>#REF!</v>
      </c>
      <c r="D35" s="28" t="e">
        <f>+#REF!</f>
        <v>#REF!</v>
      </c>
      <c r="E35" s="28" t="e">
        <f>+#REF!</f>
        <v>#REF!</v>
      </c>
      <c r="F35" s="28" t="e">
        <f>+#REF!</f>
        <v>#REF!</v>
      </c>
      <c r="G35" s="28" t="e">
        <f>+#REF!</f>
        <v>#REF!</v>
      </c>
      <c r="H35" s="28" t="e">
        <f>+#REF!</f>
        <v>#REF!</v>
      </c>
      <c r="I35" s="28" t="e">
        <f>+#REF!</f>
        <v>#REF!</v>
      </c>
      <c r="J35" s="28" t="e">
        <f>+#REF!</f>
        <v>#REF!</v>
      </c>
      <c r="K35" s="28" t="e">
        <f>+#REF!</f>
        <v>#REF!</v>
      </c>
      <c r="L35" s="28" t="e">
        <f>+#REF!</f>
        <v>#REF!</v>
      </c>
      <c r="M35" s="28" t="e">
        <f>+#REF!</f>
        <v>#REF!</v>
      </c>
      <c r="N35" s="29" t="e">
        <f t="shared" ref="N35:N40" si="11">SUM(B35:M35)</f>
        <v>#REF!</v>
      </c>
      <c r="O35" s="30" t="e">
        <f t="shared" si="3"/>
        <v>#REF!</v>
      </c>
      <c r="R35" s="32" t="s">
        <v>29</v>
      </c>
      <c r="S35" s="28" t="e">
        <f t="shared" si="0"/>
        <v>#REF!</v>
      </c>
      <c r="T35" s="28">
        <f t="shared" si="4"/>
        <v>386899.45867777779</v>
      </c>
      <c r="U35" s="28" t="e">
        <f t="shared" si="9"/>
        <v>#REF!</v>
      </c>
      <c r="V35" s="28" t="e">
        <f t="shared" si="5"/>
        <v>#REF!</v>
      </c>
      <c r="W35" s="28">
        <f>+AA36</f>
        <v>36548.001000000004</v>
      </c>
      <c r="X35" s="29" t="e">
        <f t="shared" si="7"/>
        <v>#REF!</v>
      </c>
      <c r="Z35" s="35" t="s">
        <v>7</v>
      </c>
      <c r="AA35" s="7"/>
      <c r="AB35" s="7"/>
      <c r="AC35" s="7"/>
      <c r="AD35" s="28"/>
      <c r="AE35" s="28"/>
      <c r="AF35" s="28"/>
      <c r="AG35" s="34"/>
      <c r="AH35" s="7"/>
      <c r="AI35" s="7"/>
      <c r="AJ35" s="28"/>
      <c r="AK35" s="28"/>
      <c r="AL35" s="28"/>
      <c r="AM35" s="29"/>
      <c r="AN35" s="30"/>
    </row>
    <row r="36" spans="1:40">
      <c r="A36" s="27" t="s">
        <v>30</v>
      </c>
      <c r="B36" s="28" t="e">
        <f>+#REF!</f>
        <v>#REF!</v>
      </c>
      <c r="C36" s="28" t="e">
        <f>+#REF!</f>
        <v>#REF!</v>
      </c>
      <c r="D36" s="28" t="e">
        <f>+#REF!</f>
        <v>#REF!</v>
      </c>
      <c r="E36" s="28" t="e">
        <f>+#REF!</f>
        <v>#REF!</v>
      </c>
      <c r="F36" s="28" t="e">
        <f>+#REF!</f>
        <v>#REF!</v>
      </c>
      <c r="G36" s="28" t="e">
        <f>+#REF!</f>
        <v>#REF!</v>
      </c>
      <c r="H36" s="28" t="e">
        <f>+#REF!</f>
        <v>#REF!</v>
      </c>
      <c r="I36" s="28" t="e">
        <f>+#REF!</f>
        <v>#REF!</v>
      </c>
      <c r="J36" s="28" t="e">
        <f>+#REF!</f>
        <v>#REF!</v>
      </c>
      <c r="K36" s="28" t="e">
        <f>+#REF!</f>
        <v>#REF!</v>
      </c>
      <c r="L36" s="28" t="e">
        <f>+#REF!</f>
        <v>#REF!</v>
      </c>
      <c r="M36" s="28" t="e">
        <f>+#REF!</f>
        <v>#REF!</v>
      </c>
      <c r="N36" s="29" t="e">
        <f t="shared" si="11"/>
        <v>#REF!</v>
      </c>
      <c r="O36" s="30" t="e">
        <f t="shared" si="3"/>
        <v>#REF!</v>
      </c>
      <c r="R36" s="31" t="s">
        <v>30</v>
      </c>
      <c r="S36" s="28" t="e">
        <f t="shared" si="0"/>
        <v>#REF!</v>
      </c>
      <c r="T36" s="28">
        <f t="shared" si="4"/>
        <v>57236.585987777777</v>
      </c>
      <c r="U36" s="28" t="e">
        <f t="shared" si="9"/>
        <v>#REF!</v>
      </c>
      <c r="V36" s="28" t="e">
        <f t="shared" si="5"/>
        <v>#REF!</v>
      </c>
      <c r="W36" s="28">
        <f t="shared" si="6"/>
        <v>5499.1890000000003</v>
      </c>
      <c r="X36" s="29" t="e">
        <f t="shared" si="7"/>
        <v>#REF!</v>
      </c>
      <c r="Z36" s="27" t="s">
        <v>29</v>
      </c>
      <c r="AA36" s="28">
        <v>36548.001000000004</v>
      </c>
      <c r="AB36" s="28">
        <v>33441.783999999992</v>
      </c>
      <c r="AC36" s="28">
        <v>23235.399999999998</v>
      </c>
      <c r="AD36" s="28">
        <v>27134.742666666662</v>
      </c>
      <c r="AE36" s="28">
        <v>34784.589</v>
      </c>
      <c r="AF36" s="28">
        <v>30504.344999999994</v>
      </c>
      <c r="AG36" s="28">
        <v>34431.478000000003</v>
      </c>
      <c r="AH36" s="28">
        <v>34108.520999999993</v>
      </c>
      <c r="AI36" s="28">
        <v>32795.271999999997</v>
      </c>
      <c r="AJ36" s="28">
        <v>34856.230555555558</v>
      </c>
      <c r="AK36" s="28">
        <v>34205.294733333336</v>
      </c>
      <c r="AL36" s="28">
        <v>30853.800722222222</v>
      </c>
      <c r="AM36" s="29">
        <v>386899.45867777779</v>
      </c>
      <c r="AN36" s="30">
        <v>386899.45867777779</v>
      </c>
    </row>
    <row r="37" spans="1:40">
      <c r="A37" s="27" t="s">
        <v>31</v>
      </c>
      <c r="B37" s="28" t="e">
        <f>+#REF!</f>
        <v>#REF!</v>
      </c>
      <c r="C37" s="28" t="e">
        <f>+#REF!</f>
        <v>#REF!</v>
      </c>
      <c r="D37" s="28" t="e">
        <f>+#REF!</f>
        <v>#REF!</v>
      </c>
      <c r="E37" s="28" t="e">
        <f>+#REF!</f>
        <v>#REF!</v>
      </c>
      <c r="F37" s="28" t="e">
        <f>+#REF!</f>
        <v>#REF!</v>
      </c>
      <c r="G37" s="28" t="e">
        <f>+#REF!</f>
        <v>#REF!</v>
      </c>
      <c r="H37" s="28" t="e">
        <f>+#REF!</f>
        <v>#REF!</v>
      </c>
      <c r="I37" s="28" t="e">
        <f>+#REF!</f>
        <v>#REF!</v>
      </c>
      <c r="J37" s="28" t="e">
        <f>+#REF!</f>
        <v>#REF!</v>
      </c>
      <c r="K37" s="28" t="e">
        <f>+#REF!</f>
        <v>#REF!</v>
      </c>
      <c r="L37" s="28" t="e">
        <f>+#REF!</f>
        <v>#REF!</v>
      </c>
      <c r="M37" s="28" t="e">
        <f>+#REF!</f>
        <v>#REF!</v>
      </c>
      <c r="N37" s="29" t="e">
        <f t="shared" si="11"/>
        <v>#REF!</v>
      </c>
      <c r="O37" s="30" t="e">
        <f t="shared" si="3"/>
        <v>#REF!</v>
      </c>
      <c r="R37" s="32" t="s">
        <v>31</v>
      </c>
      <c r="S37" s="28" t="e">
        <f t="shared" si="0"/>
        <v>#REF!</v>
      </c>
      <c r="T37" s="28">
        <f t="shared" si="4"/>
        <v>17388.174500000001</v>
      </c>
      <c r="U37" s="28" t="e">
        <f t="shared" si="9"/>
        <v>#REF!</v>
      </c>
      <c r="V37" s="28" t="e">
        <f t="shared" si="5"/>
        <v>#REF!</v>
      </c>
      <c r="W37" s="28">
        <f t="shared" si="6"/>
        <v>1503.2740000000001</v>
      </c>
      <c r="X37" s="29" t="e">
        <f t="shared" si="7"/>
        <v>#REF!</v>
      </c>
      <c r="Z37" s="27" t="s">
        <v>30</v>
      </c>
      <c r="AA37" s="28">
        <v>5499.1890000000003</v>
      </c>
      <c r="AB37" s="28">
        <v>5102.7980000000007</v>
      </c>
      <c r="AC37" s="28">
        <v>6125.0830000000005</v>
      </c>
      <c r="AD37" s="28">
        <v>4661.7649999999994</v>
      </c>
      <c r="AE37" s="28">
        <v>4903.5239999999994</v>
      </c>
      <c r="AF37" s="28">
        <v>4136.4799999999996</v>
      </c>
      <c r="AG37" s="28">
        <v>4825.2997499999992</v>
      </c>
      <c r="AH37" s="28">
        <v>4098.5419999999995</v>
      </c>
      <c r="AI37" s="28">
        <v>3993.2289999999998</v>
      </c>
      <c r="AJ37" s="28">
        <v>4836.8514444444445</v>
      </c>
      <c r="AK37" s="28">
        <v>4427.7190222222216</v>
      </c>
      <c r="AL37" s="28">
        <v>4626.1057711111107</v>
      </c>
      <c r="AM37" s="29">
        <v>57236.585987777777</v>
      </c>
      <c r="AN37" s="30">
        <v>57236.585987777777</v>
      </c>
    </row>
    <row r="38" spans="1:40">
      <c r="A38" s="27" t="s">
        <v>4</v>
      </c>
      <c r="B38" s="28" t="e">
        <f>+#REF!</f>
        <v>#REF!</v>
      </c>
      <c r="C38" s="28" t="e">
        <f>+#REF!</f>
        <v>#REF!</v>
      </c>
      <c r="D38" s="28" t="e">
        <f>+#REF!</f>
        <v>#REF!</v>
      </c>
      <c r="E38" s="28" t="e">
        <f>+#REF!</f>
        <v>#REF!</v>
      </c>
      <c r="F38" s="28" t="e">
        <f>+#REF!</f>
        <v>#REF!</v>
      </c>
      <c r="G38" s="28" t="e">
        <f>+#REF!</f>
        <v>#REF!</v>
      </c>
      <c r="H38" s="28" t="e">
        <f>+#REF!</f>
        <v>#REF!</v>
      </c>
      <c r="I38" s="28" t="e">
        <f>+#REF!</f>
        <v>#REF!</v>
      </c>
      <c r="J38" s="28" t="e">
        <f>+#REF!</f>
        <v>#REF!</v>
      </c>
      <c r="K38" s="28" t="e">
        <f>+#REF!</f>
        <v>#REF!</v>
      </c>
      <c r="L38" s="28" t="e">
        <f>+#REF!</f>
        <v>#REF!</v>
      </c>
      <c r="M38" s="28" t="e">
        <f>+#REF!</f>
        <v>#REF!</v>
      </c>
      <c r="N38" s="29" t="e">
        <f t="shared" si="11"/>
        <v>#REF!</v>
      </c>
      <c r="O38" s="30" t="e">
        <f t="shared" si="3"/>
        <v>#REF!</v>
      </c>
      <c r="R38" s="32" t="s">
        <v>4</v>
      </c>
      <c r="S38" s="28" t="e">
        <f t="shared" si="0"/>
        <v>#REF!</v>
      </c>
      <c r="T38" s="28">
        <f t="shared" si="4"/>
        <v>18836.379785569985</v>
      </c>
      <c r="U38" s="28" t="e">
        <f t="shared" si="9"/>
        <v>#REF!</v>
      </c>
      <c r="V38" s="28" t="e">
        <f t="shared" si="5"/>
        <v>#REF!</v>
      </c>
      <c r="W38" s="28">
        <f t="shared" si="6"/>
        <v>1473.5529999999999</v>
      </c>
      <c r="X38" s="29" t="e">
        <f t="shared" si="7"/>
        <v>#REF!</v>
      </c>
      <c r="Z38" s="27" t="s">
        <v>31</v>
      </c>
      <c r="AA38" s="28">
        <v>1503.2740000000001</v>
      </c>
      <c r="AB38" s="28">
        <v>1364.096</v>
      </c>
      <c r="AC38" s="28">
        <v>18.753</v>
      </c>
      <c r="AD38" s="28">
        <v>1567.2180000000001</v>
      </c>
      <c r="AE38" s="28">
        <v>1549.0060000000001</v>
      </c>
      <c r="AF38" s="28">
        <v>1517.9949999999999</v>
      </c>
      <c r="AG38" s="28">
        <v>1576.1920000000002</v>
      </c>
      <c r="AH38" s="28">
        <v>1667.0549999999998</v>
      </c>
      <c r="AI38" s="28">
        <v>1464.0989999999999</v>
      </c>
      <c r="AJ38" s="28">
        <v>1779.6610000000001</v>
      </c>
      <c r="AK38" s="28">
        <v>1783.4995000000001</v>
      </c>
      <c r="AL38" s="28">
        <v>1597.326</v>
      </c>
      <c r="AM38" s="29">
        <v>17388.174500000001</v>
      </c>
      <c r="AN38" s="30">
        <v>17388.174500000001</v>
      </c>
    </row>
    <row r="39" spans="1:40">
      <c r="A39" s="27" t="s">
        <v>32</v>
      </c>
      <c r="B39" s="28" t="e">
        <f>+#REF!</f>
        <v>#REF!</v>
      </c>
      <c r="C39" s="28" t="e">
        <f>+#REF!</f>
        <v>#REF!</v>
      </c>
      <c r="D39" s="28" t="e">
        <f>+#REF!</f>
        <v>#REF!</v>
      </c>
      <c r="E39" s="28" t="e">
        <f>+#REF!</f>
        <v>#REF!</v>
      </c>
      <c r="F39" s="28" t="e">
        <f>+#REF!</f>
        <v>#REF!</v>
      </c>
      <c r="G39" s="53" t="e">
        <f>AVERAGE(B39:F39)</f>
        <v>#REF!</v>
      </c>
      <c r="H39" s="28" t="e">
        <f>+#REF!</f>
        <v>#REF!</v>
      </c>
      <c r="I39" s="28" t="e">
        <f>+#REF!</f>
        <v>#REF!</v>
      </c>
      <c r="J39" s="28" t="e">
        <f>+#REF!</f>
        <v>#REF!</v>
      </c>
      <c r="K39" s="28" t="e">
        <f>+#REF!</f>
        <v>#REF!</v>
      </c>
      <c r="L39" s="28" t="e">
        <f>+#REF!</f>
        <v>#REF!</v>
      </c>
      <c r="M39" s="28" t="e">
        <f>+#REF!</f>
        <v>#REF!</v>
      </c>
      <c r="N39" s="29" t="e">
        <f t="shared" si="11"/>
        <v>#REF!</v>
      </c>
      <c r="O39" s="30" t="e">
        <f t="shared" si="3"/>
        <v>#REF!</v>
      </c>
      <c r="R39" s="32" t="s">
        <v>32</v>
      </c>
      <c r="S39" s="28" t="e">
        <f t="shared" si="0"/>
        <v>#REF!</v>
      </c>
      <c r="T39" s="28">
        <f t="shared" si="4"/>
        <v>1093.6322222222223</v>
      </c>
      <c r="U39" s="28" t="e">
        <f t="shared" si="9"/>
        <v>#REF!</v>
      </c>
      <c r="V39" s="28" t="e">
        <f t="shared" si="5"/>
        <v>#REF!</v>
      </c>
      <c r="W39" s="28">
        <f t="shared" si="6"/>
        <v>39.5</v>
      </c>
      <c r="X39" s="29" t="e">
        <f t="shared" si="7"/>
        <v>#REF!</v>
      </c>
      <c r="Z39" s="27" t="s">
        <v>4</v>
      </c>
      <c r="AA39" s="28">
        <v>1473.5529999999999</v>
      </c>
      <c r="AB39" s="28">
        <v>1174.4829999999999</v>
      </c>
      <c r="AC39" s="28">
        <v>1545.617</v>
      </c>
      <c r="AD39" s="28">
        <v>1664.0543333333333</v>
      </c>
      <c r="AE39" s="28">
        <v>1607.7413333333332</v>
      </c>
      <c r="AF39" s="28">
        <v>3932.22</v>
      </c>
      <c r="AG39" s="28">
        <v>1151.7220000000002</v>
      </c>
      <c r="AH39" s="28">
        <v>1309.0560476190476</v>
      </c>
      <c r="AI39" s="28">
        <v>1121.141380952381</v>
      </c>
      <c r="AJ39" s="28">
        <v>1316.2412698412695</v>
      </c>
      <c r="AK39" s="28">
        <v>1347.0849809523809</v>
      </c>
      <c r="AL39" s="28">
        <v>1193.4654395382395</v>
      </c>
      <c r="AM39" s="29">
        <v>18836.379785569985</v>
      </c>
      <c r="AN39" s="30">
        <v>18836.379785569985</v>
      </c>
    </row>
    <row r="40" spans="1:40">
      <c r="A40" s="27" t="s">
        <v>5</v>
      </c>
      <c r="B40" s="28" t="e">
        <f>+#REF!</f>
        <v>#REF!</v>
      </c>
      <c r="C40" s="28" t="e">
        <f>+#REF!</f>
        <v>#REF!</v>
      </c>
      <c r="D40" s="28" t="e">
        <f>+#REF!</f>
        <v>#REF!</v>
      </c>
      <c r="E40" s="28" t="e">
        <f>+#REF!</f>
        <v>#REF!</v>
      </c>
      <c r="F40" s="28" t="e">
        <f>+#REF!</f>
        <v>#REF!</v>
      </c>
      <c r="G40" s="53" t="e">
        <f>AVERAGE(B40:F40)</f>
        <v>#REF!</v>
      </c>
      <c r="H40" s="28" t="e">
        <f>+#REF!</f>
        <v>#REF!</v>
      </c>
      <c r="I40" s="28" t="e">
        <f>+#REF!</f>
        <v>#REF!</v>
      </c>
      <c r="J40" s="28" t="e">
        <f>+#REF!</f>
        <v>#REF!</v>
      </c>
      <c r="K40" s="28" t="e">
        <f>+#REF!</f>
        <v>#REF!</v>
      </c>
      <c r="L40" s="28" t="e">
        <f>+#REF!</f>
        <v>#REF!</v>
      </c>
      <c r="M40" s="28" t="e">
        <f>+#REF!</f>
        <v>#REF!</v>
      </c>
      <c r="N40" s="29" t="e">
        <f t="shared" si="11"/>
        <v>#REF!</v>
      </c>
      <c r="O40" s="30" t="e">
        <f t="shared" si="3"/>
        <v>#REF!</v>
      </c>
      <c r="R40" s="39" t="s">
        <v>5</v>
      </c>
      <c r="S40" s="40" t="e">
        <f t="shared" si="0"/>
        <v>#REF!</v>
      </c>
      <c r="T40" s="40">
        <f t="shared" si="4"/>
        <v>141721.36040000001</v>
      </c>
      <c r="U40" s="40" t="e">
        <f t="shared" si="9"/>
        <v>#REF!</v>
      </c>
      <c r="V40" s="40" t="e">
        <f t="shared" si="5"/>
        <v>#REF!</v>
      </c>
      <c r="W40" s="40">
        <f t="shared" si="6"/>
        <v>14099</v>
      </c>
      <c r="X40" s="42" t="e">
        <f t="shared" si="7"/>
        <v>#REF!</v>
      </c>
      <c r="Z40" s="27" t="s">
        <v>32</v>
      </c>
      <c r="AA40" s="28">
        <v>39.5</v>
      </c>
      <c r="AB40" s="28">
        <v>49.059999999999995</v>
      </c>
      <c r="AC40" s="28">
        <v>510.04199999999997</v>
      </c>
      <c r="AD40" s="28">
        <v>45.086333333333336</v>
      </c>
      <c r="AE40" s="28">
        <v>46.19</v>
      </c>
      <c r="AF40" s="53">
        <v>137.97566666666665</v>
      </c>
      <c r="AG40" s="28">
        <v>45.616</v>
      </c>
      <c r="AH40" s="28">
        <v>44.934000000000005</v>
      </c>
      <c r="AI40" s="28">
        <v>41.295000000000002</v>
      </c>
      <c r="AJ40" s="28">
        <v>48.593666666666664</v>
      </c>
      <c r="AK40" s="28">
        <v>44.141888888888893</v>
      </c>
      <c r="AL40" s="28">
        <v>41.19766666666667</v>
      </c>
      <c r="AM40" s="29">
        <v>1093.6322222222223</v>
      </c>
      <c r="AN40" s="30">
        <v>1093.6322222222223</v>
      </c>
    </row>
    <row r="41" spans="1:40">
      <c r="A41" s="43"/>
      <c r="B41" s="41"/>
      <c r="C41" s="41"/>
      <c r="D41" s="41"/>
      <c r="E41" s="22"/>
      <c r="F41" s="22"/>
      <c r="G41" s="44"/>
      <c r="H41" s="44"/>
      <c r="I41" s="45"/>
      <c r="J41" s="45"/>
      <c r="K41" s="45"/>
      <c r="L41" s="41"/>
      <c r="M41" s="41"/>
      <c r="N41" s="42"/>
      <c r="O41" s="30"/>
      <c r="R41" s="46" t="s">
        <v>33</v>
      </c>
      <c r="Z41" s="27" t="s">
        <v>5</v>
      </c>
      <c r="AA41" s="28">
        <v>14099</v>
      </c>
      <c r="AB41" s="28">
        <v>9750</v>
      </c>
      <c r="AC41" s="28">
        <v>12197.607</v>
      </c>
      <c r="AD41" s="28">
        <v>13717.11</v>
      </c>
      <c r="AE41" s="28">
        <v>12932</v>
      </c>
      <c r="AF41" s="53">
        <v>12539.143400000001</v>
      </c>
      <c r="AG41" s="28">
        <v>10480</v>
      </c>
      <c r="AH41" s="28">
        <v>10567</v>
      </c>
      <c r="AI41" s="28">
        <v>11318</v>
      </c>
      <c r="AJ41" s="28">
        <v>11504</v>
      </c>
      <c r="AK41" s="28">
        <v>11148.5</v>
      </c>
      <c r="AL41" s="28">
        <v>11469</v>
      </c>
      <c r="AM41" s="29">
        <v>141721.36040000001</v>
      </c>
      <c r="AN41" s="30">
        <v>141721.36040000001</v>
      </c>
    </row>
    <row r="42" spans="1:40">
      <c r="A42" s="54" t="s">
        <v>34</v>
      </c>
      <c r="R42" s="46" t="s">
        <v>35</v>
      </c>
      <c r="Z42" s="43"/>
      <c r="AA42" s="41"/>
      <c r="AB42" s="41"/>
      <c r="AC42" s="41"/>
      <c r="AD42" s="22"/>
      <c r="AE42" s="22"/>
      <c r="AF42" s="44"/>
      <c r="AG42" s="44"/>
      <c r="AH42" s="45"/>
      <c r="AI42" s="45"/>
      <c r="AJ42" s="45"/>
      <c r="AK42" s="41"/>
      <c r="AL42" s="41"/>
      <c r="AM42" s="42"/>
      <c r="AN42" s="30"/>
    </row>
    <row r="43" spans="1:40">
      <c r="A43" s="54" t="s">
        <v>36</v>
      </c>
      <c r="Z43" s="10"/>
      <c r="AA43" s="10"/>
      <c r="AB43" s="10"/>
      <c r="AC43" s="10"/>
    </row>
    <row r="44" spans="1:40">
      <c r="A44" s="54" t="s">
        <v>38</v>
      </c>
      <c r="Z44" s="10"/>
      <c r="AA44" s="10"/>
      <c r="AB44" s="10"/>
      <c r="AC44" s="10"/>
    </row>
    <row r="45" spans="1:40">
      <c r="Z45" s="10"/>
      <c r="AA45" s="10"/>
      <c r="AB45" s="10"/>
      <c r="AC45" s="10"/>
    </row>
    <row r="46" spans="1:40">
      <c r="Z46" s="10"/>
      <c r="AA46" s="10"/>
      <c r="AB46" s="10"/>
      <c r="AC46" s="10"/>
    </row>
    <row r="47" spans="1:40" ht="15" customHeight="1">
      <c r="A47" s="7"/>
      <c r="B47" s="7"/>
      <c r="C47" s="7"/>
      <c r="D47" s="65"/>
      <c r="E47" s="65"/>
      <c r="F47" s="65"/>
      <c r="G47" s="65"/>
      <c r="H47" s="65"/>
      <c r="I47" s="66"/>
      <c r="J47" s="65"/>
      <c r="K47" s="65"/>
      <c r="L47" s="65"/>
      <c r="M47" s="7"/>
      <c r="N47" s="7"/>
      <c r="Z47" s="10"/>
      <c r="AA47" s="10"/>
      <c r="AB47" s="10"/>
      <c r="AC47" s="10"/>
    </row>
    <row r="48" spans="1:40" ht="15" customHeight="1">
      <c r="A48" s="7"/>
      <c r="B48" s="7"/>
      <c r="C48" s="7"/>
      <c r="D48" s="65"/>
      <c r="E48" s="65"/>
      <c r="F48" s="65"/>
      <c r="G48" s="65"/>
      <c r="H48" s="65"/>
      <c r="I48" s="65"/>
      <c r="J48" s="65"/>
      <c r="K48" s="65"/>
      <c r="L48" s="65"/>
      <c r="M48" s="7"/>
      <c r="N48" s="7"/>
    </row>
    <row r="49" spans="1:14" ht="15" customHeight="1">
      <c r="A49" s="7"/>
      <c r="B49" s="7"/>
      <c r="C49" s="7"/>
      <c r="D49" s="65"/>
      <c r="E49" s="65"/>
      <c r="F49" s="65"/>
      <c r="G49" s="65"/>
      <c r="H49" s="65"/>
      <c r="I49" s="65"/>
      <c r="J49" s="65"/>
      <c r="K49" s="65"/>
      <c r="L49" s="65"/>
      <c r="M49" s="7"/>
      <c r="N49" s="7"/>
    </row>
    <row r="50" spans="1:14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1:14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1:1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>
      <c r="A53" s="48"/>
      <c r="B53" s="4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>
      <c r="A54" s="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>
      <c r="A55" s="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>
      <c r="A56" s="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1:14">
      <c r="A57" s="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4">
      <c r="A58" s="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spans="1:1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28"/>
    </row>
    <row r="60" spans="1:1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28"/>
    </row>
    <row r="61" spans="1:14">
      <c r="A61" s="7"/>
      <c r="B61" s="7"/>
      <c r="C61" s="7"/>
      <c r="D61" s="7"/>
      <c r="E61" s="7"/>
      <c r="F61" s="7"/>
      <c r="G61" s="34"/>
      <c r="H61" s="34"/>
      <c r="I61" s="7"/>
      <c r="J61" s="7"/>
      <c r="K61" s="7"/>
      <c r="L61" s="7"/>
      <c r="M61" s="7"/>
      <c r="N61" s="28"/>
    </row>
    <row r="62" spans="1:14">
      <c r="A62" s="48"/>
      <c r="B62" s="48"/>
      <c r="C62" s="7"/>
      <c r="D62" s="7"/>
      <c r="E62" s="7"/>
      <c r="F62" s="7"/>
      <c r="G62" s="34"/>
      <c r="H62" s="34"/>
      <c r="I62" s="7"/>
      <c r="J62" s="7"/>
      <c r="K62" s="7"/>
      <c r="L62" s="7"/>
      <c r="M62" s="7"/>
      <c r="N62" s="28"/>
    </row>
    <row r="63" spans="1:14">
      <c r="A63" s="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</row>
    <row r="64" spans="1:14">
      <c r="A64" s="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1"/>
      <c r="M64" s="28"/>
      <c r="N64" s="28"/>
    </row>
    <row r="65" spans="1:14">
      <c r="A65" s="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>
      <c r="A66" s="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spans="1:14">
      <c r="A67" s="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1:14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spans="1:14">
      <c r="A69" s="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0" spans="1:14">
      <c r="A70" s="7"/>
      <c r="B70" s="7"/>
      <c r="C70" s="7"/>
      <c r="D70" s="7"/>
      <c r="E70" s="7"/>
      <c r="F70" s="7"/>
      <c r="G70" s="34"/>
      <c r="H70" s="34"/>
      <c r="I70" s="7"/>
      <c r="J70" s="7"/>
      <c r="K70" s="7"/>
      <c r="L70" s="7"/>
      <c r="M70" s="7"/>
      <c r="N70" s="28"/>
    </row>
    <row r="71" spans="1:14">
      <c r="A71" s="48"/>
      <c r="B71" s="7"/>
      <c r="C71" s="7"/>
      <c r="D71" s="7"/>
      <c r="E71" s="7"/>
      <c r="F71" s="7"/>
      <c r="G71" s="34"/>
      <c r="H71" s="34"/>
      <c r="I71" s="7"/>
      <c r="J71" s="7"/>
      <c r="K71" s="7"/>
      <c r="L71" s="7"/>
      <c r="M71" s="7"/>
      <c r="N71" s="28"/>
    </row>
    <row r="72" spans="1:14">
      <c r="A72" s="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</row>
    <row r="73" spans="1:14">
      <c r="A73" s="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spans="1:14">
      <c r="A74" s="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spans="1:14">
      <c r="A75" s="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</row>
    <row r="76" spans="1:14">
      <c r="A76" s="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14">
      <c r="A77" s="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</row>
    <row r="78" spans="1:14">
      <c r="A78" s="7"/>
      <c r="B78" s="7"/>
      <c r="C78" s="7"/>
      <c r="D78" s="7"/>
      <c r="E78" s="7"/>
      <c r="F78" s="7"/>
      <c r="G78" s="34"/>
      <c r="H78" s="34"/>
      <c r="I78" s="7"/>
      <c r="J78" s="7"/>
      <c r="K78" s="7"/>
      <c r="L78" s="7"/>
      <c r="M78" s="7"/>
      <c r="N78" s="28"/>
    </row>
    <row r="79" spans="1:14">
      <c r="A79" s="48"/>
      <c r="B79" s="7"/>
      <c r="C79" s="7"/>
      <c r="D79" s="7"/>
      <c r="E79" s="7"/>
      <c r="F79" s="7"/>
      <c r="G79" s="34"/>
      <c r="H79" s="34"/>
      <c r="I79" s="7"/>
      <c r="J79" s="7"/>
      <c r="K79" s="7"/>
      <c r="L79" s="7"/>
      <c r="M79" s="7"/>
      <c r="N79" s="28"/>
    </row>
    <row r="80" spans="1:14">
      <c r="A80" s="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</row>
    <row r="81" spans="1:14">
      <c r="A81" s="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>
      <c r="A82" s="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spans="1:14">
      <c r="A83" s="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1:14">
      <c r="A84" s="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1:14">
      <c r="A85" s="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spans="1:14">
      <c r="A86" s="7"/>
      <c r="B86" s="9"/>
      <c r="C86" s="9"/>
      <c r="D86" s="9"/>
      <c r="E86" s="9"/>
      <c r="F86" s="9"/>
      <c r="G86" s="34"/>
      <c r="H86" s="34"/>
      <c r="I86" s="49"/>
      <c r="J86" s="49"/>
      <c r="K86" s="49"/>
      <c r="L86" s="9"/>
      <c r="M86" s="9"/>
      <c r="N86" s="28"/>
    </row>
    <row r="87" spans="1:1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</sheetData>
  <mergeCells count="3">
    <mergeCell ref="D2:L4"/>
    <mergeCell ref="D47:L49"/>
    <mergeCell ref="AC3:AK5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29" sqref="E29"/>
    </sheetView>
  </sheetViews>
  <sheetFormatPr baseColWidth="10" defaultRowHeight="12.75"/>
  <cols>
    <col min="1" max="1" width="35" customWidth="1"/>
  </cols>
  <sheetData>
    <row r="1" spans="1:15">
      <c r="A1" s="2"/>
      <c r="B1" s="2"/>
      <c r="C1" s="2"/>
      <c r="D1" s="3"/>
      <c r="E1" s="3"/>
      <c r="F1" s="3"/>
      <c r="G1" s="3"/>
      <c r="H1" s="2"/>
      <c r="I1" s="2"/>
      <c r="J1" s="2"/>
      <c r="K1" s="2"/>
      <c r="L1" s="2"/>
      <c r="M1" s="2"/>
      <c r="N1" s="2"/>
    </row>
    <row r="2" spans="1:15" ht="15.75">
      <c r="A2" s="60" t="s">
        <v>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5" ht="15.75">
      <c r="A3" s="60" t="s">
        <v>45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5" ht="15.7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5">
      <c r="A5" s="11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2" t="s">
        <v>15</v>
      </c>
      <c r="H5" s="12" t="s">
        <v>16</v>
      </c>
      <c r="I5" s="12" t="s">
        <v>17</v>
      </c>
      <c r="J5" s="12" t="s">
        <v>18</v>
      </c>
      <c r="K5" s="12" t="s">
        <v>19</v>
      </c>
      <c r="L5" s="12" t="s">
        <v>20</v>
      </c>
      <c r="M5" s="12" t="s">
        <v>21</v>
      </c>
      <c r="N5" s="13" t="s">
        <v>8</v>
      </c>
    </row>
    <row r="6" spans="1:1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t="s">
        <v>48</v>
      </c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59"/>
    </row>
    <row r="8" spans="1:15">
      <c r="A8" s="11" t="s">
        <v>24</v>
      </c>
      <c r="B8" s="1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</row>
    <row r="9" spans="1:15">
      <c r="A9" s="27" t="s">
        <v>25</v>
      </c>
      <c r="B9" s="28">
        <v>48069.51</v>
      </c>
      <c r="C9" s="28">
        <v>35288.04</v>
      </c>
      <c r="D9" s="28">
        <v>40474.194999999992</v>
      </c>
      <c r="E9" s="28">
        <v>39924.869999999995</v>
      </c>
      <c r="F9" s="28">
        <v>39216.207500000004</v>
      </c>
      <c r="G9" s="28">
        <v>47601.424000138446</v>
      </c>
      <c r="H9" s="28">
        <v>48005.447656249999</v>
      </c>
      <c r="I9" s="28">
        <v>45244.733318240149</v>
      </c>
      <c r="J9" s="28">
        <v>53387.939449973244</v>
      </c>
      <c r="K9" s="28">
        <v>46666.639548456231</v>
      </c>
      <c r="L9" s="28">
        <v>34790.510245105092</v>
      </c>
      <c r="M9" s="28">
        <v>36448.820430002721</v>
      </c>
      <c r="N9" s="29">
        <v>515118.33714816585</v>
      </c>
      <c r="O9" s="59">
        <f>SUM(B9:G9)</f>
        <v>250574.24650013846</v>
      </c>
    </row>
    <row r="10" spans="1:15">
      <c r="A10" s="27" t="s">
        <v>26</v>
      </c>
      <c r="B10" s="28">
        <v>23379.329999999998</v>
      </c>
      <c r="C10" s="28">
        <v>15112.730000000001</v>
      </c>
      <c r="D10" s="28">
        <v>24364.012999999999</v>
      </c>
      <c r="E10" s="28">
        <v>22265.625</v>
      </c>
      <c r="F10" s="28">
        <v>18316.952499999999</v>
      </c>
      <c r="G10" s="28">
        <v>26188.355677308926</v>
      </c>
      <c r="H10" s="28">
        <v>42194.395656250003</v>
      </c>
      <c r="I10" s="28">
        <v>22795.87889763316</v>
      </c>
      <c r="J10" s="28">
        <v>33419.520023204066</v>
      </c>
      <c r="K10" s="28">
        <v>21086.542482403398</v>
      </c>
      <c r="L10" s="28">
        <v>20086.767399966924</v>
      </c>
      <c r="M10" s="28">
        <v>18229.555558668566</v>
      </c>
      <c r="N10" s="29">
        <v>287439.66619543504</v>
      </c>
      <c r="O10" s="59">
        <f t="shared" ref="O10:O40" si="0">SUM(B10:G10)</f>
        <v>129627.00617730893</v>
      </c>
    </row>
    <row r="11" spans="1:15">
      <c r="A11" s="27" t="s">
        <v>0</v>
      </c>
      <c r="B11" s="28">
        <v>460.32299999999998</v>
      </c>
      <c r="C11" s="28">
        <v>570.63</v>
      </c>
      <c r="D11" s="28">
        <v>3556.1950000000002</v>
      </c>
      <c r="E11" s="28">
        <v>3780.75</v>
      </c>
      <c r="F11" s="28">
        <v>2256.4879999999998</v>
      </c>
      <c r="G11" s="28">
        <v>4874.1000000000004</v>
      </c>
      <c r="H11" s="28">
        <v>7173.6210000000001</v>
      </c>
      <c r="I11" s="28">
        <v>6601.518</v>
      </c>
      <c r="J11" s="28">
        <v>2544.3749999999995</v>
      </c>
      <c r="K11" s="28">
        <v>868.51499999999999</v>
      </c>
      <c r="L11" s="28">
        <v>784.62499999999989</v>
      </c>
      <c r="M11" s="28">
        <v>2396.9752534565364</v>
      </c>
      <c r="N11" s="29">
        <v>35868.115253456534</v>
      </c>
      <c r="O11" s="59">
        <f t="shared" si="0"/>
        <v>15498.486000000001</v>
      </c>
    </row>
    <row r="12" spans="1:15">
      <c r="A12" s="27" t="s">
        <v>1</v>
      </c>
      <c r="B12" s="28">
        <v>574.94000000000005</v>
      </c>
      <c r="C12" s="28">
        <v>54.92</v>
      </c>
      <c r="D12" s="28">
        <v>528</v>
      </c>
      <c r="E12" s="28">
        <v>21.29</v>
      </c>
      <c r="F12" s="28">
        <v>35.79</v>
      </c>
      <c r="G12" s="28">
        <v>548.97250000000008</v>
      </c>
      <c r="H12" s="28">
        <v>52.673124999999999</v>
      </c>
      <c r="I12" s="28">
        <v>19.591406249999999</v>
      </c>
      <c r="J12" s="28">
        <v>41.105924479166667</v>
      </c>
      <c r="K12" s="28">
        <v>536.15157226562496</v>
      </c>
      <c r="L12" s="28">
        <v>31.379627566073804</v>
      </c>
      <c r="M12" s="28">
        <v>25.111167963119414</v>
      </c>
      <c r="N12" s="29">
        <v>2469.9253235239853</v>
      </c>
      <c r="O12" s="59">
        <f t="shared" si="0"/>
        <v>1763.9125000000001</v>
      </c>
    </row>
    <row r="13" spans="1:15">
      <c r="A13" s="27" t="s">
        <v>27</v>
      </c>
      <c r="B13" s="28">
        <v>4116.3989999999994</v>
      </c>
      <c r="C13" s="28">
        <v>19487.152999999998</v>
      </c>
      <c r="D13" s="28">
        <v>1242.732</v>
      </c>
      <c r="E13" s="28">
        <v>11128.752</v>
      </c>
      <c r="F13" s="28">
        <v>1519.5840000000001</v>
      </c>
      <c r="G13" s="28">
        <v>20089.850444260021</v>
      </c>
      <c r="H13" s="28">
        <v>2625.1746249999997</v>
      </c>
      <c r="I13" s="28">
        <v>5994.8997091291785</v>
      </c>
      <c r="J13" s="28">
        <v>1584.3466431106717</v>
      </c>
      <c r="K13" s="28">
        <v>2318.6107049448183</v>
      </c>
      <c r="L13" s="28">
        <v>1415.2994199138873</v>
      </c>
      <c r="M13" s="28">
        <v>7010.2913083004096</v>
      </c>
      <c r="N13" s="29">
        <v>78533.092854658986</v>
      </c>
      <c r="O13" s="59">
        <f t="shared" si="0"/>
        <v>57584.47044426002</v>
      </c>
    </row>
    <row r="14" spans="1:15">
      <c r="A14" s="27" t="s">
        <v>2</v>
      </c>
      <c r="B14" s="7">
        <v>1139.7399999999998</v>
      </c>
      <c r="C14" s="7">
        <v>516.17999999999995</v>
      </c>
      <c r="D14" s="7">
        <v>524.11500000000001</v>
      </c>
      <c r="E14" s="7">
        <v>899.50500000000011</v>
      </c>
      <c r="F14" s="7">
        <v>864</v>
      </c>
      <c r="G14" s="7">
        <v>733.01</v>
      </c>
      <c r="H14" s="7">
        <v>1560.5079999999998</v>
      </c>
      <c r="I14" s="7">
        <v>1129.3086111111111</v>
      </c>
      <c r="J14" s="7">
        <v>727.18833333333339</v>
      </c>
      <c r="K14" s="7">
        <v>1653.96</v>
      </c>
      <c r="L14" s="7">
        <v>778.34518321513008</v>
      </c>
      <c r="M14" s="7">
        <v>1105.2817851032435</v>
      </c>
      <c r="N14" s="29">
        <v>11631.141912762816</v>
      </c>
      <c r="O14" s="59">
        <f t="shared" si="0"/>
        <v>4676.55</v>
      </c>
    </row>
    <row r="15" spans="1:15">
      <c r="A15" s="27" t="s">
        <v>6</v>
      </c>
      <c r="B15" s="7">
        <v>8378.0349999999999</v>
      </c>
      <c r="C15" s="7">
        <v>6093.1640000000007</v>
      </c>
      <c r="D15" s="7">
        <v>5634.2530000000006</v>
      </c>
      <c r="E15" s="7">
        <v>8487.0920000000006</v>
      </c>
      <c r="F15" s="7">
        <v>6825.8514999999998</v>
      </c>
      <c r="G15" s="7">
        <v>8165.7817305397084</v>
      </c>
      <c r="H15" s="7">
        <v>11034.564906250002</v>
      </c>
      <c r="I15" s="7">
        <v>7015.9531471533974</v>
      </c>
      <c r="J15" s="7">
        <v>6600.8885835936235</v>
      </c>
      <c r="K15" s="7">
        <v>7490.351013232279</v>
      </c>
      <c r="L15" s="7">
        <v>5383.8156159854698</v>
      </c>
      <c r="M15" s="7">
        <v>6150.1179091018585</v>
      </c>
      <c r="N15" s="29">
        <v>87259.868405856352</v>
      </c>
      <c r="O15" s="59">
        <f t="shared" si="0"/>
        <v>43584.17723053971</v>
      </c>
    </row>
    <row r="16" spans="1:15">
      <c r="A16" s="27"/>
      <c r="B16" s="7"/>
      <c r="C16" s="7"/>
      <c r="D16" s="7"/>
      <c r="E16" s="7"/>
      <c r="F16" s="7"/>
      <c r="G16" s="34"/>
      <c r="H16" s="34"/>
      <c r="I16" s="7"/>
      <c r="J16" s="7"/>
      <c r="K16" s="7"/>
      <c r="L16" s="7"/>
      <c r="M16" s="7"/>
      <c r="N16" s="29"/>
      <c r="O16" s="59"/>
    </row>
    <row r="17" spans="1:15">
      <c r="A17" s="35" t="s">
        <v>28</v>
      </c>
      <c r="B17" s="48"/>
      <c r="C17" s="7"/>
      <c r="D17" s="7"/>
      <c r="E17" s="7"/>
      <c r="F17" s="7"/>
      <c r="G17" s="34"/>
      <c r="H17" s="34"/>
      <c r="I17" s="7"/>
      <c r="J17" s="7"/>
      <c r="K17" s="7"/>
      <c r="L17" s="7"/>
      <c r="M17" s="7"/>
      <c r="N17" s="29"/>
      <c r="O17" s="59"/>
    </row>
    <row r="18" spans="1:15">
      <c r="A18" s="27" t="s">
        <v>25</v>
      </c>
      <c r="B18" s="28">
        <v>42966.762999999999</v>
      </c>
      <c r="C18" s="28">
        <v>31546.546000000002</v>
      </c>
      <c r="D18" s="28">
        <v>36907.971000000005</v>
      </c>
      <c r="E18" s="28">
        <v>40903.793999999994</v>
      </c>
      <c r="F18" s="28">
        <v>41670.604999999996</v>
      </c>
      <c r="G18" s="28">
        <v>38628.781665345632</v>
      </c>
      <c r="H18" s="28">
        <v>34778.139849999992</v>
      </c>
      <c r="I18" s="28">
        <v>48115.615279360391</v>
      </c>
      <c r="J18" s="28">
        <v>48275.867030307956</v>
      </c>
      <c r="K18" s="28">
        <v>40254.372864174577</v>
      </c>
      <c r="L18" s="28">
        <v>24067.099862836032</v>
      </c>
      <c r="M18" s="28">
        <v>33926.593053323231</v>
      </c>
      <c r="N18" s="29">
        <v>462042.14860534779</v>
      </c>
      <c r="O18" s="59">
        <f t="shared" si="0"/>
        <v>232624.46066534563</v>
      </c>
    </row>
    <row r="19" spans="1:15">
      <c r="A19" s="27" t="s">
        <v>26</v>
      </c>
      <c r="B19" s="28">
        <v>25622.15</v>
      </c>
      <c r="C19" s="28">
        <v>23004.968000000001</v>
      </c>
      <c r="D19" s="28">
        <v>21649.874</v>
      </c>
      <c r="E19" s="28">
        <v>25757.199000000001</v>
      </c>
      <c r="F19" s="28">
        <v>22573.859000000004</v>
      </c>
      <c r="G19" s="28">
        <v>25870.124952243295</v>
      </c>
      <c r="H19" s="28">
        <v>25879.315875</v>
      </c>
      <c r="I19" s="28">
        <v>28607.68799096248</v>
      </c>
      <c r="J19" s="28">
        <v>24702.939602279625</v>
      </c>
      <c r="K19" s="28">
        <v>24462.482723463014</v>
      </c>
      <c r="L19" s="1">
        <v>23304.246227083349</v>
      </c>
      <c r="M19" s="28">
        <v>22117.938632173518</v>
      </c>
      <c r="N19" s="29">
        <v>293552.78600320528</v>
      </c>
      <c r="O19" s="59">
        <f t="shared" si="0"/>
        <v>144478.17495224328</v>
      </c>
    </row>
    <row r="20" spans="1:15">
      <c r="A20" s="27" t="s">
        <v>0</v>
      </c>
      <c r="B20" s="28">
        <v>1469.722</v>
      </c>
      <c r="C20" s="28">
        <v>1959.3430000000001</v>
      </c>
      <c r="D20" s="28">
        <v>2833.1190000000001</v>
      </c>
      <c r="E20" s="28">
        <v>3315.877</v>
      </c>
      <c r="F20" s="28">
        <v>2993.1840000000002</v>
      </c>
      <c r="G20" s="28">
        <v>5134.6850000000004</v>
      </c>
      <c r="H20" s="28">
        <v>4943.5450000000001</v>
      </c>
      <c r="I20" s="28">
        <v>6221.9483611111109</v>
      </c>
      <c r="J20" s="28">
        <v>4356.9240000000009</v>
      </c>
      <c r="K20" s="28">
        <v>2839.2509999999993</v>
      </c>
      <c r="L20" s="28">
        <v>2818.821752364066</v>
      </c>
      <c r="M20" s="28">
        <v>2749.1483261311187</v>
      </c>
      <c r="N20" s="29">
        <v>41635.568439606286</v>
      </c>
      <c r="O20" s="59">
        <f t="shared" si="0"/>
        <v>17705.93</v>
      </c>
    </row>
    <row r="21" spans="1:15">
      <c r="A21" s="27" t="s">
        <v>1</v>
      </c>
      <c r="B21" s="28">
        <v>230.58699999999999</v>
      </c>
      <c r="C21" s="28">
        <v>184.005</v>
      </c>
      <c r="D21" s="28">
        <v>161.62799999999999</v>
      </c>
      <c r="E21" s="28">
        <v>170.798</v>
      </c>
      <c r="F21" s="28">
        <v>183.83099999999999</v>
      </c>
      <c r="G21" s="28">
        <v>159.89675</v>
      </c>
      <c r="H21" s="28">
        <v>260.84118750000005</v>
      </c>
      <c r="I21" s="28">
        <v>159.867734375</v>
      </c>
      <c r="J21" s="28">
        <v>157.34983463541667</v>
      </c>
      <c r="K21" s="28">
        <v>183.70120996093752</v>
      </c>
      <c r="L21" s="28">
        <v>141.60332096181017</v>
      </c>
      <c r="M21" s="28">
        <v>170.25444561204517</v>
      </c>
      <c r="N21" s="29">
        <v>2164.3634830452102</v>
      </c>
      <c r="O21" s="59">
        <f t="shared" si="0"/>
        <v>1090.74575</v>
      </c>
    </row>
    <row r="22" spans="1:15">
      <c r="A22" s="27" t="s">
        <v>27</v>
      </c>
      <c r="B22" s="28">
        <v>6404.0479999999998</v>
      </c>
      <c r="C22" s="28">
        <v>7982.9520000000002</v>
      </c>
      <c r="D22" s="28">
        <v>5719.951</v>
      </c>
      <c r="E22" s="28">
        <v>6513.0060000000003</v>
      </c>
      <c r="F22" s="28">
        <v>6729.8180000000002</v>
      </c>
      <c r="G22" s="28">
        <v>7303.0775301687572</v>
      </c>
      <c r="H22" s="28">
        <v>13982.60025</v>
      </c>
      <c r="I22" s="28">
        <v>3019.8481263090225</v>
      </c>
      <c r="J22" s="28">
        <v>8643.1747711858116</v>
      </c>
      <c r="K22" s="28">
        <v>13637.574408599663</v>
      </c>
      <c r="L22" s="28">
        <v>8539.9515215085721</v>
      </c>
      <c r="M22" s="28">
        <v>6864.0616384706218</v>
      </c>
      <c r="N22" s="29">
        <v>95340.063246242469</v>
      </c>
      <c r="O22" s="59">
        <f t="shared" si="0"/>
        <v>40652.852530168762</v>
      </c>
    </row>
    <row r="23" spans="1:15">
      <c r="A23" s="50" t="s">
        <v>2</v>
      </c>
      <c r="B23" s="28">
        <v>854.44999999999993</v>
      </c>
      <c r="C23" s="28">
        <v>793.18700000000013</v>
      </c>
      <c r="D23" s="28">
        <v>932.08699999999999</v>
      </c>
      <c r="E23" s="28">
        <v>1006.64</v>
      </c>
      <c r="F23" s="28">
        <v>972.15599999999995</v>
      </c>
      <c r="G23" s="28">
        <v>758.35300000000007</v>
      </c>
      <c r="H23" s="28">
        <v>636.70799999999997</v>
      </c>
      <c r="I23" s="28">
        <v>3340.5822777777776</v>
      </c>
      <c r="J23" s="28">
        <v>909.89733333333334</v>
      </c>
      <c r="K23" s="28">
        <v>1125.973</v>
      </c>
      <c r="L23" s="28">
        <v>1044.5953463356973</v>
      </c>
      <c r="M23" s="28">
        <v>1170.9077539997299</v>
      </c>
      <c r="N23" s="29">
        <v>13545.536711446541</v>
      </c>
      <c r="O23" s="59">
        <f t="shared" si="0"/>
        <v>5316.8730000000005</v>
      </c>
    </row>
    <row r="24" spans="1:15">
      <c r="A24" s="27" t="s">
        <v>6</v>
      </c>
      <c r="B24" s="28">
        <v>8753.0960000000014</v>
      </c>
      <c r="C24" s="28">
        <v>6082.1289999999999</v>
      </c>
      <c r="D24" s="28">
        <v>11750.755999999999</v>
      </c>
      <c r="E24" s="28">
        <v>7601.8330000000005</v>
      </c>
      <c r="F24" s="28">
        <v>6848.2235000000001</v>
      </c>
      <c r="G24" s="28">
        <v>9057.9903788161628</v>
      </c>
      <c r="H24" s="28">
        <v>9060.6094062499997</v>
      </c>
      <c r="I24" s="28">
        <v>7728.907480097504</v>
      </c>
      <c r="J24" s="28">
        <v>5739.1176217674911</v>
      </c>
      <c r="K24" s="28">
        <v>4793.6560913341309</v>
      </c>
      <c r="L24" s="28">
        <v>3203.6890658457314</v>
      </c>
      <c r="M24" s="28">
        <v>6229.8330788612584</v>
      </c>
      <c r="N24" s="29">
        <v>86849.84062297226</v>
      </c>
      <c r="O24" s="59">
        <f t="shared" si="0"/>
        <v>50094.02787881616</v>
      </c>
    </row>
    <row r="25" spans="1:15">
      <c r="A25" s="27"/>
      <c r="B25" s="7"/>
      <c r="C25" s="7"/>
      <c r="D25" s="7"/>
      <c r="E25" s="7"/>
      <c r="F25" s="7"/>
      <c r="G25" s="34"/>
      <c r="H25" s="34"/>
      <c r="I25" s="7"/>
      <c r="J25" s="7"/>
      <c r="K25" s="7"/>
      <c r="L25" s="7"/>
      <c r="M25" s="7"/>
      <c r="N25" s="29"/>
      <c r="O25" s="59"/>
    </row>
    <row r="26" spans="1:15">
      <c r="A26" s="35" t="s">
        <v>3</v>
      </c>
      <c r="B26" s="7"/>
      <c r="C26" s="7"/>
      <c r="D26" s="7"/>
      <c r="E26" s="7"/>
      <c r="F26" s="7"/>
      <c r="G26" s="34"/>
      <c r="H26" s="34"/>
      <c r="I26" s="7"/>
      <c r="J26" s="7"/>
      <c r="K26" s="7"/>
      <c r="L26" s="7"/>
      <c r="M26" s="7"/>
      <c r="N26" s="29"/>
      <c r="O26" s="59"/>
    </row>
    <row r="27" spans="1:15">
      <c r="A27" s="27" t="s">
        <v>29</v>
      </c>
      <c r="B27" s="28">
        <v>55565.366999999998</v>
      </c>
      <c r="C27" s="28">
        <v>49202.320999999996</v>
      </c>
      <c r="D27" s="28">
        <v>50102.667999999998</v>
      </c>
      <c r="E27" s="28">
        <v>53126.602999999996</v>
      </c>
      <c r="F27" s="28">
        <v>54913.206000000006</v>
      </c>
      <c r="G27" s="28">
        <v>54589.426500000001</v>
      </c>
      <c r="H27" s="28">
        <v>59815.114874999999</v>
      </c>
      <c r="I27" s="28">
        <v>61730.281593750005</v>
      </c>
      <c r="J27" s="28">
        <v>59394.699658854173</v>
      </c>
      <c r="K27" s="28">
        <v>54215.045740234375</v>
      </c>
      <c r="L27" s="28">
        <v>27307.570172633397</v>
      </c>
      <c r="M27" s="28">
        <v>44041.705568176396</v>
      </c>
      <c r="N27" s="29">
        <v>624004.0091086484</v>
      </c>
      <c r="O27" s="59">
        <f t="shared" si="0"/>
        <v>317499.59150000004</v>
      </c>
    </row>
    <row r="28" spans="1:15">
      <c r="A28" s="27" t="s">
        <v>30</v>
      </c>
      <c r="B28" s="28">
        <v>11684.844000000001</v>
      </c>
      <c r="C28" s="28">
        <v>9774.8250000000007</v>
      </c>
      <c r="D28" s="28">
        <v>10610.593999999999</v>
      </c>
      <c r="E28" s="28">
        <v>11065.835000000001</v>
      </c>
      <c r="F28" s="28">
        <v>11086.950999999999</v>
      </c>
      <c r="G28" s="28">
        <v>8606.5462913827832</v>
      </c>
      <c r="H28" s="28">
        <v>10383.681500000001</v>
      </c>
      <c r="I28" s="28">
        <v>12378.368316889582</v>
      </c>
      <c r="J28" s="28">
        <v>8793.4389265193659</v>
      </c>
      <c r="K28" s="28">
        <v>10603.772757178038</v>
      </c>
      <c r="L28" s="28">
        <v>9816.3652147185931</v>
      </c>
      <c r="M28" s="28">
        <v>10191.466182058335</v>
      </c>
      <c r="N28" s="29">
        <v>124996.68818874669</v>
      </c>
      <c r="O28" s="59">
        <f t="shared" si="0"/>
        <v>62829.595291382779</v>
      </c>
    </row>
    <row r="29" spans="1:15">
      <c r="A29" s="27" t="s">
        <v>31</v>
      </c>
      <c r="B29" s="28">
        <v>2562.6060000000002</v>
      </c>
      <c r="C29" s="28">
        <v>2203.2780000000002</v>
      </c>
      <c r="D29" s="28">
        <v>2175.44</v>
      </c>
      <c r="E29" s="28">
        <v>2886.6779999999999</v>
      </c>
      <c r="F29" s="28">
        <v>2811.9279999999999</v>
      </c>
      <c r="G29" s="28">
        <v>2719.7310000000002</v>
      </c>
      <c r="H29" s="28">
        <v>3559.4032499999998</v>
      </c>
      <c r="I29" s="28">
        <v>2932.5343124999999</v>
      </c>
      <c r="J29" s="28">
        <v>2578.0055572916667</v>
      </c>
      <c r="K29" s="28">
        <v>1153.18886328125</v>
      </c>
      <c r="L29" s="28">
        <v>1105.4140298994348</v>
      </c>
      <c r="M29" s="28">
        <v>1905.7616613769533</v>
      </c>
      <c r="N29" s="29">
        <v>28593.968674349308</v>
      </c>
      <c r="O29" s="59">
        <f t="shared" si="0"/>
        <v>15359.661</v>
      </c>
    </row>
    <row r="30" spans="1:15">
      <c r="A30" s="27" t="s">
        <v>4</v>
      </c>
      <c r="B30" s="28">
        <v>1080.3209999999999</v>
      </c>
      <c r="C30" s="28">
        <v>800.11399999999992</v>
      </c>
      <c r="D30" s="28">
        <v>1784.5500000000002</v>
      </c>
      <c r="E30" s="28">
        <v>1074.0500000000002</v>
      </c>
      <c r="F30" s="28">
        <v>1303.67</v>
      </c>
      <c r="G30" s="28">
        <v>1334.0450000000001</v>
      </c>
      <c r="H30" s="28">
        <v>1965.2752499999999</v>
      </c>
      <c r="I30" s="28">
        <v>1296.855205382182</v>
      </c>
      <c r="J30" s="28">
        <v>1331.9328517548904</v>
      </c>
      <c r="K30" s="28">
        <v>1484.7848586148768</v>
      </c>
      <c r="L30" s="28">
        <v>9329.2704797278911</v>
      </c>
      <c r="M30" s="28">
        <v>1293.4006844806747</v>
      </c>
      <c r="N30" s="29">
        <v>24078.26932996052</v>
      </c>
      <c r="O30" s="59">
        <f t="shared" si="0"/>
        <v>7376.75</v>
      </c>
    </row>
    <row r="31" spans="1:15">
      <c r="A31" s="27" t="s">
        <v>32</v>
      </c>
      <c r="B31" s="28">
        <v>1201.28</v>
      </c>
      <c r="C31" s="28">
        <v>796.39800000000002</v>
      </c>
      <c r="D31" s="28">
        <v>770.90300000000002</v>
      </c>
      <c r="E31" s="28">
        <v>885.62</v>
      </c>
      <c r="F31" s="28">
        <v>19864.690999999999</v>
      </c>
      <c r="G31" s="28">
        <v>218.64525</v>
      </c>
      <c r="H31" s="28">
        <v>417.2840625</v>
      </c>
      <c r="I31" s="28">
        <v>442.59757812499998</v>
      </c>
      <c r="J31" s="28">
        <v>936.3807226562501</v>
      </c>
      <c r="K31" s="28">
        <v>1128.8634033203125</v>
      </c>
      <c r="L31" s="28">
        <v>434.49245228868847</v>
      </c>
      <c r="M31" s="28">
        <v>5555.2405070224158</v>
      </c>
      <c r="N31" s="29">
        <v>32652.395975912666</v>
      </c>
      <c r="O31" s="59">
        <f t="shared" si="0"/>
        <v>23737.537250000001</v>
      </c>
    </row>
    <row r="32" spans="1:15">
      <c r="A32" s="27" t="s">
        <v>5</v>
      </c>
      <c r="B32" s="28">
        <v>15280</v>
      </c>
      <c r="C32" s="28">
        <v>14665</v>
      </c>
      <c r="D32" s="28">
        <v>16123</v>
      </c>
      <c r="E32" s="28">
        <v>19689</v>
      </c>
      <c r="F32" s="28">
        <v>18821</v>
      </c>
      <c r="G32" s="28">
        <v>20032</v>
      </c>
      <c r="H32" s="28">
        <v>23162.400000000001</v>
      </c>
      <c r="I32" s="28">
        <v>19296</v>
      </c>
      <c r="J32" s="28">
        <v>12454</v>
      </c>
      <c r="K32" s="28">
        <v>13055</v>
      </c>
      <c r="L32" s="28">
        <v>18497</v>
      </c>
      <c r="M32" s="28">
        <v>17306.864758044023</v>
      </c>
      <c r="N32" s="29">
        <v>208381.26475804401</v>
      </c>
      <c r="O32" s="59">
        <f t="shared" si="0"/>
        <v>104610</v>
      </c>
    </row>
    <row r="33" spans="1:15">
      <c r="A33" s="27"/>
      <c r="B33" s="7"/>
      <c r="C33" s="7"/>
      <c r="D33" s="7"/>
      <c r="E33" s="7"/>
      <c r="F33" s="7"/>
      <c r="G33" s="34"/>
      <c r="H33" s="34"/>
      <c r="I33" s="7"/>
      <c r="J33" s="7"/>
      <c r="K33" s="7"/>
      <c r="L33" s="7"/>
      <c r="M33" s="7"/>
      <c r="N33" s="29"/>
      <c r="O33" s="59"/>
    </row>
    <row r="34" spans="1:15">
      <c r="A34" s="35" t="s">
        <v>7</v>
      </c>
      <c r="B34" s="7"/>
      <c r="C34" s="7"/>
      <c r="D34" s="7"/>
      <c r="E34" s="7"/>
      <c r="F34" s="7"/>
      <c r="G34" s="34"/>
      <c r="H34" s="34"/>
      <c r="I34" s="7"/>
      <c r="J34" s="7"/>
      <c r="K34" s="7"/>
      <c r="L34" s="7"/>
      <c r="M34" s="7"/>
      <c r="N34" s="29"/>
      <c r="O34" s="59"/>
    </row>
    <row r="35" spans="1:15">
      <c r="A35" s="27" t="s">
        <v>29</v>
      </c>
      <c r="B35" s="28">
        <v>55489.591</v>
      </c>
      <c r="C35" s="28">
        <v>49184.883999999998</v>
      </c>
      <c r="D35" s="28">
        <v>50045.120999999999</v>
      </c>
      <c r="E35" s="28">
        <v>67832.707999999999</v>
      </c>
      <c r="F35" s="28">
        <v>54783.880499999999</v>
      </c>
      <c r="G35" s="28">
        <v>43159.539374999993</v>
      </c>
      <c r="H35" s="28">
        <v>48755.047468750003</v>
      </c>
      <c r="I35" s="28">
        <v>52135.738835937496</v>
      </c>
      <c r="J35" s="28">
        <v>59594.87187825521</v>
      </c>
      <c r="K35" s="28">
        <v>33159.567306152341</v>
      </c>
      <c r="L35" s="28">
        <v>27162.672541997494</v>
      </c>
      <c r="M35" s="28">
        <v>52758.35479917816</v>
      </c>
      <c r="N35" s="29">
        <v>594061.9767052707</v>
      </c>
      <c r="O35" s="59">
        <f t="shared" si="0"/>
        <v>320495.72387499997</v>
      </c>
    </row>
    <row r="36" spans="1:15">
      <c r="A36" s="27" t="s">
        <v>30</v>
      </c>
      <c r="B36" s="28">
        <v>11668.594999999999</v>
      </c>
      <c r="C36" s="28">
        <v>9675.3940000000002</v>
      </c>
      <c r="D36" s="28">
        <v>10682.156999999999</v>
      </c>
      <c r="E36" s="28">
        <v>11668.234</v>
      </c>
      <c r="F36" s="28">
        <v>11068.527249999999</v>
      </c>
      <c r="G36" s="28">
        <v>25870.124952243295</v>
      </c>
      <c r="H36" s="28">
        <v>10340.683953125001</v>
      </c>
      <c r="I36" s="28">
        <v>12227.285674102985</v>
      </c>
      <c r="J36" s="28">
        <v>8858.7659468227084</v>
      </c>
      <c r="K36" s="28">
        <v>10466.054931020273</v>
      </c>
      <c r="L36" s="28">
        <v>9713.5501190306622</v>
      </c>
      <c r="M36" s="28">
        <v>10054.690774189248</v>
      </c>
      <c r="N36" s="29">
        <v>142294.06360053417</v>
      </c>
      <c r="O36" s="59">
        <f t="shared" si="0"/>
        <v>80633.032202243296</v>
      </c>
    </row>
    <row r="37" spans="1:15">
      <c r="A37" s="27" t="s">
        <v>31</v>
      </c>
      <c r="B37" s="28">
        <v>2524.1710000000003</v>
      </c>
      <c r="C37" s="28">
        <v>2178.0920000000001</v>
      </c>
      <c r="D37" s="28">
        <v>2174.308</v>
      </c>
      <c r="E37" s="28">
        <v>2612.5349999999999</v>
      </c>
      <c r="F37" s="28">
        <v>2753.3965000000003</v>
      </c>
      <c r="G37" s="28">
        <v>2701.5203749999996</v>
      </c>
      <c r="H37" s="28">
        <v>3684.5534687499999</v>
      </c>
      <c r="I37" s="28">
        <v>2736.9348359375003</v>
      </c>
      <c r="J37" s="28">
        <v>2766.2279615885418</v>
      </c>
      <c r="K37" s="28">
        <v>888.74624365234376</v>
      </c>
      <c r="L37" s="28">
        <v>1002.6244642121688</v>
      </c>
      <c r="M37" s="28">
        <v>837.17483285478249</v>
      </c>
      <c r="N37" s="29">
        <v>26860.284681995334</v>
      </c>
      <c r="O37" s="59">
        <f t="shared" si="0"/>
        <v>14944.022875000001</v>
      </c>
    </row>
    <row r="38" spans="1:15">
      <c r="A38" s="27" t="s">
        <v>4</v>
      </c>
      <c r="B38" s="28">
        <v>1051.576</v>
      </c>
      <c r="C38" s="28">
        <v>946.50099999999998</v>
      </c>
      <c r="D38" s="28">
        <v>579.06499999999994</v>
      </c>
      <c r="E38" s="28">
        <v>1088.569</v>
      </c>
      <c r="F38" s="28">
        <v>1178.97</v>
      </c>
      <c r="G38" s="28">
        <v>1189.895</v>
      </c>
      <c r="H38" s="28">
        <v>1821.1197499999998</v>
      </c>
      <c r="I38" s="28">
        <v>1177.4733683858019</v>
      </c>
      <c r="J38" s="28">
        <v>1376.9906566874181</v>
      </c>
      <c r="K38" s="28">
        <v>1305.5578930702204</v>
      </c>
      <c r="L38" s="28">
        <v>9243.4393375207455</v>
      </c>
      <c r="M38" s="28">
        <v>885.68228655989901</v>
      </c>
      <c r="N38" s="29">
        <v>21844.839292224086</v>
      </c>
      <c r="O38" s="59">
        <f t="shared" si="0"/>
        <v>6034.5759999999991</v>
      </c>
    </row>
    <row r="39" spans="1:15">
      <c r="A39" s="27" t="s">
        <v>32</v>
      </c>
      <c r="B39" s="28">
        <v>1190.1299999999999</v>
      </c>
      <c r="C39" s="28">
        <v>792.95600000000002</v>
      </c>
      <c r="D39" s="28">
        <v>764.80100000000004</v>
      </c>
      <c r="E39" s="28">
        <v>765.36599999999999</v>
      </c>
      <c r="F39" s="28">
        <v>1024.6547499999999</v>
      </c>
      <c r="G39" s="28">
        <v>171.4236875</v>
      </c>
      <c r="H39" s="28">
        <v>295.21010937499994</v>
      </c>
      <c r="I39" s="28">
        <v>21701.365136718749</v>
      </c>
      <c r="J39" s="28">
        <v>892.73842089843743</v>
      </c>
      <c r="K39" s="28">
        <v>469.57133862304693</v>
      </c>
      <c r="L39" s="28">
        <v>2671.5805571103306</v>
      </c>
      <c r="M39" s="28">
        <v>389.8186731792232</v>
      </c>
      <c r="N39" s="29">
        <v>31129.615673404784</v>
      </c>
      <c r="O39" s="59">
        <f t="shared" si="0"/>
        <v>4709.3314374999991</v>
      </c>
    </row>
    <row r="40" spans="1:15">
      <c r="A40" s="27" t="s">
        <v>5</v>
      </c>
      <c r="B40" s="28">
        <v>13867</v>
      </c>
      <c r="C40" s="28">
        <v>13036</v>
      </c>
      <c r="D40" s="28">
        <v>18414</v>
      </c>
      <c r="E40" s="28">
        <v>21876</v>
      </c>
      <c r="F40" s="28">
        <v>16656</v>
      </c>
      <c r="G40" s="28">
        <v>21554.471087072296</v>
      </c>
      <c r="H40" s="28">
        <v>23485.847108707228</v>
      </c>
      <c r="I40" s="28">
        <v>0</v>
      </c>
      <c r="J40" s="28">
        <v>9443</v>
      </c>
      <c r="K40" s="28">
        <v>15163</v>
      </c>
      <c r="L40" s="28">
        <v>17844</v>
      </c>
      <c r="M40" s="28">
        <v>17319.387043271243</v>
      </c>
      <c r="N40" s="29">
        <v>188658.70523905076</v>
      </c>
      <c r="O40" s="59">
        <f t="shared" si="0"/>
        <v>105403.47108707229</v>
      </c>
    </row>
    <row r="41" spans="1:15">
      <c r="A41" s="43"/>
      <c r="B41" s="41"/>
      <c r="C41" s="41"/>
      <c r="D41" s="41"/>
      <c r="E41" s="41"/>
      <c r="F41" s="41"/>
      <c r="G41" s="44"/>
      <c r="H41" s="44"/>
      <c r="I41" s="45"/>
      <c r="J41" s="45"/>
      <c r="K41" s="45"/>
      <c r="L41" s="41"/>
      <c r="M41" s="41"/>
      <c r="N41" s="42"/>
    </row>
    <row r="42" spans="1:15">
      <c r="A42" s="58" t="s">
        <v>34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5">
      <c r="A43" s="58" t="s">
        <v>47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5">
      <c r="A44" s="58" t="s">
        <v>46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</sheetData>
  <mergeCells count="3">
    <mergeCell ref="A2:N2"/>
    <mergeCell ref="A3:N3"/>
    <mergeCell ref="A4:N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Layout" zoomScale="91" zoomScaleNormal="100" zoomScalePageLayoutView="91" workbookViewId="0">
      <selection activeCell="B17" sqref="B17"/>
    </sheetView>
  </sheetViews>
  <sheetFormatPr baseColWidth="10" defaultRowHeight="12.75"/>
  <cols>
    <col min="1" max="1" width="21.140625" customWidth="1"/>
    <col min="4" max="5" width="9.42578125" customWidth="1"/>
    <col min="6" max="6" width="9.5703125" customWidth="1"/>
  </cols>
  <sheetData>
    <row r="1" spans="1:7" ht="15.75" customHeight="1">
      <c r="A1" s="67" t="s">
        <v>52</v>
      </c>
      <c r="B1" s="67"/>
      <c r="C1" s="67"/>
      <c r="D1" s="67"/>
      <c r="E1" s="67"/>
      <c r="F1" s="67"/>
      <c r="G1" s="67"/>
    </row>
    <row r="2" spans="1:7" ht="15.75">
      <c r="A2" s="5"/>
      <c r="B2" s="6"/>
      <c r="C2" s="6"/>
      <c r="D2" s="6" t="s">
        <v>45</v>
      </c>
      <c r="E2" s="6"/>
      <c r="F2" s="6"/>
      <c r="G2" s="6"/>
    </row>
    <row r="3" spans="1:7" ht="15.75">
      <c r="A3" s="5"/>
      <c r="B3" s="6"/>
      <c r="C3" s="6"/>
      <c r="D3" s="6"/>
      <c r="E3" s="6"/>
      <c r="F3" s="6"/>
      <c r="G3" s="6"/>
    </row>
    <row r="4" spans="1:7">
      <c r="A4" s="17" t="s">
        <v>9</v>
      </c>
      <c r="B4" s="18" t="s">
        <v>23</v>
      </c>
      <c r="C4" s="18" t="s">
        <v>23</v>
      </c>
      <c r="D4" s="18" t="s">
        <v>23</v>
      </c>
      <c r="E4" s="19" t="s">
        <v>49</v>
      </c>
      <c r="F4" s="19" t="s">
        <v>49</v>
      </c>
      <c r="G4" s="19" t="s">
        <v>49</v>
      </c>
    </row>
    <row r="5" spans="1:7">
      <c r="A5" s="20"/>
      <c r="B5" s="21" t="s">
        <v>53</v>
      </c>
      <c r="C5" s="21" t="s">
        <v>54</v>
      </c>
      <c r="D5" s="21" t="s">
        <v>55</v>
      </c>
      <c r="E5" s="21" t="s">
        <v>53</v>
      </c>
      <c r="F5" s="21" t="s">
        <v>54</v>
      </c>
      <c r="G5" s="21" t="s">
        <v>55</v>
      </c>
    </row>
    <row r="6" spans="1:7">
      <c r="A6" s="25" t="s">
        <v>24</v>
      </c>
      <c r="B6" s="4"/>
      <c r="C6" s="4"/>
      <c r="D6" s="4"/>
      <c r="E6" s="4"/>
      <c r="F6" s="4"/>
      <c r="G6" s="26"/>
    </row>
    <row r="7" spans="1:7">
      <c r="A7" s="31" t="s">
        <v>25</v>
      </c>
      <c r="B7" s="28">
        <v>300054.59846288647</v>
      </c>
      <c r="C7" s="28">
        <v>250574.24650013846</v>
      </c>
      <c r="D7" s="55">
        <v>19.746782701677475</v>
      </c>
      <c r="E7" s="28">
        <v>48745.215225197215</v>
      </c>
      <c r="F7" s="28">
        <v>47601.424000138446</v>
      </c>
      <c r="G7" s="29">
        <v>2.4028508581076107</v>
      </c>
    </row>
    <row r="8" spans="1:7">
      <c r="A8" s="31" t="s">
        <v>26</v>
      </c>
      <c r="B8" s="28">
        <v>123474.73817545039</v>
      </c>
      <c r="C8" s="28">
        <v>129627.00617730893</v>
      </c>
      <c r="D8" s="55">
        <v>-4.7461313682144475</v>
      </c>
      <c r="E8" s="28">
        <v>22298.692039491147</v>
      </c>
      <c r="F8" s="28">
        <v>26188.355677308926</v>
      </c>
      <c r="G8" s="29">
        <v>-14.852645525919765</v>
      </c>
    </row>
    <row r="9" spans="1:7">
      <c r="A9" s="31" t="s">
        <v>0</v>
      </c>
      <c r="B9" s="28">
        <v>1853.8933883878385</v>
      </c>
      <c r="C9" s="28">
        <v>15498.486000000001</v>
      </c>
      <c r="D9" s="55">
        <v>-88.038229099359526</v>
      </c>
      <c r="E9" s="28">
        <v>1282.5625507456575</v>
      </c>
      <c r="F9" s="28">
        <v>4874.1000000000004</v>
      </c>
      <c r="G9" s="29">
        <v>-73.686166661626615</v>
      </c>
    </row>
    <row r="10" spans="1:7">
      <c r="A10" s="32" t="s">
        <v>1</v>
      </c>
      <c r="B10" s="28">
        <v>2137.7592350720206</v>
      </c>
      <c r="C10" s="28">
        <v>1763.9125000000001</v>
      </c>
      <c r="D10" s="55">
        <v>21.194176869432038</v>
      </c>
      <c r="E10" s="28">
        <v>1226.4621666540399</v>
      </c>
      <c r="F10" s="28">
        <v>548.97250000000008</v>
      </c>
      <c r="G10" s="29">
        <v>123.4104926301481</v>
      </c>
    </row>
    <row r="11" spans="1:7">
      <c r="A11" s="32" t="s">
        <v>27</v>
      </c>
      <c r="B11" s="28">
        <v>11327.602300134913</v>
      </c>
      <c r="C11" s="28">
        <v>57584.47044426002</v>
      </c>
      <c r="D11" s="55">
        <v>-80.328720204000703</v>
      </c>
      <c r="E11" s="28">
        <v>2360.833882847427</v>
      </c>
      <c r="F11" s="28">
        <v>20089.850444260021</v>
      </c>
      <c r="G11" s="29">
        <v>-88.248623903907898</v>
      </c>
    </row>
    <row r="12" spans="1:7">
      <c r="A12" s="32" t="s">
        <v>2</v>
      </c>
      <c r="B12" s="28">
        <v>4604.6517324963861</v>
      </c>
      <c r="C12" s="28">
        <v>4676.55</v>
      </c>
      <c r="D12" s="55">
        <v>-1.537421122485894</v>
      </c>
      <c r="E12" s="28">
        <v>1829.42644003704</v>
      </c>
      <c r="F12" s="28">
        <v>733.01</v>
      </c>
      <c r="G12" s="29">
        <v>149.57728271606663</v>
      </c>
    </row>
    <row r="13" spans="1:7">
      <c r="A13" s="32" t="s">
        <v>6</v>
      </c>
      <c r="B13" s="28">
        <v>24711.035144827343</v>
      </c>
      <c r="C13" s="28">
        <v>43584.17723053971</v>
      </c>
      <c r="D13" s="55">
        <v>-43.302738023210487</v>
      </c>
      <c r="E13" s="28">
        <v>2313.8258715004945</v>
      </c>
      <c r="F13" s="28">
        <v>8165.7817305397084</v>
      </c>
      <c r="G13" s="29">
        <v>-71.664367872498048</v>
      </c>
    </row>
    <row r="14" spans="1:7" ht="15">
      <c r="A14" s="33"/>
      <c r="B14" s="28"/>
      <c r="C14" s="28"/>
      <c r="D14" s="55"/>
      <c r="E14" s="28"/>
      <c r="F14" s="28"/>
      <c r="G14" s="29"/>
    </row>
    <row r="15" spans="1:7">
      <c r="A15" s="36" t="s">
        <v>28</v>
      </c>
      <c r="B15" s="28"/>
      <c r="C15" s="28"/>
      <c r="D15" s="55"/>
      <c r="E15" s="28"/>
      <c r="F15" s="28"/>
      <c r="G15" s="29"/>
    </row>
    <row r="16" spans="1:7">
      <c r="A16" s="31" t="s">
        <v>25</v>
      </c>
      <c r="B16" s="28">
        <v>269534.07486978162</v>
      </c>
      <c r="C16" s="28">
        <v>232624.46066534563</v>
      </c>
      <c r="D16" s="55">
        <v>15.866609254619311</v>
      </c>
      <c r="E16" s="28">
        <v>26833.269242513441</v>
      </c>
      <c r="F16" s="28">
        <v>38628.781665345632</v>
      </c>
      <c r="G16" s="29">
        <v>-30.53555383915743</v>
      </c>
    </row>
    <row r="17" spans="1:7">
      <c r="A17" s="31" t="s">
        <v>26</v>
      </c>
      <c r="B17" s="28">
        <v>107234.83862415305</v>
      </c>
      <c r="C17" s="28">
        <v>144478.17495224328</v>
      </c>
      <c r="D17" s="55">
        <v>-25.777828616952608</v>
      </c>
      <c r="E17" s="28">
        <v>11651.797388641111</v>
      </c>
      <c r="F17" s="28">
        <v>25870.124952243295</v>
      </c>
      <c r="G17" s="29">
        <v>-54.96041317871277</v>
      </c>
    </row>
    <row r="18" spans="1:7">
      <c r="A18" s="31" t="s">
        <v>0</v>
      </c>
      <c r="B18" s="28">
        <v>1965.570405409022</v>
      </c>
      <c r="C18" s="28">
        <v>17705.93</v>
      </c>
      <c r="D18" s="55">
        <v>-88.898801670349869</v>
      </c>
      <c r="E18" s="28">
        <v>1314.0763130476573</v>
      </c>
      <c r="F18" s="28">
        <v>5134.6850000000004</v>
      </c>
      <c r="G18" s="29">
        <v>-74.407849497142337</v>
      </c>
    </row>
    <row r="19" spans="1:7">
      <c r="A19" s="32" t="s">
        <v>1</v>
      </c>
      <c r="B19" s="28">
        <v>2014.5388338549715</v>
      </c>
      <c r="C19" s="28">
        <v>1090.74575</v>
      </c>
      <c r="D19" s="55">
        <v>84.693713805895783</v>
      </c>
      <c r="E19" s="28">
        <v>1308.559320734124</v>
      </c>
      <c r="F19" s="28">
        <v>159.89675</v>
      </c>
      <c r="G19" s="29">
        <v>718.3776848085555</v>
      </c>
    </row>
    <row r="20" spans="1:7">
      <c r="A20" s="32" t="s">
        <v>27</v>
      </c>
      <c r="B20" s="28">
        <v>10233.782189741049</v>
      </c>
      <c r="C20" s="28">
        <v>40652.852530168762</v>
      </c>
      <c r="D20" s="55">
        <v>-74.826410564556355</v>
      </c>
      <c r="E20" s="28">
        <v>2239.3093853726391</v>
      </c>
      <c r="F20" s="28">
        <v>7303.0775301687572</v>
      </c>
      <c r="G20" s="29">
        <v>-69.337455666845514</v>
      </c>
    </row>
    <row r="21" spans="1:7">
      <c r="A21" s="32" t="s">
        <v>2</v>
      </c>
      <c r="B21" s="28">
        <v>4685.5121557399225</v>
      </c>
      <c r="C21" s="28">
        <v>5316.8730000000005</v>
      </c>
      <c r="D21" s="55">
        <v>-11.874664756146666</v>
      </c>
      <c r="E21" s="28">
        <v>1705.425408378117</v>
      </c>
      <c r="F21" s="28">
        <v>758.35300000000007</v>
      </c>
      <c r="G21" s="29">
        <v>124.88543044968726</v>
      </c>
    </row>
    <row r="22" spans="1:7">
      <c r="A22" s="32" t="s">
        <v>6</v>
      </c>
      <c r="B22" s="28">
        <v>24711.035144827343</v>
      </c>
      <c r="C22" s="28">
        <v>50094.02787881616</v>
      </c>
      <c r="D22" s="55">
        <v>-50.670696306141551</v>
      </c>
      <c r="E22" s="28">
        <v>2181.2464761524152</v>
      </c>
      <c r="F22" s="28">
        <v>9057.9903788161628</v>
      </c>
      <c r="G22" s="29">
        <v>-75.919090383958945</v>
      </c>
    </row>
    <row r="23" spans="1:7" ht="15">
      <c r="A23" s="33"/>
      <c r="B23" s="28"/>
      <c r="C23" s="28"/>
      <c r="D23" s="55"/>
      <c r="E23" s="28"/>
      <c r="F23" s="28"/>
      <c r="G23" s="29"/>
    </row>
    <row r="24" spans="1:7">
      <c r="A24" s="38" t="s">
        <v>3</v>
      </c>
      <c r="B24" s="28"/>
      <c r="C24" s="28"/>
      <c r="D24" s="55"/>
      <c r="E24" s="28"/>
      <c r="F24" s="28"/>
      <c r="G24" s="29"/>
    </row>
    <row r="25" spans="1:7">
      <c r="A25" s="32" t="s">
        <v>29</v>
      </c>
      <c r="B25" s="28">
        <v>342811.29762548552</v>
      </c>
      <c r="C25" s="28">
        <v>317499.59150000004</v>
      </c>
      <c r="D25" s="55">
        <v>7.9722011628117242</v>
      </c>
      <c r="E25" s="28">
        <v>28719.934169456337</v>
      </c>
      <c r="F25" s="28">
        <v>54589.426500000001</v>
      </c>
      <c r="G25" s="29">
        <v>-47.389199684198303</v>
      </c>
    </row>
    <row r="26" spans="1:7">
      <c r="A26" s="31" t="s">
        <v>30</v>
      </c>
      <c r="B26" s="28">
        <v>69252.395032526445</v>
      </c>
      <c r="C26" s="28">
        <v>62829.595291382779</v>
      </c>
      <c r="D26" s="55">
        <v>10.222570607620272</v>
      </c>
      <c r="E26" s="28">
        <v>9789.9486543438707</v>
      </c>
      <c r="F26" s="28">
        <v>8606.5462913827832</v>
      </c>
      <c r="G26" s="29">
        <v>13.750026118443783</v>
      </c>
    </row>
    <row r="27" spans="1:7">
      <c r="A27" s="32" t="s">
        <v>31</v>
      </c>
      <c r="B27" s="28">
        <v>21139.590208863243</v>
      </c>
      <c r="C27" s="28">
        <v>15359.661</v>
      </c>
      <c r="D27" s="55">
        <v>37.630577972152139</v>
      </c>
      <c r="E27" s="28">
        <v>5000.2653727471206</v>
      </c>
      <c r="F27" s="28">
        <v>2719.7310000000002</v>
      </c>
      <c r="G27" s="29">
        <v>83.851468132220447</v>
      </c>
    </row>
    <row r="28" spans="1:7">
      <c r="A28" s="32" t="s">
        <v>4</v>
      </c>
      <c r="B28" s="28">
        <v>7584.3448585504839</v>
      </c>
      <c r="C28" s="28">
        <v>7376.75</v>
      </c>
      <c r="D28" s="55">
        <v>2.8141777686716218</v>
      </c>
      <c r="E28" s="28">
        <v>2261.3226338169043</v>
      </c>
      <c r="F28" s="28">
        <v>1334.0450000000001</v>
      </c>
      <c r="G28" s="29">
        <v>69.5087222557638</v>
      </c>
    </row>
    <row r="29" spans="1:7">
      <c r="A29" s="32" t="s">
        <v>32</v>
      </c>
      <c r="B29" s="28">
        <v>2419.3225284147065</v>
      </c>
      <c r="C29" s="28">
        <v>23737.537250000001</v>
      </c>
      <c r="D29" s="55">
        <v>-89.808030618615661</v>
      </c>
      <c r="E29" s="28">
        <v>1448.5466280303092</v>
      </c>
      <c r="F29" s="28">
        <v>218.64525</v>
      </c>
      <c r="G29" s="29">
        <v>562.50999188425499</v>
      </c>
    </row>
    <row r="30" spans="1:7">
      <c r="A30" s="32" t="s">
        <v>5</v>
      </c>
      <c r="B30" s="28">
        <v>1223.390309651624</v>
      </c>
      <c r="C30" s="28">
        <v>104610</v>
      </c>
      <c r="D30" s="55">
        <v>-98.830522598554992</v>
      </c>
      <c r="E30" s="28">
        <v>1197.4423634271745</v>
      </c>
      <c r="F30" s="28">
        <v>20032</v>
      </c>
      <c r="G30" s="29">
        <v>-94.022352418993734</v>
      </c>
    </row>
    <row r="31" spans="1:7" ht="15">
      <c r="A31" s="33"/>
      <c r="B31" s="28"/>
      <c r="C31" s="28"/>
      <c r="D31" s="55"/>
      <c r="E31" s="28"/>
      <c r="F31" s="28"/>
      <c r="G31" s="29"/>
    </row>
    <row r="32" spans="1:7">
      <c r="A32" s="36" t="s">
        <v>7</v>
      </c>
      <c r="B32" s="28"/>
      <c r="C32" s="28"/>
      <c r="D32" s="55"/>
      <c r="E32" s="28"/>
      <c r="F32" s="28"/>
      <c r="G32" s="29"/>
    </row>
    <row r="33" spans="1:7">
      <c r="A33" s="32" t="s">
        <v>29</v>
      </c>
      <c r="B33" s="28">
        <v>342599.21082415315</v>
      </c>
      <c r="C33" s="28">
        <v>320495.72387499997</v>
      </c>
      <c r="D33" s="55">
        <v>6.8966558061704468</v>
      </c>
      <c r="E33" s="28">
        <v>28695.983528106444</v>
      </c>
      <c r="F33" s="28">
        <v>43159.539374999993</v>
      </c>
      <c r="G33" s="29">
        <v>-33.511840154789773</v>
      </c>
    </row>
    <row r="34" spans="1:7">
      <c r="A34" s="31" t="s">
        <v>30</v>
      </c>
      <c r="B34" s="28">
        <v>70037.771814321997</v>
      </c>
      <c r="C34" s="28">
        <v>80633.032202243296</v>
      </c>
      <c r="D34" s="55">
        <v>-13.140099161031584</v>
      </c>
      <c r="E34" s="28">
        <v>11651.797388641111</v>
      </c>
      <c r="F34" s="28">
        <v>25870.124952243295</v>
      </c>
      <c r="G34" s="29">
        <v>-54.96041317871277</v>
      </c>
    </row>
    <row r="35" spans="1:7">
      <c r="A35" s="32" t="s">
        <v>31</v>
      </c>
      <c r="B35" s="28">
        <v>20545.302119462933</v>
      </c>
      <c r="C35" s="28">
        <v>14944.022875000001</v>
      </c>
      <c r="D35" s="55">
        <v>37.481736285571181</v>
      </c>
      <c r="E35" s="28">
        <v>4672.6697002479395</v>
      </c>
      <c r="F35" s="28">
        <v>2701.5203749999996</v>
      </c>
      <c r="G35" s="29">
        <v>72.964444151117689</v>
      </c>
    </row>
    <row r="36" spans="1:7">
      <c r="A36" s="32" t="s">
        <v>4</v>
      </c>
      <c r="B36" s="28">
        <v>7245.6493994951306</v>
      </c>
      <c r="C36" s="28">
        <v>6034.5759999999991</v>
      </c>
      <c r="D36" s="55">
        <v>20.068906241219459</v>
      </c>
      <c r="E36" s="28">
        <v>2205.5471451375693</v>
      </c>
      <c r="F36" s="28">
        <v>1189.895</v>
      </c>
      <c r="G36" s="29">
        <v>85.356451211037054</v>
      </c>
    </row>
    <row r="37" spans="1:7">
      <c r="A37" s="32" t="s">
        <v>32</v>
      </c>
      <c r="B37" s="28">
        <v>2320.9984426027149</v>
      </c>
      <c r="C37" s="28">
        <v>4709.3314374999991</v>
      </c>
      <c r="D37" s="55">
        <v>-50.714905642002492</v>
      </c>
      <c r="E37" s="28">
        <v>1430.6720862681379</v>
      </c>
      <c r="F37" s="28">
        <v>171.4236875</v>
      </c>
      <c r="G37" s="29">
        <v>734.58249389725563</v>
      </c>
    </row>
    <row r="38" spans="1:7">
      <c r="A38" s="39" t="s">
        <v>5</v>
      </c>
      <c r="B38" s="57">
        <v>1223.1010602871863</v>
      </c>
      <c r="C38" s="40">
        <v>105403.47108707229</v>
      </c>
      <c r="D38" s="56">
        <v>-98.839600776262117</v>
      </c>
      <c r="E38" s="40">
        <v>1197.3922998716905</v>
      </c>
      <c r="F38" s="40">
        <v>21554.471087072296</v>
      </c>
      <c r="G38" s="42">
        <v>-94.444807784729875</v>
      </c>
    </row>
    <row r="39" spans="1:7">
      <c r="A39" s="46" t="s">
        <v>33</v>
      </c>
      <c r="B39" s="4"/>
      <c r="C39" s="4"/>
      <c r="D39" s="4"/>
      <c r="E39" s="4"/>
      <c r="F39" s="4"/>
      <c r="G39" s="4"/>
    </row>
    <row r="40" spans="1:7">
      <c r="A40" s="46" t="s">
        <v>56</v>
      </c>
      <c r="B40" s="4"/>
      <c r="C40" s="4"/>
      <c r="D40" s="4"/>
      <c r="E40" s="4"/>
      <c r="F40" s="4"/>
      <c r="G40" s="4"/>
    </row>
    <row r="41" spans="1:7">
      <c r="A41" s="4"/>
      <c r="B41" s="4"/>
      <c r="C41" s="4"/>
      <c r="D41" s="4"/>
      <c r="E41" s="4"/>
      <c r="F41" s="4"/>
      <c r="G41" s="4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2020</vt:lpstr>
      <vt:lpstr>RESUMEN 2013</vt:lpstr>
      <vt:lpstr>2019</vt:lpstr>
      <vt:lpstr>EVALUACIÓN</vt:lpstr>
      <vt:lpstr>Hoja2</vt:lpstr>
      <vt:lpstr>'2019'!Área_de_impresión</vt:lpstr>
      <vt:lpstr>'2020'!Área_de_impresión</vt:lpstr>
      <vt:lpstr>'RESUMEN 2013'!Área_de_impresión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America</cp:lastModifiedBy>
  <cp:revision>1</cp:revision>
  <cp:lastPrinted>2019-08-28T17:10:53Z</cp:lastPrinted>
  <dcterms:created xsi:type="dcterms:W3CDTF">1980-01-01T20:40:42Z</dcterms:created>
  <dcterms:modified xsi:type="dcterms:W3CDTF">2020-08-03T22:12:16Z</dcterms:modified>
</cp:coreProperties>
</file>