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5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18.xml" ContentType="application/vnd.openxmlformats-officedocument.drawing+xml"/>
  <Override PartName="/xl/charts/chart44.xml" ContentType="application/vnd.openxmlformats-officedocument.drawingml.chart+xml"/>
  <Override PartName="/xl/drawings/drawing19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PLEMENTARIA\2018\"/>
    </mc:Choice>
  </mc:AlternateContent>
  <bookViews>
    <workbookView xWindow="0" yWindow="0" windowWidth="20490" windowHeight="7755" tabRatio="895"/>
  </bookViews>
  <sheets>
    <sheet name="ANUAL" sheetId="11" r:id="rId1"/>
    <sheet name="ENE" sheetId="1" r:id="rId2"/>
    <sheet name="FEB" sheetId="2" r:id="rId3"/>
    <sheet name="MAR" sheetId="3" r:id="rId4"/>
    <sheet name="ABR" sheetId="4" r:id="rId5"/>
    <sheet name="MAY" sheetId="5" r:id="rId6"/>
    <sheet name="JUN" sheetId="6" r:id="rId7"/>
    <sheet name="JUL" sheetId="7" r:id="rId8"/>
    <sheet name="AGO" sheetId="8" r:id="rId9"/>
    <sheet name="SET" sheetId="9" r:id="rId10"/>
    <sheet name="OCT" sheetId="10" r:id="rId11"/>
    <sheet name="NOV" sheetId="13" r:id="rId12"/>
    <sheet name="DIC" sheetId="12" r:id="rId13"/>
    <sheet name="ANTES" sheetId="19" r:id="rId14"/>
    <sheet name="2016" sheetId="25" r:id="rId15"/>
    <sheet name="2015" sheetId="24" r:id="rId16"/>
    <sheet name="2014" sheetId="23" r:id="rId17"/>
    <sheet name="2013" sheetId="22" r:id="rId18"/>
    <sheet name="2012" sheetId="21" r:id="rId19"/>
    <sheet name="2011" sheetId="17" r:id="rId20"/>
    <sheet name="2010" sheetId="15" r:id="rId21"/>
    <sheet name="2009" sheetId="14" r:id="rId22"/>
    <sheet name="serie" sheetId="16" r:id="rId23"/>
    <sheet name="Hoja1" sheetId="18" state="hidden" r:id="rId24"/>
    <sheet name="variación" sheetId="20" r:id="rId25"/>
  </sheets>
  <definedNames>
    <definedName name="_xlnm.Print_Area" localSheetId="0">ANUAL!$A$1:$O$77</definedName>
    <definedName name="_xlnm.Print_Area" localSheetId="1">ENE!$A$1:$Q$22</definedName>
  </definedNames>
  <calcPr calcId="152511"/>
</workbook>
</file>

<file path=xl/calcChain.xml><?xml version="1.0" encoding="utf-8"?>
<calcChain xmlns="http://schemas.openxmlformats.org/spreadsheetml/2006/main">
  <c r="C127" i="20" l="1"/>
  <c r="C133" i="20"/>
  <c r="D132" i="20" l="1"/>
  <c r="E132" i="20"/>
  <c r="F132" i="20"/>
  <c r="G132" i="20"/>
  <c r="H132" i="20"/>
  <c r="C132" i="20"/>
  <c r="D133" i="20"/>
  <c r="E133" i="20"/>
  <c r="F133" i="20"/>
  <c r="G133" i="20"/>
  <c r="H133" i="20"/>
  <c r="D127" i="20" l="1"/>
  <c r="E127" i="20"/>
  <c r="F127" i="20"/>
  <c r="G127" i="20"/>
  <c r="H127" i="20"/>
  <c r="D128" i="20"/>
  <c r="E128" i="20"/>
  <c r="F128" i="20"/>
  <c r="G128" i="20"/>
  <c r="H128" i="20"/>
  <c r="D129" i="20"/>
  <c r="E129" i="20"/>
  <c r="F129" i="20"/>
  <c r="G129" i="20"/>
  <c r="H129" i="20"/>
  <c r="D130" i="20"/>
  <c r="E130" i="20"/>
  <c r="F130" i="20"/>
  <c r="G130" i="20"/>
  <c r="H130" i="20"/>
  <c r="D131" i="20"/>
  <c r="E131" i="20"/>
  <c r="F131" i="20"/>
  <c r="G131" i="20"/>
  <c r="H131" i="20"/>
  <c r="C131" i="20"/>
  <c r="C130" i="20"/>
  <c r="C129" i="20"/>
  <c r="C128" i="20"/>
  <c r="O18" i="8"/>
  <c r="O17" i="8"/>
  <c r="O16" i="8"/>
  <c r="O15" i="8"/>
  <c r="O14" i="8"/>
  <c r="O13" i="8"/>
  <c r="O13" i="12"/>
  <c r="O14" i="12"/>
  <c r="O15" i="12"/>
  <c r="O16" i="12"/>
  <c r="O17" i="12"/>
  <c r="O18" i="12"/>
  <c r="O18" i="10" l="1"/>
  <c r="O17" i="10"/>
  <c r="O16" i="10"/>
  <c r="O15" i="10"/>
  <c r="O14" i="10"/>
  <c r="O13" i="10"/>
  <c r="Q13" i="6" l="1"/>
  <c r="Q18" i="6"/>
  <c r="P18" i="6"/>
  <c r="Q17" i="6"/>
  <c r="P17" i="6"/>
  <c r="Q16" i="6"/>
  <c r="P16" i="6"/>
  <c r="Q15" i="6"/>
  <c r="P15" i="6"/>
  <c r="Q14" i="6"/>
  <c r="P14" i="6"/>
  <c r="P13" i="6"/>
  <c r="Q13" i="5" l="1"/>
  <c r="P13" i="5"/>
  <c r="Q18" i="5"/>
  <c r="P18" i="5"/>
  <c r="Q17" i="5"/>
  <c r="P17" i="5"/>
  <c r="Q16" i="5"/>
  <c r="P16" i="5"/>
  <c r="Q15" i="5"/>
  <c r="P15" i="5"/>
  <c r="Q14" i="5"/>
  <c r="P14" i="5"/>
  <c r="Q18" i="4"/>
  <c r="P18" i="4"/>
  <c r="Q17" i="4"/>
  <c r="P17" i="4"/>
  <c r="Q16" i="4"/>
  <c r="P16" i="4"/>
  <c r="Q15" i="4"/>
  <c r="P15" i="4"/>
  <c r="Q14" i="4"/>
  <c r="P14" i="4"/>
  <c r="Q13" i="4"/>
  <c r="P13" i="4"/>
  <c r="Q18" i="3"/>
  <c r="P18" i="3"/>
  <c r="Q17" i="3"/>
  <c r="P17" i="3"/>
  <c r="Q16" i="3"/>
  <c r="P16" i="3"/>
  <c r="Q15" i="3"/>
  <c r="P15" i="3"/>
  <c r="Q14" i="3"/>
  <c r="P14" i="3"/>
  <c r="Q13" i="3"/>
  <c r="P13" i="3"/>
  <c r="Q18" i="1" l="1"/>
  <c r="P18" i="1"/>
  <c r="Q17" i="1"/>
  <c r="P17" i="1"/>
  <c r="Q16" i="1"/>
  <c r="P16" i="1"/>
  <c r="Q15" i="1"/>
  <c r="P15" i="1"/>
  <c r="Q14" i="1"/>
  <c r="P14" i="1"/>
  <c r="Q13" i="1"/>
  <c r="P13" i="1"/>
  <c r="Q16" i="2"/>
  <c r="P16" i="2"/>
  <c r="Q15" i="2"/>
  <c r="P15" i="2"/>
  <c r="Q14" i="2"/>
  <c r="P14" i="2"/>
  <c r="Q13" i="2"/>
  <c r="P13" i="2"/>
  <c r="P18" i="2"/>
  <c r="Q18" i="2"/>
  <c r="P17" i="2"/>
  <c r="Q17" i="2"/>
  <c r="O18" i="21" l="1"/>
  <c r="O17" i="21"/>
  <c r="O16" i="21"/>
  <c r="O15" i="21"/>
  <c r="O14" i="21"/>
  <c r="O13" i="21"/>
  <c r="AX12" i="18" l="1"/>
  <c r="AX13" i="18"/>
  <c r="AX14" i="18"/>
  <c r="AX15" i="18"/>
  <c r="AZ13" i="18"/>
  <c r="AZ14" i="18"/>
  <c r="AZ15" i="18"/>
  <c r="AZ12" i="18"/>
  <c r="AY13" i="18"/>
  <c r="AY14" i="18"/>
  <c r="AY15" i="18"/>
  <c r="AY12" i="18"/>
  <c r="AO10" i="18"/>
  <c r="AP10" i="18"/>
  <c r="AQ10" i="18"/>
  <c r="AR10" i="18"/>
  <c r="AS10" i="18"/>
  <c r="AT10" i="18"/>
  <c r="AU10" i="18"/>
  <c r="AV10" i="18"/>
  <c r="AW10" i="18"/>
  <c r="AX10" i="18"/>
  <c r="AZ10" i="18" s="1"/>
  <c r="BD15" i="18" s="1"/>
  <c r="AO6" i="18"/>
  <c r="AP6" i="18"/>
  <c r="AQ6" i="18"/>
  <c r="AR6" i="18"/>
  <c r="AS6" i="18"/>
  <c r="AT6" i="18"/>
  <c r="AU6" i="18"/>
  <c r="AV6" i="18"/>
  <c r="AW6" i="18"/>
  <c r="AX6" i="18"/>
  <c r="AO7" i="18"/>
  <c r="AP7" i="18"/>
  <c r="AQ7" i="18"/>
  <c r="AR7" i="18"/>
  <c r="AS7" i="18"/>
  <c r="AT7" i="18"/>
  <c r="AU7" i="18"/>
  <c r="AV7" i="18"/>
  <c r="AW7" i="18"/>
  <c r="AX7" i="18"/>
  <c r="AZ7" i="18" s="1"/>
  <c r="BD12" i="18" s="1"/>
  <c r="AO8" i="18"/>
  <c r="AP8" i="18"/>
  <c r="AQ8" i="18"/>
  <c r="AR8" i="18"/>
  <c r="AS8" i="18"/>
  <c r="AT8" i="18"/>
  <c r="AU8" i="18"/>
  <c r="AV8" i="18"/>
  <c r="AW8" i="18"/>
  <c r="AX8" i="18"/>
  <c r="AZ8" i="18" s="1"/>
  <c r="BD13" i="18" s="1"/>
  <c r="AO9" i="18"/>
  <c r="AP9" i="18"/>
  <c r="AQ9" i="18"/>
  <c r="AR9" i="18"/>
  <c r="AS9" i="18"/>
  <c r="AT9" i="18"/>
  <c r="AU9" i="18"/>
  <c r="AV9" i="18"/>
  <c r="AW9" i="18"/>
  <c r="AX9" i="18"/>
  <c r="AZ9" i="18" s="1"/>
  <c r="BD14" i="18" s="1"/>
  <c r="AX5" i="18"/>
  <c r="AW5" i="18"/>
  <c r="AV5" i="18"/>
  <c r="AU5" i="18"/>
  <c r="AT5" i="18"/>
  <c r="AS5" i="18"/>
  <c r="AR5" i="18"/>
  <c r="AQ5" i="18"/>
  <c r="AP5" i="18"/>
  <c r="AO5" i="18"/>
  <c r="O16" i="3"/>
  <c r="O18" i="13"/>
  <c r="O17" i="13"/>
  <c r="O16" i="13"/>
  <c r="O15" i="13"/>
  <c r="O14" i="13"/>
  <c r="O13" i="13"/>
  <c r="O18" i="7"/>
  <c r="O17" i="7"/>
  <c r="O16" i="7"/>
  <c r="O15" i="7"/>
  <c r="O14" i="7"/>
  <c r="O13" i="7"/>
  <c r="O14" i="6"/>
  <c r="O15" i="6"/>
  <c r="O16" i="6"/>
  <c r="O17" i="6"/>
  <c r="O18" i="6"/>
  <c r="O13" i="6"/>
  <c r="O18" i="9"/>
  <c r="O17" i="9"/>
  <c r="O16" i="9"/>
  <c r="O15" i="9"/>
  <c r="O14" i="9"/>
  <c r="O13" i="9"/>
  <c r="O18" i="14"/>
  <c r="O17" i="14"/>
  <c r="O16" i="14"/>
  <c r="O15" i="14"/>
  <c r="O14" i="14"/>
  <c r="O13" i="14"/>
  <c r="O18" i="5"/>
  <c r="O17" i="5"/>
  <c r="O16" i="5"/>
  <c r="O15" i="5"/>
  <c r="O14" i="5"/>
  <c r="O13" i="5"/>
  <c r="O18" i="4"/>
  <c r="O17" i="4"/>
  <c r="O16" i="4"/>
  <c r="O15" i="4"/>
  <c r="O14" i="4"/>
  <c r="O13" i="4"/>
  <c r="O18" i="3"/>
  <c r="O17" i="3"/>
  <c r="O15" i="3"/>
  <c r="O14" i="3"/>
  <c r="O13" i="3"/>
  <c r="O18" i="2"/>
  <c r="O17" i="2"/>
  <c r="O16" i="2"/>
  <c r="O15" i="2"/>
  <c r="O14" i="2"/>
  <c r="O13" i="2"/>
  <c r="O13" i="1"/>
  <c r="O18" i="1"/>
  <c r="O17" i="1"/>
  <c r="O16" i="1"/>
  <c r="O15" i="1"/>
  <c r="O14" i="1"/>
  <c r="C14" i="11" l="1"/>
  <c r="E18" i="11"/>
  <c r="N17" i="11"/>
  <c r="J15" i="11"/>
  <c r="L13" i="11"/>
  <c r="C16" i="11"/>
  <c r="D13" i="11"/>
  <c r="D17" i="11"/>
  <c r="E15" i="11"/>
  <c r="F14" i="11"/>
  <c r="F18" i="11"/>
  <c r="G16" i="11"/>
  <c r="N15" i="11"/>
  <c r="K15" i="11"/>
  <c r="H13" i="11"/>
  <c r="H15" i="11"/>
  <c r="I15" i="11"/>
  <c r="J13" i="11"/>
  <c r="J17" i="11"/>
  <c r="L15" i="11"/>
  <c r="M13" i="11"/>
  <c r="M17" i="11"/>
  <c r="D15" i="11"/>
  <c r="G14" i="11"/>
  <c r="K13" i="11"/>
  <c r="I13" i="11"/>
  <c r="M15" i="11"/>
  <c r="C17" i="11"/>
  <c r="D14" i="11"/>
  <c r="D18" i="11"/>
  <c r="E17" i="11"/>
  <c r="F15" i="11"/>
  <c r="G13" i="11"/>
  <c r="G17" i="11"/>
  <c r="N16" i="11"/>
  <c r="K16" i="11"/>
  <c r="H18" i="11"/>
  <c r="H14" i="11"/>
  <c r="I16" i="11"/>
  <c r="J14" i="11"/>
  <c r="J18" i="11"/>
  <c r="L16" i="11"/>
  <c r="M14" i="11"/>
  <c r="M18" i="11"/>
  <c r="E13" i="11"/>
  <c r="G18" i="11"/>
  <c r="H17" i="11"/>
  <c r="L17" i="11"/>
  <c r="C18" i="11"/>
  <c r="F16" i="11"/>
  <c r="K17" i="11"/>
  <c r="I17" i="11"/>
  <c r="N13" i="11"/>
  <c r="C15" i="11"/>
  <c r="C13" i="11"/>
  <c r="D16" i="11"/>
  <c r="E14" i="11"/>
  <c r="F13" i="11"/>
  <c r="F17" i="11"/>
  <c r="G15" i="11"/>
  <c r="N14" i="11"/>
  <c r="N18" i="11"/>
  <c r="K14" i="11"/>
  <c r="K18" i="11"/>
  <c r="H16" i="11"/>
  <c r="I14" i="11"/>
  <c r="I18" i="11"/>
  <c r="J16" i="11"/>
  <c r="L14" i="11"/>
  <c r="L18" i="11"/>
  <c r="M16" i="11"/>
  <c r="E16" i="11"/>
  <c r="AY9" i="18"/>
  <c r="BA15" i="18"/>
  <c r="BC15" i="18" s="1"/>
  <c r="BA12" i="18"/>
  <c r="BC12" i="18" s="1"/>
  <c r="BA14" i="18"/>
  <c r="BB14" i="18" s="1"/>
  <c r="AY7" i="18"/>
  <c r="AY10" i="18"/>
  <c r="AY8" i="18"/>
  <c r="BA13" i="18"/>
  <c r="O16" i="11" l="1"/>
  <c r="O18" i="11"/>
  <c r="O14" i="11"/>
  <c r="O13" i="11"/>
  <c r="O17" i="11"/>
  <c r="O15" i="11"/>
  <c r="BB12" i="18"/>
  <c r="BB15" i="18"/>
  <c r="BC14" i="18"/>
  <c r="BC13" i="18"/>
  <c r="BB13" i="18"/>
</calcChain>
</file>

<file path=xl/comments1.xml><?xml version="1.0" encoding="utf-8"?>
<comments xmlns="http://schemas.openxmlformats.org/spreadsheetml/2006/main">
  <authors>
    <author>minag minag</author>
  </authors>
  <commentList>
    <comment ref="A17" authorId="0" shapeId="0">
      <text>
        <r>
          <rPr>
            <b/>
            <sz val="8"/>
            <color indexed="81"/>
            <rFont val="Tahoma"/>
            <family val="2"/>
          </rPr>
          <t>jornal de 8 horas de trabajo</t>
        </r>
      </text>
    </comment>
  </commentList>
</comments>
</file>

<file path=xl/comments10.xml><?xml version="1.0" encoding="utf-8"?>
<comments xmlns="http://schemas.openxmlformats.org/spreadsheetml/2006/main">
  <authors>
    <author>minag minag</author>
  </authors>
  <commentList>
    <comment ref="A17" authorId="0" shapeId="0">
      <text>
        <r>
          <rPr>
            <b/>
            <sz val="8"/>
            <color indexed="81"/>
            <rFont val="Tahoma"/>
            <family val="2"/>
          </rPr>
          <t>jornal de 8 horas de trabajo</t>
        </r>
      </text>
    </comment>
  </commentList>
</comments>
</file>

<file path=xl/comments11.xml><?xml version="1.0" encoding="utf-8"?>
<comments xmlns="http://schemas.openxmlformats.org/spreadsheetml/2006/main">
  <authors>
    <author>minag minag</author>
  </authors>
  <commentList>
    <comment ref="A17" authorId="0" shapeId="0">
      <text>
        <r>
          <rPr>
            <b/>
            <sz val="8"/>
            <color indexed="81"/>
            <rFont val="Tahoma"/>
            <family val="2"/>
          </rPr>
          <t>jornal de 8 horas de trabajo</t>
        </r>
      </text>
    </comment>
  </commentList>
</comments>
</file>

<file path=xl/comments12.xml><?xml version="1.0" encoding="utf-8"?>
<comments xmlns="http://schemas.openxmlformats.org/spreadsheetml/2006/main">
  <authors>
    <author>minag minag</author>
  </authors>
  <commentList>
    <comment ref="A17" authorId="0" shapeId="0">
      <text>
        <r>
          <rPr>
            <b/>
            <sz val="8"/>
            <color indexed="81"/>
            <rFont val="Tahoma"/>
            <family val="2"/>
          </rPr>
          <t>jornal de 8 horas de trabajo</t>
        </r>
      </text>
    </comment>
  </commentList>
</comments>
</file>

<file path=xl/comments2.xml><?xml version="1.0" encoding="utf-8"?>
<comments xmlns="http://schemas.openxmlformats.org/spreadsheetml/2006/main">
  <authors>
    <author>minag minag</author>
  </authors>
  <commentList>
    <comment ref="A17" authorId="0" shapeId="0">
      <text>
        <r>
          <rPr>
            <b/>
            <sz val="8"/>
            <color indexed="81"/>
            <rFont val="Tahoma"/>
            <family val="2"/>
          </rPr>
          <t>jornal de 8 horas de trabajo</t>
        </r>
      </text>
    </comment>
  </commentList>
</comments>
</file>

<file path=xl/comments3.xml><?xml version="1.0" encoding="utf-8"?>
<comments xmlns="http://schemas.openxmlformats.org/spreadsheetml/2006/main">
  <authors>
    <author>minag minag</author>
  </authors>
  <commentList>
    <comment ref="A17" authorId="0" shapeId="0">
      <text>
        <r>
          <rPr>
            <b/>
            <sz val="8"/>
            <color indexed="81"/>
            <rFont val="Tahoma"/>
            <family val="2"/>
          </rPr>
          <t>jornal de 8 horas de trabajo</t>
        </r>
      </text>
    </comment>
  </commentList>
</comments>
</file>

<file path=xl/comments4.xml><?xml version="1.0" encoding="utf-8"?>
<comments xmlns="http://schemas.openxmlformats.org/spreadsheetml/2006/main">
  <authors>
    <author>minag minag</author>
  </authors>
  <commentList>
    <comment ref="A17" authorId="0" shapeId="0">
      <text>
        <r>
          <rPr>
            <b/>
            <sz val="8"/>
            <color indexed="81"/>
            <rFont val="Tahoma"/>
            <family val="2"/>
          </rPr>
          <t>jornal de 8 horas de trabajo</t>
        </r>
      </text>
    </comment>
  </commentList>
</comments>
</file>

<file path=xl/comments5.xml><?xml version="1.0" encoding="utf-8"?>
<comments xmlns="http://schemas.openxmlformats.org/spreadsheetml/2006/main">
  <authors>
    <author>minag minag</author>
  </authors>
  <commentList>
    <comment ref="A17" authorId="0" shapeId="0">
      <text>
        <r>
          <rPr>
            <b/>
            <sz val="8"/>
            <color indexed="81"/>
            <rFont val="Tahoma"/>
            <family val="2"/>
          </rPr>
          <t>jornal de 8 horas de trabajo</t>
        </r>
      </text>
    </comment>
  </commentList>
</comments>
</file>

<file path=xl/comments6.xml><?xml version="1.0" encoding="utf-8"?>
<comments xmlns="http://schemas.openxmlformats.org/spreadsheetml/2006/main">
  <authors>
    <author>minag minag</author>
  </authors>
  <commentList>
    <comment ref="A17" authorId="0" shapeId="0">
      <text>
        <r>
          <rPr>
            <b/>
            <sz val="8"/>
            <color indexed="81"/>
            <rFont val="Tahoma"/>
            <family val="2"/>
          </rPr>
          <t>jornal de 8 horas de trabajo</t>
        </r>
      </text>
    </comment>
  </commentList>
</comments>
</file>

<file path=xl/comments7.xml><?xml version="1.0" encoding="utf-8"?>
<comments xmlns="http://schemas.openxmlformats.org/spreadsheetml/2006/main">
  <authors>
    <author>minag minag</author>
  </authors>
  <commentList>
    <comment ref="A17" authorId="0" shapeId="0">
      <text>
        <r>
          <rPr>
            <b/>
            <sz val="8"/>
            <color indexed="81"/>
            <rFont val="Tahoma"/>
            <family val="2"/>
          </rPr>
          <t>jornal de 8 horas de trabajo</t>
        </r>
      </text>
    </comment>
  </commentList>
</comments>
</file>

<file path=xl/comments8.xml><?xml version="1.0" encoding="utf-8"?>
<comments xmlns="http://schemas.openxmlformats.org/spreadsheetml/2006/main">
  <authors>
    <author>minag minag</author>
  </authors>
  <commentList>
    <comment ref="A17" authorId="0" shapeId="0">
      <text>
        <r>
          <rPr>
            <b/>
            <sz val="8"/>
            <color indexed="81"/>
            <rFont val="Tahoma"/>
            <family val="2"/>
          </rPr>
          <t>jornal de 8 horas de trabajo</t>
        </r>
      </text>
    </comment>
  </commentList>
</comments>
</file>

<file path=xl/comments9.xml><?xml version="1.0" encoding="utf-8"?>
<comments xmlns="http://schemas.openxmlformats.org/spreadsheetml/2006/main">
  <authors>
    <author>minag minag</author>
  </authors>
  <commentList>
    <comment ref="A17" authorId="0" shapeId="0">
      <text>
        <r>
          <rPr>
            <b/>
            <sz val="8"/>
            <color indexed="81"/>
            <rFont val="Tahoma"/>
            <family val="2"/>
          </rPr>
          <t>jornal de 8 horas de trabajo</t>
        </r>
      </text>
    </comment>
  </commentList>
</comments>
</file>

<file path=xl/sharedStrings.xml><?xml version="1.0" encoding="utf-8"?>
<sst xmlns="http://schemas.openxmlformats.org/spreadsheetml/2006/main" count="934" uniqueCount="83">
  <si>
    <t>GOBIERNO REGIONAL  LA  LIBERTAD</t>
  </si>
  <si>
    <t>GERENCIA  DE  AGRICULTURA</t>
  </si>
  <si>
    <t>A.A. CHEPEN</t>
  </si>
  <si>
    <t>A.A. ASCOPE</t>
  </si>
  <si>
    <t>A.A. OTUZCO</t>
  </si>
  <si>
    <t>A.A. JULCAN</t>
  </si>
  <si>
    <t>A.A. SANTIAGO DE CHUCO</t>
  </si>
  <si>
    <t>A.A. SANCHEZ CARRION</t>
  </si>
  <si>
    <t xml:space="preserve"> COSTOS DE TRACTOR/HORA, YUNTA/DIA Y JORNAL/DIA</t>
  </si>
  <si>
    <t xml:space="preserve">   </t>
  </si>
  <si>
    <t>LA LIBERTAD</t>
  </si>
  <si>
    <t xml:space="preserve">Mes: </t>
  </si>
  <si>
    <t>en (S/.)</t>
  </si>
  <si>
    <t>Agencia Agraria</t>
  </si>
  <si>
    <t>Tractor/hora</t>
  </si>
  <si>
    <t>Yunta/día</t>
  </si>
  <si>
    <t>Jornal/Día</t>
  </si>
  <si>
    <t>minimo</t>
  </si>
  <si>
    <t>maximo</t>
  </si>
  <si>
    <t>A.A. VIRU</t>
  </si>
  <si>
    <t>A.A. PATAZ</t>
  </si>
  <si>
    <t>A.A. BOLIVAR</t>
  </si>
  <si>
    <t>A.A. TRUJILLO</t>
  </si>
  <si>
    <t>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</si>
  <si>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</si>
  <si>
    <t>CONCEPTO</t>
  </si>
  <si>
    <t>PROMEDIO REGIONAL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</si>
  <si>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</si>
  <si>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</si>
  <si>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</si>
  <si>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</si>
  <si>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</si>
  <si>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</si>
  <si>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</si>
  <si>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</si>
  <si>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</si>
  <si>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</si>
  <si>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</si>
  <si>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</si>
  <si>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AÑO</t>
  </si>
  <si>
    <t>A.A. GRAN CHIMÚ</t>
  </si>
  <si>
    <t>máximo</t>
  </si>
  <si>
    <t>Jornal/día</t>
  </si>
  <si>
    <r>
      <t xml:space="preserve">… </t>
    </r>
    <r>
      <rPr>
        <sz val="8"/>
        <rFont val="Arial"/>
        <family val="2"/>
      </rPr>
      <t>Sin información</t>
    </r>
  </si>
  <si>
    <t>Fuente:  Agencias Agrarias</t>
  </si>
  <si>
    <t>Elaboración: GRLL-GRSA - Dirección de Información Agraria</t>
  </si>
  <si>
    <t>A.A. TRUJILO</t>
  </si>
  <si>
    <t>A.A. PACASMAYO</t>
  </si>
  <si>
    <t>A.A. VIRÚ</t>
  </si>
  <si>
    <t>A.A. GRAN CHIMU</t>
  </si>
  <si>
    <t>Elaboración: Gerencia Regional de Agricultura - Direcciòn de Informaciòn Agraria</t>
  </si>
  <si>
    <t>… Sin información</t>
  </si>
  <si>
    <t>Fuente:  Casas Comerciales-Agencias Agrarias</t>
  </si>
  <si>
    <t>Elaboración: GRLL-GRSA - Oficina de Estadística  Agraria e Informática</t>
  </si>
  <si>
    <t>màximo</t>
  </si>
  <si>
    <t>…</t>
  </si>
  <si>
    <t>Elaboración: Gerencia Regional de Agricultura - Oficina de Información Agraria</t>
  </si>
  <si>
    <t>promedio</t>
  </si>
  <si>
    <t>elabora: consultor.</t>
  </si>
  <si>
    <t>Fuente: Agencia Agraria-OIA La Libertad</t>
  </si>
  <si>
    <t>tasa de crec.mensual ene09-0ct12</t>
  </si>
  <si>
    <t>tasa de crec.anual 2009-2012</t>
  </si>
  <si>
    <t>mes/año</t>
  </si>
  <si>
    <t>S/./Tractor/hora</t>
  </si>
  <si>
    <t>S/./Yunta/día</t>
  </si>
  <si>
    <t>S/./Jornal/Día</t>
  </si>
  <si>
    <t>savercob</t>
  </si>
  <si>
    <t>OFICINA DE INFORMACION AGRARIA</t>
  </si>
  <si>
    <t>Elaboración: GRLL-GRSA - Oficina de Información Agraria</t>
  </si>
  <si>
    <t>PROMEDIO COSTA</t>
  </si>
  <si>
    <t>PROMEDIO SIERRA</t>
  </si>
  <si>
    <t xml:space="preserve">Nota: En la A.A. Otuzco, tanto el precio de la yunta como de la mano de obra está referido a 6 horas de trabajo. En la A.A. Pataz la mano de obra es escasa, debido a que es absorvida por las empresas mineras y otros (ceja de selva). </t>
  </si>
  <si>
    <t>Nota: En la A.A. Otuzco, tanto el precio de la yunta como de la mano de obra está referido a 6 horas de trabajo. En la A.A. Pataz la mano de obra es escasa, debido a las empresas mineras y otros (ceja de selva). En la AA Pacasmayo los tractores son más sofisticados, por lo que el precio es mayor.</t>
  </si>
  <si>
    <t>Nota: En la A.A. Otuzco, tanto el precio de la yunta como de la mano de obra está referido a 6 horas de trabajo. En la A.A. Pataz la mano de obra es escasa, debido a los Programas Sociales del Gobierno; así como también es absorbida por las empresas mineras y otros (ceja de selva). En la AA Pacasmayo los tractores son más sofisticados, por lo que el precio es mayor.</t>
  </si>
  <si>
    <t>Fuente: Gerencia Regional de Agricultura - Agencias Agrarias</t>
  </si>
  <si>
    <t>Elaboración: Gerencia Regional de Agricultura - Dirección de Información Agraria</t>
  </si>
  <si>
    <t>Δ2009_ene_dic_mensual</t>
  </si>
  <si>
    <t>Δ2009-2010_ene_dic_mensual</t>
  </si>
  <si>
    <t>Δ2009-2011_ene_dic_mensual</t>
  </si>
  <si>
    <t>Δ2009-2012_ene_dic_mensual</t>
  </si>
  <si>
    <t>Δ2009-2013_ene_dic_mensual</t>
  </si>
  <si>
    <t>Δ2009_2018_anual</t>
  </si>
  <si>
    <t>Δ2009-2018_ene_dic_mensual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</si>
</sst>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m\-yy"/>
    <numFmt numFmtId="165" formatCode="0.0"/>
    <numFmt numFmtId="166" formatCode="0.0%"/>
    <numFmt numFmtId="167" formatCode="0.000"/>
    <numFmt numFmtId="168" formatCode="[$-C0A]mmmm\-yy;@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1"/>
      <name val="Times New Roman"/>
      <family val="1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65" fontId="0" fillId="0" borderId="0" xfId="0" applyNumberFormat="1" applyFill="1" applyBorder="1"/>
    <xf numFmtId="0" fontId="6" fillId="0" borderId="0" xfId="0" applyFont="1" applyFill="1" applyBorder="1"/>
    <xf numFmtId="0" fontId="0" fillId="0" borderId="1" xfId="0" applyBorder="1" applyAlignment="1">
      <alignment horizontal="center" vertical="center" wrapText="1"/>
    </xf>
    <xf numFmtId="165" fontId="0" fillId="0" borderId="1" xfId="0" applyNumberFormat="1" applyFill="1" applyBorder="1"/>
    <xf numFmtId="0" fontId="6" fillId="0" borderId="1" xfId="0" applyFont="1" applyFill="1" applyBorder="1" applyAlignment="1">
      <alignment horizontal="center"/>
    </xf>
    <xf numFmtId="2" fontId="0" fillId="0" borderId="1" xfId="0" applyNumberFormat="1" applyBorder="1"/>
    <xf numFmtId="0" fontId="4" fillId="3" borderId="0" xfId="0" applyFont="1" applyFill="1"/>
    <xf numFmtId="0" fontId="9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/>
    <xf numFmtId="0" fontId="4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2" fontId="0" fillId="0" borderId="3" xfId="0" applyNumberFormat="1" applyBorder="1"/>
    <xf numFmtId="2" fontId="4" fillId="0" borderId="3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0" fillId="0" borderId="4" xfId="0" applyNumberFormat="1" applyBorder="1"/>
    <xf numFmtId="2" fontId="4" fillId="0" borderId="4" xfId="0" applyNumberFormat="1" applyFont="1" applyBorder="1" applyAlignment="1">
      <alignment horizontal="center"/>
    </xf>
    <xf numFmtId="2" fontId="0" fillId="0" borderId="5" xfId="0" applyNumberFormat="1" applyBorder="1"/>
    <xf numFmtId="0" fontId="5" fillId="0" borderId="0" xfId="0" applyFont="1" applyFill="1"/>
    <xf numFmtId="0" fontId="8" fillId="0" borderId="0" xfId="0" applyFont="1" applyFill="1"/>
    <xf numFmtId="0" fontId="3" fillId="0" borderId="0" xfId="0" applyFont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4" fillId="0" borderId="3" xfId="0" applyNumberFormat="1" applyFont="1" applyBorder="1"/>
    <xf numFmtId="2" fontId="4" fillId="0" borderId="4" xfId="0" applyNumberFormat="1" applyFont="1" applyBorder="1"/>
    <xf numFmtId="2" fontId="4" fillId="0" borderId="5" xfId="0" applyNumberFormat="1" applyFont="1" applyBorder="1"/>
    <xf numFmtId="2" fontId="8" fillId="0" borderId="3" xfId="0" applyNumberFormat="1" applyFont="1" applyBorder="1"/>
    <xf numFmtId="2" fontId="8" fillId="0" borderId="4" xfId="0" applyNumberFormat="1" applyFont="1" applyBorder="1"/>
    <xf numFmtId="2" fontId="8" fillId="0" borderId="5" xfId="0" applyNumberFormat="1" applyFont="1" applyBorder="1"/>
    <xf numFmtId="0" fontId="9" fillId="5" borderId="2" xfId="0" applyFont="1" applyFill="1" applyBorder="1" applyAlignment="1">
      <alignment horizontal="center" vertical="center" wrapText="1"/>
    </xf>
    <xf numFmtId="0" fontId="0" fillId="6" borderId="3" xfId="0" applyFill="1" applyBorder="1"/>
    <xf numFmtId="0" fontId="4" fillId="6" borderId="0" xfId="0" applyFont="1" applyFill="1" applyBorder="1" applyAlignment="1">
      <alignment horizontal="center"/>
    </xf>
    <xf numFmtId="0" fontId="0" fillId="6" borderId="4" xfId="0" applyFill="1" applyBorder="1"/>
    <xf numFmtId="0" fontId="4" fillId="6" borderId="4" xfId="0" applyFont="1" applyFill="1" applyBorder="1" applyAlignment="1">
      <alignment horizontal="center"/>
    </xf>
    <xf numFmtId="0" fontId="0" fillId="6" borderId="5" xfId="0" applyFill="1" applyBorder="1"/>
    <xf numFmtId="0" fontId="8" fillId="6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165" fontId="8" fillId="0" borderId="1" xfId="0" applyNumberFormat="1" applyFont="1" applyFill="1" applyBorder="1"/>
    <xf numFmtId="2" fontId="0" fillId="6" borderId="3" xfId="0" applyNumberFormat="1" applyFill="1" applyBorder="1"/>
    <xf numFmtId="2" fontId="0" fillId="6" borderId="4" xfId="0" applyNumberFormat="1" applyFill="1" applyBorder="1"/>
    <xf numFmtId="2" fontId="0" fillId="6" borderId="5" xfId="0" applyNumberFormat="1" applyFill="1" applyBorder="1"/>
    <xf numFmtId="0" fontId="4" fillId="0" borderId="0" xfId="0" applyFont="1"/>
    <xf numFmtId="17" fontId="0" fillId="0" borderId="1" xfId="0" applyNumberFormat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center"/>
    </xf>
    <xf numFmtId="2" fontId="8" fillId="2" borderId="3" xfId="0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8" fillId="6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8" fillId="6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8" fillId="6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2" fontId="0" fillId="0" borderId="0" xfId="0" applyNumberFormat="1"/>
    <xf numFmtId="2" fontId="8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8" fillId="0" borderId="0" xfId="0" applyFont="1"/>
    <xf numFmtId="17" fontId="0" fillId="0" borderId="0" xfId="0" applyNumberFormat="1"/>
    <xf numFmtId="2" fontId="4" fillId="0" borderId="0" xfId="0" applyNumberFormat="1" applyFont="1"/>
    <xf numFmtId="166" fontId="4" fillId="0" borderId="0" xfId="1" applyNumberFormat="1" applyFont="1"/>
    <xf numFmtId="0" fontId="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0" fillId="0" borderId="7" xfId="0" applyBorder="1"/>
    <xf numFmtId="0" fontId="0" fillId="0" borderId="8" xfId="0" applyBorder="1"/>
    <xf numFmtId="166" fontId="4" fillId="0" borderId="1" xfId="1" applyNumberFormat="1" applyFont="1" applyBorder="1"/>
    <xf numFmtId="0" fontId="1" fillId="0" borderId="0" xfId="0" applyFont="1" applyFill="1"/>
    <xf numFmtId="0" fontId="0" fillId="0" borderId="0" xfId="0" applyFill="1" applyBorder="1"/>
    <xf numFmtId="0" fontId="2" fillId="0" borderId="0" xfId="0" applyFont="1" applyFill="1"/>
    <xf numFmtId="0" fontId="1" fillId="0" borderId="0" xfId="0" applyFont="1"/>
    <xf numFmtId="167" fontId="0" fillId="0" borderId="0" xfId="0" applyNumberFormat="1"/>
    <xf numFmtId="167" fontId="1" fillId="0" borderId="0" xfId="0" applyNumberFormat="1" applyFont="1"/>
    <xf numFmtId="166" fontId="0" fillId="0" borderId="1" xfId="1" applyNumberFormat="1" applyFont="1" applyBorder="1"/>
    <xf numFmtId="17" fontId="0" fillId="0" borderId="1" xfId="0" applyNumberForma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6" fontId="12" fillId="0" borderId="1" xfId="1" applyNumberFormat="1" applyFont="1" applyBorder="1"/>
    <xf numFmtId="2" fontId="4" fillId="6" borderId="3" xfId="0" applyNumberFormat="1" applyFont="1" applyFill="1" applyBorder="1" applyAlignment="1">
      <alignment horizontal="center"/>
    </xf>
    <xf numFmtId="2" fontId="4" fillId="6" borderId="0" xfId="0" applyNumberFormat="1" applyFont="1" applyFill="1" applyBorder="1" applyAlignment="1">
      <alignment horizontal="center"/>
    </xf>
    <xf numFmtId="2" fontId="4" fillId="6" borderId="4" xfId="0" applyNumberFormat="1" applyFont="1" applyFill="1" applyBorder="1" applyAlignment="1">
      <alignment horizontal="center"/>
    </xf>
    <xf numFmtId="2" fontId="8" fillId="6" borderId="5" xfId="0" applyNumberFormat="1" applyFont="1" applyFill="1" applyBorder="1" applyAlignment="1">
      <alignment horizontal="center"/>
    </xf>
    <xf numFmtId="2" fontId="8" fillId="6" borderId="4" xfId="0" applyNumberFormat="1" applyFont="1" applyFill="1" applyBorder="1" applyAlignment="1">
      <alignment horizontal="center"/>
    </xf>
    <xf numFmtId="2" fontId="8" fillId="6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165" fontId="1" fillId="0" borderId="1" xfId="0" applyNumberFormat="1" applyFont="1" applyFill="1" applyBorder="1"/>
    <xf numFmtId="2" fontId="1" fillId="0" borderId="1" xfId="0" applyNumberFormat="1" applyFont="1" applyBorder="1"/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166" fontId="1" fillId="0" borderId="1" xfId="1" applyNumberFormat="1" applyFont="1" applyBorder="1"/>
    <xf numFmtId="0" fontId="13" fillId="0" borderId="1" xfId="0" applyFont="1" applyBorder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165" fontId="4" fillId="4" borderId="3" xfId="0" applyNumberFormat="1" applyFont="1" applyFill="1" applyBorder="1" applyAlignment="1">
      <alignment horizontal="center" vertical="center"/>
    </xf>
    <xf numFmtId="165" fontId="4" fillId="4" borderId="4" xfId="0" applyNumberFormat="1" applyFont="1" applyFill="1" applyBorder="1" applyAlignment="1">
      <alignment horizontal="center" vertical="center"/>
    </xf>
    <xf numFmtId="165" fontId="4" fillId="4" borderId="5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0" fillId="0" borderId="0" xfId="0" applyAlignment="1">
      <alignment wrapText="1"/>
    </xf>
    <xf numFmtId="168" fontId="3" fillId="3" borderId="0" xfId="0" applyNumberFormat="1" applyFont="1" applyFill="1" applyAlignment="1">
      <alignment horizontal="center"/>
    </xf>
    <xf numFmtId="168" fontId="3" fillId="3" borderId="0" xfId="0" applyNumberFormat="1" applyFont="1" applyFill="1" applyAlignment="1">
      <alignment horizontal="right"/>
    </xf>
    <xf numFmtId="17" fontId="3" fillId="3" borderId="0" xfId="0" applyNumberFormat="1" applyFont="1" applyFill="1" applyAlignment="1">
      <alignment horizontal="center"/>
    </xf>
    <xf numFmtId="165" fontId="0" fillId="0" borderId="9" xfId="0" applyNumberFormat="1" applyFill="1" applyBorder="1" applyAlignment="1">
      <alignment horizontal="center" vertical="center" wrapText="1"/>
    </xf>
    <xf numFmtId="165" fontId="0" fillId="0" borderId="10" xfId="0" applyNumberFormat="1" applyFill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4" fillId="6" borderId="11" xfId="0" applyFont="1" applyFill="1" applyBorder="1" applyProtection="1">
      <protection locked="0"/>
    </xf>
    <xf numFmtId="0" fontId="14" fillId="6" borderId="12" xfId="0" applyFont="1" applyFill="1" applyBorder="1" applyProtection="1">
      <protection locked="0"/>
    </xf>
    <xf numFmtId="0" fontId="14" fillId="6" borderId="13" xfId="0" applyFont="1" applyFill="1" applyBorder="1" applyProtection="1">
      <protection locked="0"/>
    </xf>
    <xf numFmtId="0" fontId="14" fillId="6" borderId="14" xfId="0" applyFont="1" applyFill="1" applyBorder="1" applyProtection="1">
      <protection locked="0"/>
    </xf>
    <xf numFmtId="0" fontId="14" fillId="6" borderId="15" xfId="0" applyFont="1" applyFill="1" applyBorder="1" applyProtection="1">
      <protection locked="0"/>
    </xf>
    <xf numFmtId="0" fontId="14" fillId="6" borderId="16" xfId="0" applyFont="1" applyFill="1" applyBorder="1" applyProtection="1">
      <protection locked="0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/>
              <a:t>La Libertad: precio mínimo de alquiler de tractor 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857174103237095"/>
          <c:y val="0.24287480843418063"/>
          <c:w val="0.79565048118985138"/>
          <c:h val="0.56525920837076571"/>
        </c:manualLayout>
      </c:layout>
      <c:lineChart>
        <c:grouping val="standard"/>
        <c:varyColors val="0"/>
        <c:ser>
          <c:idx val="0"/>
          <c:order val="0"/>
          <c:tx>
            <c:strRef>
              <c:f>ANUAL!$E$8</c:f>
              <c:strCache>
                <c:ptCount val="1"/>
                <c:pt idx="0">
                  <c:v>2018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ANUAL!$C$13:$N$13</c:f>
              <c:numCache>
                <c:formatCode>0.00</c:formatCode>
                <c:ptCount val="12"/>
                <c:pt idx="0">
                  <c:v>73.5</c:v>
                </c:pt>
                <c:pt idx="1">
                  <c:v>73.5</c:v>
                </c:pt>
                <c:pt idx="2">
                  <c:v>73.5</c:v>
                </c:pt>
                <c:pt idx="3">
                  <c:v>77</c:v>
                </c:pt>
                <c:pt idx="4">
                  <c:v>77</c:v>
                </c:pt>
                <c:pt idx="5">
                  <c:v>78.5</c:v>
                </c:pt>
                <c:pt idx="6">
                  <c:v>78.5</c:v>
                </c:pt>
                <c:pt idx="7">
                  <c:v>78.5</c:v>
                </c:pt>
                <c:pt idx="8">
                  <c:v>78.5</c:v>
                </c:pt>
                <c:pt idx="9">
                  <c:v>78.5</c:v>
                </c:pt>
                <c:pt idx="10">
                  <c:v>78.5</c:v>
                </c:pt>
                <c:pt idx="11">
                  <c:v>78.5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ANTES!$C$13:$N$13</c:f>
              <c:numCache>
                <c:formatCode>0.00</c:formatCode>
                <c:ptCount val="12"/>
                <c:pt idx="0">
                  <c:v>69</c:v>
                </c:pt>
                <c:pt idx="1">
                  <c:v>69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70.5</c:v>
                </c:pt>
                <c:pt idx="6">
                  <c:v>70.5</c:v>
                </c:pt>
                <c:pt idx="7">
                  <c:v>70.5</c:v>
                </c:pt>
                <c:pt idx="8">
                  <c:v>70.5</c:v>
                </c:pt>
                <c:pt idx="9">
                  <c:v>70.5</c:v>
                </c:pt>
                <c:pt idx="10">
                  <c:v>70.5</c:v>
                </c:pt>
                <c:pt idx="11">
                  <c:v>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61376"/>
        <c:axId val="592351184"/>
      </c:lineChart>
      <c:catAx>
        <c:axId val="59236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51184"/>
        <c:crosses val="autoZero"/>
        <c:auto val="1"/>
        <c:lblAlgn val="ctr"/>
        <c:lblOffset val="100"/>
        <c:noMultiLvlLbl val="0"/>
      </c:catAx>
      <c:valAx>
        <c:axId val="592351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maquina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61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38071979821179"/>
          <c:y val="0.12474793053921648"/>
          <c:w val="0.32363478836990034"/>
          <c:h val="8.8314415243549105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La Libertad: precio máximo de alquiler de yunta  </a:t>
            </a:r>
            <a:endParaRPr lang="es-PE" sz="105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0507436570428"/>
          <c:y val="0.21298432290558275"/>
          <c:w val="0.78453937007874031"/>
          <c:h val="0.59385365680641267"/>
        </c:manualLayout>
      </c:layout>
      <c:lineChart>
        <c:grouping val="standard"/>
        <c:varyColors val="0"/>
        <c:ser>
          <c:idx val="0"/>
          <c:order val="0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ANTES!$C$16:$N$16</c:f>
              <c:numCache>
                <c:formatCode>0.00</c:formatCode>
                <c:ptCount val="12"/>
                <c:pt idx="0">
                  <c:v>78.75</c:v>
                </c:pt>
                <c:pt idx="1">
                  <c:v>79.583333333333329</c:v>
                </c:pt>
                <c:pt idx="2">
                  <c:v>80</c:v>
                </c:pt>
                <c:pt idx="3">
                  <c:v>81.666666666666671</c:v>
                </c:pt>
                <c:pt idx="4">
                  <c:v>82.083333333333329</c:v>
                </c:pt>
                <c:pt idx="5">
                  <c:v>82.916666666666671</c:v>
                </c:pt>
                <c:pt idx="6">
                  <c:v>82.916666666666671</c:v>
                </c:pt>
                <c:pt idx="7">
                  <c:v>82.916666666666671</c:v>
                </c:pt>
                <c:pt idx="8">
                  <c:v>82.916666666666671</c:v>
                </c:pt>
                <c:pt idx="9">
                  <c:v>88.63636363636364</c:v>
                </c:pt>
                <c:pt idx="10">
                  <c:v>85</c:v>
                </c:pt>
                <c:pt idx="11">
                  <c:v>84.166666666666671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'2013'!$E$8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'2013'!$C$16:$N$16</c:f>
              <c:numCache>
                <c:formatCode>0.00</c:formatCode>
                <c:ptCount val="12"/>
                <c:pt idx="0">
                  <c:v>63.75</c:v>
                </c:pt>
                <c:pt idx="1">
                  <c:v>63.75</c:v>
                </c:pt>
                <c:pt idx="2">
                  <c:v>64.166666666666671</c:v>
                </c:pt>
                <c:pt idx="3">
                  <c:v>64.166666666666671</c:v>
                </c:pt>
                <c:pt idx="4">
                  <c:v>64.166666666666671</c:v>
                </c:pt>
                <c:pt idx="5">
                  <c:v>63.333333333333336</c:v>
                </c:pt>
                <c:pt idx="6">
                  <c:v>61.666666666666664</c:v>
                </c:pt>
                <c:pt idx="7">
                  <c:v>61.666666666666664</c:v>
                </c:pt>
                <c:pt idx="8">
                  <c:v>62.083333333333336</c:v>
                </c:pt>
                <c:pt idx="9">
                  <c:v>62.5</c:v>
                </c:pt>
                <c:pt idx="10">
                  <c:v>63.75</c:v>
                </c:pt>
                <c:pt idx="11">
                  <c:v>63.333333333333336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82544"/>
        <c:axId val="592376664"/>
      </c:lineChart>
      <c:catAx>
        <c:axId val="59238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76664"/>
        <c:crosses val="autoZero"/>
        <c:auto val="1"/>
        <c:lblAlgn val="ctr"/>
        <c:lblOffset val="100"/>
        <c:noMultiLvlLbl val="0"/>
      </c:catAx>
      <c:valAx>
        <c:axId val="592376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 dia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82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113028040169675"/>
          <c:y val="0.6945382153601557"/>
          <c:w val="0.33908163587985235"/>
          <c:h val="0.10183076005838698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La Libertad: precio mínimo de jornal dia   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1"/>
          <c:y val="0.24287480843418063"/>
          <c:w val="0.80676159230096245"/>
          <c:h val="0.56525920837076571"/>
        </c:manualLayout>
      </c:layout>
      <c:lineChart>
        <c:grouping val="standard"/>
        <c:varyColors val="0"/>
        <c:ser>
          <c:idx val="0"/>
          <c:order val="0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ANTES!$C$17:$N$17</c:f>
              <c:numCache>
                <c:formatCode>0.00</c:formatCode>
                <c:ptCount val="12"/>
                <c:pt idx="0">
                  <c:v>28.75</c:v>
                </c:pt>
                <c:pt idx="1">
                  <c:v>29.583333333333332</c:v>
                </c:pt>
                <c:pt idx="2">
                  <c:v>29.583333333333332</c:v>
                </c:pt>
                <c:pt idx="3">
                  <c:v>29.583333333333332</c:v>
                </c:pt>
                <c:pt idx="4">
                  <c:v>30</c:v>
                </c:pt>
                <c:pt idx="5">
                  <c:v>29.583333333333332</c:v>
                </c:pt>
                <c:pt idx="6">
                  <c:v>29.583333333333332</c:v>
                </c:pt>
                <c:pt idx="7">
                  <c:v>29.583333333333332</c:v>
                </c:pt>
                <c:pt idx="8">
                  <c:v>29.583333333333332</c:v>
                </c:pt>
                <c:pt idx="9">
                  <c:v>29.545454545454547</c:v>
                </c:pt>
                <c:pt idx="10">
                  <c:v>28.75</c:v>
                </c:pt>
                <c:pt idx="11">
                  <c:v>28.75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'2013'!$E$8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'2013'!$C$17:$N$17</c:f>
              <c:numCache>
                <c:formatCode>0.00</c:formatCode>
                <c:ptCount val="12"/>
                <c:pt idx="0">
                  <c:v>24.583333333333332</c:v>
                </c:pt>
                <c:pt idx="1">
                  <c:v>24.166666666666668</c:v>
                </c:pt>
                <c:pt idx="2">
                  <c:v>24.166666666666668</c:v>
                </c:pt>
                <c:pt idx="3">
                  <c:v>24.166666666666668</c:v>
                </c:pt>
                <c:pt idx="4">
                  <c:v>24.166666666666668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77840"/>
        <c:axId val="592379408"/>
      </c:lineChart>
      <c:catAx>
        <c:axId val="59237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79408"/>
        <c:crosses val="autoZero"/>
        <c:auto val="1"/>
        <c:lblAlgn val="ctr"/>
        <c:lblOffset val="100"/>
        <c:noMultiLvlLbl val="0"/>
      </c:catAx>
      <c:valAx>
        <c:axId val="59237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día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77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812264846204571"/>
          <c:y val="0.71690595493745102"/>
          <c:w val="0.34976468458684046"/>
          <c:h val="8.8314415243549105E-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La Libertad: precio máximo de jornal dia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0507436570433"/>
          <c:y val="0.21298432290558275"/>
          <c:w val="0.78453937007874031"/>
          <c:h val="0.59385365680641267"/>
        </c:manualLayout>
      </c:layout>
      <c:lineChart>
        <c:grouping val="standard"/>
        <c:varyColors val="0"/>
        <c:ser>
          <c:idx val="0"/>
          <c:order val="0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ANTES!$C$18:$N$18</c:f>
              <c:numCache>
                <c:formatCode>0.00</c:formatCode>
                <c:ptCount val="12"/>
                <c:pt idx="0">
                  <c:v>38.333333333333336</c:v>
                </c:pt>
                <c:pt idx="1">
                  <c:v>40.416666666666664</c:v>
                </c:pt>
                <c:pt idx="2">
                  <c:v>40.833333333333336</c:v>
                </c:pt>
                <c:pt idx="3">
                  <c:v>40.833333333333336</c:v>
                </c:pt>
                <c:pt idx="4">
                  <c:v>40.416666666666664</c:v>
                </c:pt>
                <c:pt idx="5">
                  <c:v>40</c:v>
                </c:pt>
                <c:pt idx="6">
                  <c:v>40</c:v>
                </c:pt>
                <c:pt idx="7">
                  <c:v>39.583333333333336</c:v>
                </c:pt>
                <c:pt idx="8">
                  <c:v>39.583333333333336</c:v>
                </c:pt>
                <c:pt idx="9">
                  <c:v>40.454545454545453</c:v>
                </c:pt>
                <c:pt idx="10">
                  <c:v>39.583333333333336</c:v>
                </c:pt>
                <c:pt idx="11">
                  <c:v>39.583333333333336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'2013'!$E$8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'2013'!$C$18:$N$18</c:f>
              <c:numCache>
                <c:formatCode>0.00</c:formatCode>
                <c:ptCount val="12"/>
                <c:pt idx="0">
                  <c:v>30.833333333333332</c:v>
                </c:pt>
                <c:pt idx="1">
                  <c:v>30.833333333333332</c:v>
                </c:pt>
                <c:pt idx="2">
                  <c:v>30.833333333333332</c:v>
                </c:pt>
                <c:pt idx="3">
                  <c:v>31.25</c:v>
                </c:pt>
                <c:pt idx="4">
                  <c:v>31.083333333333332</c:v>
                </c:pt>
                <c:pt idx="5">
                  <c:v>31.5</c:v>
                </c:pt>
                <c:pt idx="6">
                  <c:v>31.5</c:v>
                </c:pt>
                <c:pt idx="7">
                  <c:v>31.5</c:v>
                </c:pt>
                <c:pt idx="8">
                  <c:v>31.5</c:v>
                </c:pt>
                <c:pt idx="9">
                  <c:v>31.666666666666668</c:v>
                </c:pt>
                <c:pt idx="10">
                  <c:v>31.666666666666668</c:v>
                </c:pt>
                <c:pt idx="11">
                  <c:v>31.666666666666668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77056"/>
        <c:axId val="592377448"/>
      </c:lineChart>
      <c:catAx>
        <c:axId val="59237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77448"/>
        <c:crosses val="autoZero"/>
        <c:auto val="1"/>
        <c:lblAlgn val="ctr"/>
        <c:lblOffset val="100"/>
        <c:noMultiLvlLbl val="0"/>
      </c:catAx>
      <c:valAx>
        <c:axId val="592377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 dia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77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315250279623367"/>
          <c:y val="0.69192724930271432"/>
          <c:w val="0.33617412848860795"/>
          <c:h val="0.10183076005838698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/>
              <a:t>La Libertad: precio mínimo de alquiler de tractor 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095"/>
          <c:y val="0.24287480843418063"/>
          <c:w val="0.79565048118985138"/>
          <c:h val="0.56525920837076571"/>
        </c:manualLayout>
      </c:layout>
      <c:lineChart>
        <c:grouping val="standard"/>
        <c:varyColors val="0"/>
        <c:ser>
          <c:idx val="0"/>
          <c:order val="0"/>
          <c:tx>
            <c:strRef>
              <c:f>'2015'!$E$8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'2015'!$C$13:$N$13</c:f>
              <c:numCache>
                <c:formatCode>0.00</c:formatCode>
                <c:ptCount val="12"/>
                <c:pt idx="0">
                  <c:v>72</c:v>
                </c:pt>
                <c:pt idx="1">
                  <c:v>72</c:v>
                </c:pt>
                <c:pt idx="2">
                  <c:v>72</c:v>
                </c:pt>
                <c:pt idx="3">
                  <c:v>72.5</c:v>
                </c:pt>
                <c:pt idx="4">
                  <c:v>72.5</c:v>
                </c:pt>
                <c:pt idx="5">
                  <c:v>72.5</c:v>
                </c:pt>
                <c:pt idx="6">
                  <c:v>74.5</c:v>
                </c:pt>
                <c:pt idx="7">
                  <c:v>73</c:v>
                </c:pt>
                <c:pt idx="8">
                  <c:v>73</c:v>
                </c:pt>
                <c:pt idx="9">
                  <c:v>72.5</c:v>
                </c:pt>
                <c:pt idx="10">
                  <c:v>73</c:v>
                </c:pt>
                <c:pt idx="11">
                  <c:v>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ANTES!$C$13:$N$13</c:f>
              <c:numCache>
                <c:formatCode>0.00</c:formatCode>
                <c:ptCount val="12"/>
                <c:pt idx="0">
                  <c:v>69</c:v>
                </c:pt>
                <c:pt idx="1">
                  <c:v>69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70.5</c:v>
                </c:pt>
                <c:pt idx="6">
                  <c:v>70.5</c:v>
                </c:pt>
                <c:pt idx="7">
                  <c:v>70.5</c:v>
                </c:pt>
                <c:pt idx="8">
                  <c:v>70.5</c:v>
                </c:pt>
                <c:pt idx="9">
                  <c:v>70.5</c:v>
                </c:pt>
                <c:pt idx="10">
                  <c:v>70.5</c:v>
                </c:pt>
                <c:pt idx="11">
                  <c:v>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492456"/>
        <c:axId val="594497552"/>
      </c:lineChart>
      <c:catAx>
        <c:axId val="59449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4497552"/>
        <c:crosses val="autoZero"/>
        <c:auto val="1"/>
        <c:lblAlgn val="ctr"/>
        <c:lblOffset val="100"/>
        <c:noMultiLvlLbl val="0"/>
      </c:catAx>
      <c:valAx>
        <c:axId val="594497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maquina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4492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38071979821179"/>
          <c:y val="0.12474793053921648"/>
          <c:w val="0.32363478836990034"/>
          <c:h val="8.8314415243549105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/>
              <a:t>La Libertad: precio máximo de alquiler de tractor  </a:t>
            </a:r>
            <a:endParaRPr lang="es-PE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095"/>
          <c:y val="0.24451585443711427"/>
          <c:w val="0.78453937007874031"/>
          <c:h val="0.56232212527488123"/>
        </c:manualLayout>
      </c:layout>
      <c:lineChart>
        <c:grouping val="standard"/>
        <c:varyColors val="0"/>
        <c:ser>
          <c:idx val="0"/>
          <c:order val="0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ANTES!$C$14:$N$14</c:f>
              <c:numCache>
                <c:formatCode>0.00</c:formatCode>
                <c:ptCount val="12"/>
                <c:pt idx="0">
                  <c:v>111</c:v>
                </c:pt>
                <c:pt idx="1">
                  <c:v>111</c:v>
                </c:pt>
                <c:pt idx="2">
                  <c:v>111</c:v>
                </c:pt>
                <c:pt idx="3">
                  <c:v>111</c:v>
                </c:pt>
                <c:pt idx="4">
                  <c:v>112</c:v>
                </c:pt>
                <c:pt idx="5">
                  <c:v>112</c:v>
                </c:pt>
                <c:pt idx="6">
                  <c:v>112</c:v>
                </c:pt>
                <c:pt idx="7">
                  <c:v>112</c:v>
                </c:pt>
                <c:pt idx="8">
                  <c:v>112.5</c:v>
                </c:pt>
                <c:pt idx="9">
                  <c:v>112.5</c:v>
                </c:pt>
                <c:pt idx="10">
                  <c:v>112.5</c:v>
                </c:pt>
                <c:pt idx="11">
                  <c:v>113.5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'2015'!$E$8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'2015'!$C$14:$N$14</c:f>
              <c:numCache>
                <c:formatCode>0.00</c:formatCode>
                <c:ptCount val="12"/>
                <c:pt idx="0">
                  <c:v>101.5</c:v>
                </c:pt>
                <c:pt idx="1">
                  <c:v>101.5</c:v>
                </c:pt>
                <c:pt idx="2">
                  <c:v>102.5</c:v>
                </c:pt>
                <c:pt idx="3">
                  <c:v>102.5</c:v>
                </c:pt>
                <c:pt idx="4">
                  <c:v>102.5</c:v>
                </c:pt>
                <c:pt idx="5">
                  <c:v>102.5</c:v>
                </c:pt>
                <c:pt idx="6">
                  <c:v>102.5</c:v>
                </c:pt>
                <c:pt idx="7">
                  <c:v>102.5</c:v>
                </c:pt>
                <c:pt idx="8">
                  <c:v>103</c:v>
                </c:pt>
                <c:pt idx="9">
                  <c:v>102.5</c:v>
                </c:pt>
                <c:pt idx="10">
                  <c:v>103</c:v>
                </c:pt>
                <c:pt idx="11">
                  <c:v>103.5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514408"/>
        <c:axId val="594524208"/>
      </c:lineChart>
      <c:catAx>
        <c:axId val="594514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4524208"/>
        <c:crosses val="autoZero"/>
        <c:auto val="1"/>
        <c:lblAlgn val="ctr"/>
        <c:lblOffset val="100"/>
        <c:noMultiLvlLbl val="0"/>
      </c:catAx>
      <c:valAx>
        <c:axId val="594524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maquina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4514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356193956984044"/>
          <c:y val="0.15527739907069918"/>
          <c:w val="0.37222417309328615"/>
          <c:h val="7.310944813360476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/>
              <a:t>La Libertad: precio mínimo de alquiler de yunta  </a:t>
            </a:r>
            <a:endParaRPr lang="es-PE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095"/>
          <c:y val="0.24287480843418063"/>
          <c:w val="0.80676159230096245"/>
          <c:h val="0.56525920837076571"/>
        </c:manualLayout>
      </c:layout>
      <c:lineChart>
        <c:grouping val="standard"/>
        <c:varyColors val="0"/>
        <c:ser>
          <c:idx val="0"/>
          <c:order val="0"/>
          <c:tx>
            <c:strRef>
              <c:f>ANUAL!$E$8</c:f>
              <c:strCache>
                <c:ptCount val="1"/>
                <c:pt idx="0">
                  <c:v>2018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ANUAL!$C$15:$N$15</c:f>
              <c:numCache>
                <c:formatCode>0.00</c:formatCode>
                <c:ptCount val="12"/>
                <c:pt idx="0">
                  <c:v>69.166666666666671</c:v>
                </c:pt>
                <c:pt idx="1">
                  <c:v>67.916666666666671</c:v>
                </c:pt>
                <c:pt idx="2">
                  <c:v>66.666666666666671</c:v>
                </c:pt>
                <c:pt idx="3">
                  <c:v>66.666666666666671</c:v>
                </c:pt>
                <c:pt idx="4">
                  <c:v>65</c:v>
                </c:pt>
                <c:pt idx="5">
                  <c:v>65</c:v>
                </c:pt>
                <c:pt idx="6">
                  <c:v>64.166666666666671</c:v>
                </c:pt>
                <c:pt idx="7">
                  <c:v>65</c:v>
                </c:pt>
                <c:pt idx="8">
                  <c:v>63.333333333333336</c:v>
                </c:pt>
                <c:pt idx="9">
                  <c:v>63.333333333333336</c:v>
                </c:pt>
                <c:pt idx="10">
                  <c:v>65</c:v>
                </c:pt>
                <c:pt idx="11">
                  <c:v>65.833333333333329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'2015'!$E$8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'2015'!$C$15:$N$15</c:f>
              <c:numCache>
                <c:formatCode>0.00</c:formatCode>
                <c:ptCount val="12"/>
                <c:pt idx="0">
                  <c:v>55.416666666666664</c:v>
                </c:pt>
                <c:pt idx="1">
                  <c:v>53.75</c:v>
                </c:pt>
                <c:pt idx="2">
                  <c:v>53.75</c:v>
                </c:pt>
                <c:pt idx="3">
                  <c:v>53.75</c:v>
                </c:pt>
                <c:pt idx="4">
                  <c:v>53.75</c:v>
                </c:pt>
                <c:pt idx="5">
                  <c:v>53.75</c:v>
                </c:pt>
                <c:pt idx="6">
                  <c:v>53.75</c:v>
                </c:pt>
                <c:pt idx="7">
                  <c:v>53.75</c:v>
                </c:pt>
                <c:pt idx="8">
                  <c:v>53.75</c:v>
                </c:pt>
                <c:pt idx="9">
                  <c:v>53.75</c:v>
                </c:pt>
                <c:pt idx="10">
                  <c:v>54.583333333333336</c:v>
                </c:pt>
                <c:pt idx="11">
                  <c:v>55.416666666666664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533224"/>
        <c:axId val="594478736"/>
      </c:lineChart>
      <c:catAx>
        <c:axId val="594533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4478736"/>
        <c:crosses val="autoZero"/>
        <c:auto val="1"/>
        <c:lblAlgn val="ctr"/>
        <c:lblOffset val="100"/>
        <c:noMultiLvlLbl val="0"/>
      </c:catAx>
      <c:valAx>
        <c:axId val="5944787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día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4533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524718326453693"/>
          <c:y val="0.16801039232285445"/>
          <c:w val="0.353333588568852"/>
          <c:h val="8.8085621421674642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>
                <a:solidFill>
                  <a:sysClr val="windowText" lastClr="000000"/>
                </a:solidFill>
              </a:rPr>
              <a:t>La Libertad: precio máximo de alquiler de yunta  </a:t>
            </a:r>
            <a:endParaRPr lang="es-PE" sz="1200">
              <a:solidFill>
                <a:sysClr val="windowText" lastClr="000000"/>
              </a:solidFill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0507436570428"/>
          <c:y val="0.21298432290558275"/>
          <c:w val="0.78453937007874031"/>
          <c:h val="0.59385365680641267"/>
        </c:manualLayout>
      </c:layout>
      <c:lineChart>
        <c:grouping val="standard"/>
        <c:varyColors val="0"/>
        <c:ser>
          <c:idx val="0"/>
          <c:order val="0"/>
          <c:tx>
            <c:strRef>
              <c:f>ANUAL!$E$8</c:f>
              <c:strCache>
                <c:ptCount val="1"/>
                <c:pt idx="0">
                  <c:v>2018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ANUAL!$C$16:$N$16</c:f>
              <c:numCache>
                <c:formatCode>0.00</c:formatCode>
                <c:ptCount val="12"/>
                <c:pt idx="0">
                  <c:v>86.666666666666671</c:v>
                </c:pt>
                <c:pt idx="1">
                  <c:v>85.833333333333329</c:v>
                </c:pt>
                <c:pt idx="2">
                  <c:v>83.333333333333329</c:v>
                </c:pt>
                <c:pt idx="3">
                  <c:v>83.333333333333329</c:v>
                </c:pt>
                <c:pt idx="4">
                  <c:v>81.666666666666671</c:v>
                </c:pt>
                <c:pt idx="5">
                  <c:v>84.166666666666671</c:v>
                </c:pt>
                <c:pt idx="6">
                  <c:v>83.333333333333329</c:v>
                </c:pt>
                <c:pt idx="7">
                  <c:v>85.833333333333329</c:v>
                </c:pt>
                <c:pt idx="8">
                  <c:v>89.166666666666671</c:v>
                </c:pt>
                <c:pt idx="9">
                  <c:v>89.583333333333329</c:v>
                </c:pt>
                <c:pt idx="10">
                  <c:v>91.25</c:v>
                </c:pt>
                <c:pt idx="11">
                  <c:v>90.416666666666671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'2015'!$E$8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'2015'!$C$16:$N$16</c:f>
              <c:numCache>
                <c:formatCode>0.00</c:formatCode>
                <c:ptCount val="12"/>
                <c:pt idx="0">
                  <c:v>74.166666666666671</c:v>
                </c:pt>
                <c:pt idx="1">
                  <c:v>72.5</c:v>
                </c:pt>
                <c:pt idx="2">
                  <c:v>72.5</c:v>
                </c:pt>
                <c:pt idx="3">
                  <c:v>72.5</c:v>
                </c:pt>
                <c:pt idx="4">
                  <c:v>72.5</c:v>
                </c:pt>
                <c:pt idx="5">
                  <c:v>74.166666666666671</c:v>
                </c:pt>
                <c:pt idx="6">
                  <c:v>74.166666666666671</c:v>
                </c:pt>
                <c:pt idx="7">
                  <c:v>72.5</c:v>
                </c:pt>
                <c:pt idx="8">
                  <c:v>74.166666666666671</c:v>
                </c:pt>
                <c:pt idx="9">
                  <c:v>74.166666666666671</c:v>
                </c:pt>
                <c:pt idx="10">
                  <c:v>72.5</c:v>
                </c:pt>
                <c:pt idx="11">
                  <c:v>73.333333333333329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771552"/>
        <c:axId val="418772728"/>
      </c:lineChart>
      <c:catAx>
        <c:axId val="4187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8772728"/>
        <c:crosses val="autoZero"/>
        <c:auto val="1"/>
        <c:lblAlgn val="ctr"/>
        <c:lblOffset val="100"/>
        <c:noMultiLvlLbl val="0"/>
      </c:catAx>
      <c:valAx>
        <c:axId val="418772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 dia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8771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757411057800434"/>
          <c:y val="0.14153358704310109"/>
          <c:w val="0.33908163587985235"/>
          <c:h val="0.10183076005838698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La Libertad: precio mínimo de jornal dia   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1"/>
          <c:y val="0.24287480843418063"/>
          <c:w val="0.80676159230096245"/>
          <c:h val="0.56525920837076571"/>
        </c:manualLayout>
      </c:layout>
      <c:lineChart>
        <c:grouping val="standard"/>
        <c:varyColors val="0"/>
        <c:ser>
          <c:idx val="0"/>
          <c:order val="0"/>
          <c:tx>
            <c:strRef>
              <c:f>ANUAL!$E$8</c:f>
              <c:strCache>
                <c:ptCount val="1"/>
                <c:pt idx="0">
                  <c:v>2018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ANUAL!$C$17:$N$17</c:f>
              <c:numCache>
                <c:formatCode>0.00</c:formatCode>
                <c:ptCount val="12"/>
                <c:pt idx="0">
                  <c:v>28.75</c:v>
                </c:pt>
                <c:pt idx="1">
                  <c:v>28.75</c:v>
                </c:pt>
                <c:pt idx="2">
                  <c:v>28.333333333333332</c:v>
                </c:pt>
                <c:pt idx="3">
                  <c:v>28.75</c:v>
                </c:pt>
                <c:pt idx="4">
                  <c:v>28.75</c:v>
                </c:pt>
                <c:pt idx="5">
                  <c:v>28.75</c:v>
                </c:pt>
                <c:pt idx="6">
                  <c:v>28.75</c:v>
                </c:pt>
                <c:pt idx="7">
                  <c:v>28.75</c:v>
                </c:pt>
                <c:pt idx="8">
                  <c:v>28.75</c:v>
                </c:pt>
                <c:pt idx="9">
                  <c:v>28.75</c:v>
                </c:pt>
                <c:pt idx="10">
                  <c:v>29.166666666666668</c:v>
                </c:pt>
                <c:pt idx="11">
                  <c:v>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'2015'!$E$8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'2015'!$C$17:$N$17</c:f>
              <c:numCache>
                <c:formatCode>0.00</c:formatCode>
                <c:ptCount val="12"/>
                <c:pt idx="0">
                  <c:v>26.666666666666668</c:v>
                </c:pt>
                <c:pt idx="1">
                  <c:v>26.25</c:v>
                </c:pt>
                <c:pt idx="2">
                  <c:v>26.666666666666668</c:v>
                </c:pt>
                <c:pt idx="3">
                  <c:v>26.666666666666668</c:v>
                </c:pt>
                <c:pt idx="4">
                  <c:v>26.666666666666668</c:v>
                </c:pt>
                <c:pt idx="5">
                  <c:v>26.666666666666668</c:v>
                </c:pt>
                <c:pt idx="6">
                  <c:v>26.666666666666668</c:v>
                </c:pt>
                <c:pt idx="7">
                  <c:v>27.5</c:v>
                </c:pt>
                <c:pt idx="8">
                  <c:v>26.666666666666668</c:v>
                </c:pt>
                <c:pt idx="9">
                  <c:v>26.25</c:v>
                </c:pt>
                <c:pt idx="10">
                  <c:v>27.5</c:v>
                </c:pt>
                <c:pt idx="11">
                  <c:v>27.5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782528"/>
        <c:axId val="418773904"/>
      </c:lineChart>
      <c:catAx>
        <c:axId val="41878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8773904"/>
        <c:crosses val="autoZero"/>
        <c:auto val="1"/>
        <c:lblAlgn val="ctr"/>
        <c:lblOffset val="100"/>
        <c:noMultiLvlLbl val="0"/>
      </c:catAx>
      <c:valAx>
        <c:axId val="418773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día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8782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3406780107441086"/>
          <c:y val="0.16579913479660102"/>
          <c:w val="0.34976468458684046"/>
          <c:h val="8.8314415243549105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La Libertad: precio máximo de jornal dia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0507436570433"/>
          <c:y val="0.21298432290558275"/>
          <c:w val="0.78453937007874031"/>
          <c:h val="0.59385365680641267"/>
        </c:manualLayout>
      </c:layout>
      <c:lineChart>
        <c:grouping val="standard"/>
        <c:varyColors val="0"/>
        <c:ser>
          <c:idx val="0"/>
          <c:order val="0"/>
          <c:tx>
            <c:strRef>
              <c:f>ANUAL!$E$8</c:f>
              <c:strCache>
                <c:ptCount val="1"/>
                <c:pt idx="0">
                  <c:v>2018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ANUAL!$C$18:$N$18</c:f>
              <c:numCache>
                <c:formatCode>0.00</c:formatCode>
                <c:ptCount val="12"/>
                <c:pt idx="0">
                  <c:v>40</c:v>
                </c:pt>
                <c:pt idx="1">
                  <c:v>40.833333333333336</c:v>
                </c:pt>
                <c:pt idx="2">
                  <c:v>38.75</c:v>
                </c:pt>
                <c:pt idx="3">
                  <c:v>38.75</c:v>
                </c:pt>
                <c:pt idx="4">
                  <c:v>38.333333333333336</c:v>
                </c:pt>
                <c:pt idx="5">
                  <c:v>38.333333333333336</c:v>
                </c:pt>
                <c:pt idx="6">
                  <c:v>38.333333333333336</c:v>
                </c:pt>
                <c:pt idx="7">
                  <c:v>39.583333333333336</c:v>
                </c:pt>
                <c:pt idx="8">
                  <c:v>39.166666666666664</c:v>
                </c:pt>
                <c:pt idx="9">
                  <c:v>39.166666666666664</c:v>
                </c:pt>
                <c:pt idx="10">
                  <c:v>39.166666666666664</c:v>
                </c:pt>
                <c:pt idx="11">
                  <c:v>40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'2015'!$E$8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'2015'!$C$18:$N$18</c:f>
              <c:numCache>
                <c:formatCode>0.00</c:formatCode>
                <c:ptCount val="12"/>
                <c:pt idx="0">
                  <c:v>34.166666666666664</c:v>
                </c:pt>
                <c:pt idx="1">
                  <c:v>33.75</c:v>
                </c:pt>
                <c:pt idx="2">
                  <c:v>34.583333333333336</c:v>
                </c:pt>
                <c:pt idx="3">
                  <c:v>35.416666666666664</c:v>
                </c:pt>
                <c:pt idx="4">
                  <c:v>35.416666666666664</c:v>
                </c:pt>
                <c:pt idx="5">
                  <c:v>35.833333333333336</c:v>
                </c:pt>
                <c:pt idx="6">
                  <c:v>37.083333333333336</c:v>
                </c:pt>
                <c:pt idx="7">
                  <c:v>36.666666666666664</c:v>
                </c:pt>
                <c:pt idx="8">
                  <c:v>36.666666666666664</c:v>
                </c:pt>
                <c:pt idx="9">
                  <c:v>37.083333333333336</c:v>
                </c:pt>
                <c:pt idx="10">
                  <c:v>36.25</c:v>
                </c:pt>
                <c:pt idx="11">
                  <c:v>37.5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779000"/>
        <c:axId val="418779784"/>
      </c:lineChart>
      <c:catAx>
        <c:axId val="418779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8779784"/>
        <c:crosses val="autoZero"/>
        <c:auto val="1"/>
        <c:lblAlgn val="ctr"/>
        <c:lblOffset val="100"/>
        <c:noMultiLvlLbl val="0"/>
      </c:catAx>
      <c:valAx>
        <c:axId val="418779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 dia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8779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980764701624826"/>
          <c:y val="0.14234626519648216"/>
          <c:w val="0.33617412848860795"/>
          <c:h val="0.10183076005838698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/>
              <a:t>La Libertad: precio mínimo de alquiler de yunta  </a:t>
            </a:r>
            <a:endParaRPr lang="es-PE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095"/>
          <c:y val="0.24287480843418063"/>
          <c:w val="0.80676159230096245"/>
          <c:h val="0.56525920837076571"/>
        </c:manualLayout>
      </c:layout>
      <c:lineChart>
        <c:grouping val="standard"/>
        <c:varyColors val="0"/>
        <c:ser>
          <c:idx val="0"/>
          <c:order val="0"/>
          <c:tx>
            <c:strRef>
              <c:f>ANUAL!$E$8</c:f>
              <c:strCache>
                <c:ptCount val="1"/>
                <c:pt idx="0">
                  <c:v>2018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ANUAL!$C$15:$N$15</c:f>
              <c:numCache>
                <c:formatCode>0.00</c:formatCode>
                <c:ptCount val="12"/>
                <c:pt idx="0">
                  <c:v>69.166666666666671</c:v>
                </c:pt>
                <c:pt idx="1">
                  <c:v>67.916666666666671</c:v>
                </c:pt>
                <c:pt idx="2">
                  <c:v>66.666666666666671</c:v>
                </c:pt>
                <c:pt idx="3">
                  <c:v>66.666666666666671</c:v>
                </c:pt>
                <c:pt idx="4">
                  <c:v>65</c:v>
                </c:pt>
                <c:pt idx="5">
                  <c:v>65</c:v>
                </c:pt>
                <c:pt idx="6">
                  <c:v>64.166666666666671</c:v>
                </c:pt>
                <c:pt idx="7">
                  <c:v>65</c:v>
                </c:pt>
                <c:pt idx="8">
                  <c:v>63.333333333333336</c:v>
                </c:pt>
                <c:pt idx="9">
                  <c:v>63.333333333333336</c:v>
                </c:pt>
                <c:pt idx="10">
                  <c:v>65</c:v>
                </c:pt>
                <c:pt idx="11">
                  <c:v>65.833333333333329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'2015'!$E$8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'2015'!$C$15:$N$15</c:f>
              <c:numCache>
                <c:formatCode>0.00</c:formatCode>
                <c:ptCount val="12"/>
                <c:pt idx="0">
                  <c:v>55.416666666666664</c:v>
                </c:pt>
                <c:pt idx="1">
                  <c:v>53.75</c:v>
                </c:pt>
                <c:pt idx="2">
                  <c:v>53.75</c:v>
                </c:pt>
                <c:pt idx="3">
                  <c:v>53.75</c:v>
                </c:pt>
                <c:pt idx="4">
                  <c:v>53.75</c:v>
                </c:pt>
                <c:pt idx="5">
                  <c:v>53.75</c:v>
                </c:pt>
                <c:pt idx="6">
                  <c:v>53.75</c:v>
                </c:pt>
                <c:pt idx="7">
                  <c:v>53.75</c:v>
                </c:pt>
                <c:pt idx="8">
                  <c:v>53.75</c:v>
                </c:pt>
                <c:pt idx="9">
                  <c:v>53.75</c:v>
                </c:pt>
                <c:pt idx="10">
                  <c:v>54.583333333333336</c:v>
                </c:pt>
                <c:pt idx="11">
                  <c:v>55.416666666666664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780960"/>
        <c:axId val="418781352"/>
      </c:lineChart>
      <c:catAx>
        <c:axId val="41878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8781352"/>
        <c:crosses val="autoZero"/>
        <c:auto val="1"/>
        <c:lblAlgn val="ctr"/>
        <c:lblOffset val="100"/>
        <c:noMultiLvlLbl val="0"/>
      </c:catAx>
      <c:valAx>
        <c:axId val="418781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día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8780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524718326453693"/>
          <c:y val="0.16801039232285445"/>
          <c:w val="0.353333588568852"/>
          <c:h val="8.8085621421674642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/>
              <a:t>La Libertad: precio máximo de alquiler de tractor  </a:t>
            </a:r>
            <a:endParaRPr lang="es-PE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857174103237095"/>
          <c:y val="0.24451585443711427"/>
          <c:w val="0.78453937007874031"/>
          <c:h val="0.56232212527488123"/>
        </c:manualLayout>
      </c:layout>
      <c:lineChart>
        <c:grouping val="standard"/>
        <c:varyColors val="0"/>
        <c:ser>
          <c:idx val="0"/>
          <c:order val="0"/>
          <c:tx>
            <c:strRef>
              <c:f>ANUAL!$E$8</c:f>
              <c:strCache>
                <c:ptCount val="1"/>
                <c:pt idx="0">
                  <c:v>2018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ANUAL!$C$14:$N$14</c:f>
              <c:numCache>
                <c:formatCode>0.00</c:formatCode>
                <c:ptCount val="12"/>
                <c:pt idx="0">
                  <c:v>114.5</c:v>
                </c:pt>
                <c:pt idx="1">
                  <c:v>114</c:v>
                </c:pt>
                <c:pt idx="2">
                  <c:v>115</c:v>
                </c:pt>
                <c:pt idx="3">
                  <c:v>120.5</c:v>
                </c:pt>
                <c:pt idx="4">
                  <c:v>120.5</c:v>
                </c:pt>
                <c:pt idx="5">
                  <c:v>120.5</c:v>
                </c:pt>
                <c:pt idx="6">
                  <c:v>121.5</c:v>
                </c:pt>
                <c:pt idx="7">
                  <c:v>121.5</c:v>
                </c:pt>
                <c:pt idx="8">
                  <c:v>122.5</c:v>
                </c:pt>
                <c:pt idx="9">
                  <c:v>122.5</c:v>
                </c:pt>
                <c:pt idx="10">
                  <c:v>122.5</c:v>
                </c:pt>
                <c:pt idx="11">
                  <c:v>122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ANTES!$C$14:$N$14</c:f>
              <c:numCache>
                <c:formatCode>0.00</c:formatCode>
                <c:ptCount val="12"/>
                <c:pt idx="0">
                  <c:v>111</c:v>
                </c:pt>
                <c:pt idx="1">
                  <c:v>111</c:v>
                </c:pt>
                <c:pt idx="2">
                  <c:v>111</c:v>
                </c:pt>
                <c:pt idx="3">
                  <c:v>111</c:v>
                </c:pt>
                <c:pt idx="4">
                  <c:v>112</c:v>
                </c:pt>
                <c:pt idx="5">
                  <c:v>112</c:v>
                </c:pt>
                <c:pt idx="6">
                  <c:v>112</c:v>
                </c:pt>
                <c:pt idx="7">
                  <c:v>112</c:v>
                </c:pt>
                <c:pt idx="8">
                  <c:v>112.5</c:v>
                </c:pt>
                <c:pt idx="9">
                  <c:v>112.5</c:v>
                </c:pt>
                <c:pt idx="10">
                  <c:v>112.5</c:v>
                </c:pt>
                <c:pt idx="11">
                  <c:v>113.5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57848"/>
        <c:axId val="592358240"/>
      </c:lineChart>
      <c:catAx>
        <c:axId val="592357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58240"/>
        <c:crosses val="autoZero"/>
        <c:auto val="1"/>
        <c:lblAlgn val="ctr"/>
        <c:lblOffset val="100"/>
        <c:noMultiLvlLbl val="0"/>
      </c:catAx>
      <c:valAx>
        <c:axId val="592358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maquina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57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356193956984044"/>
          <c:y val="0.15527739907069918"/>
          <c:w val="0.37222417309328615"/>
          <c:h val="7.310944813360476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>
                <a:solidFill>
                  <a:sysClr val="windowText" lastClr="000000"/>
                </a:solidFill>
              </a:rPr>
              <a:t>La Libertad: precio máximo de alquiler de yunta  </a:t>
            </a:r>
            <a:endParaRPr lang="es-PE" sz="1200">
              <a:solidFill>
                <a:sysClr val="windowText" lastClr="000000"/>
              </a:solidFill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0507436570428"/>
          <c:y val="0.21298432290558275"/>
          <c:w val="0.78453937007874031"/>
          <c:h val="0.59385365680641267"/>
        </c:manualLayout>
      </c:layout>
      <c:lineChart>
        <c:grouping val="standard"/>
        <c:varyColors val="0"/>
        <c:ser>
          <c:idx val="0"/>
          <c:order val="0"/>
          <c:tx>
            <c:strRef>
              <c:f>ANUAL!$E$8</c:f>
              <c:strCache>
                <c:ptCount val="1"/>
                <c:pt idx="0">
                  <c:v>2018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ANUAL!$C$16:$N$16</c:f>
              <c:numCache>
                <c:formatCode>0.00</c:formatCode>
                <c:ptCount val="12"/>
                <c:pt idx="0">
                  <c:v>86.666666666666671</c:v>
                </c:pt>
                <c:pt idx="1">
                  <c:v>85.833333333333329</c:v>
                </c:pt>
                <c:pt idx="2">
                  <c:v>83.333333333333329</c:v>
                </c:pt>
                <c:pt idx="3">
                  <c:v>83.333333333333329</c:v>
                </c:pt>
                <c:pt idx="4">
                  <c:v>81.666666666666671</c:v>
                </c:pt>
                <c:pt idx="5">
                  <c:v>84.166666666666671</c:v>
                </c:pt>
                <c:pt idx="6">
                  <c:v>83.333333333333329</c:v>
                </c:pt>
                <c:pt idx="7">
                  <c:v>85.833333333333329</c:v>
                </c:pt>
                <c:pt idx="8">
                  <c:v>89.166666666666671</c:v>
                </c:pt>
                <c:pt idx="9">
                  <c:v>89.583333333333329</c:v>
                </c:pt>
                <c:pt idx="10">
                  <c:v>91.25</c:v>
                </c:pt>
                <c:pt idx="11">
                  <c:v>90.416666666666671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'2015'!$E$8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'2015'!$C$16:$N$16</c:f>
              <c:numCache>
                <c:formatCode>0.00</c:formatCode>
                <c:ptCount val="12"/>
                <c:pt idx="0">
                  <c:v>74.166666666666671</c:v>
                </c:pt>
                <c:pt idx="1">
                  <c:v>72.5</c:v>
                </c:pt>
                <c:pt idx="2">
                  <c:v>72.5</c:v>
                </c:pt>
                <c:pt idx="3">
                  <c:v>72.5</c:v>
                </c:pt>
                <c:pt idx="4">
                  <c:v>72.5</c:v>
                </c:pt>
                <c:pt idx="5">
                  <c:v>74.166666666666671</c:v>
                </c:pt>
                <c:pt idx="6">
                  <c:v>74.166666666666671</c:v>
                </c:pt>
                <c:pt idx="7">
                  <c:v>72.5</c:v>
                </c:pt>
                <c:pt idx="8">
                  <c:v>74.166666666666671</c:v>
                </c:pt>
                <c:pt idx="9">
                  <c:v>74.166666666666671</c:v>
                </c:pt>
                <c:pt idx="10">
                  <c:v>72.5</c:v>
                </c:pt>
                <c:pt idx="11">
                  <c:v>73.333333333333329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793112"/>
        <c:axId val="418801344"/>
      </c:lineChart>
      <c:catAx>
        <c:axId val="418793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8801344"/>
        <c:crosses val="autoZero"/>
        <c:auto val="1"/>
        <c:lblAlgn val="ctr"/>
        <c:lblOffset val="100"/>
        <c:noMultiLvlLbl val="0"/>
      </c:catAx>
      <c:valAx>
        <c:axId val="418801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 dia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8793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757411057800434"/>
          <c:y val="0.14153358704310109"/>
          <c:w val="0.33908163587985235"/>
          <c:h val="0.10183076005838698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La Libertad: precio mínimo de jornal dia   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1"/>
          <c:y val="0.24287480843418063"/>
          <c:w val="0.80676159230096245"/>
          <c:h val="0.56525920837076571"/>
        </c:manualLayout>
      </c:layout>
      <c:lineChart>
        <c:grouping val="standard"/>
        <c:varyColors val="0"/>
        <c:ser>
          <c:idx val="0"/>
          <c:order val="0"/>
          <c:tx>
            <c:strRef>
              <c:f>ANUAL!$E$8</c:f>
              <c:strCache>
                <c:ptCount val="1"/>
                <c:pt idx="0">
                  <c:v>2018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ANUAL!$C$17:$N$17</c:f>
              <c:numCache>
                <c:formatCode>0.00</c:formatCode>
                <c:ptCount val="12"/>
                <c:pt idx="0">
                  <c:v>28.75</c:v>
                </c:pt>
                <c:pt idx="1">
                  <c:v>28.75</c:v>
                </c:pt>
                <c:pt idx="2">
                  <c:v>28.333333333333332</c:v>
                </c:pt>
                <c:pt idx="3">
                  <c:v>28.75</c:v>
                </c:pt>
                <c:pt idx="4">
                  <c:v>28.75</c:v>
                </c:pt>
                <c:pt idx="5">
                  <c:v>28.75</c:v>
                </c:pt>
                <c:pt idx="6">
                  <c:v>28.75</c:v>
                </c:pt>
                <c:pt idx="7">
                  <c:v>28.75</c:v>
                </c:pt>
                <c:pt idx="8">
                  <c:v>28.75</c:v>
                </c:pt>
                <c:pt idx="9">
                  <c:v>28.75</c:v>
                </c:pt>
                <c:pt idx="10">
                  <c:v>29.166666666666668</c:v>
                </c:pt>
                <c:pt idx="11">
                  <c:v>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'2015'!$E$8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'2015'!$C$17:$N$17</c:f>
              <c:numCache>
                <c:formatCode>0.00</c:formatCode>
                <c:ptCount val="12"/>
                <c:pt idx="0">
                  <c:v>26.666666666666668</c:v>
                </c:pt>
                <c:pt idx="1">
                  <c:v>26.25</c:v>
                </c:pt>
                <c:pt idx="2">
                  <c:v>26.666666666666668</c:v>
                </c:pt>
                <c:pt idx="3">
                  <c:v>26.666666666666668</c:v>
                </c:pt>
                <c:pt idx="4">
                  <c:v>26.666666666666668</c:v>
                </c:pt>
                <c:pt idx="5">
                  <c:v>26.666666666666668</c:v>
                </c:pt>
                <c:pt idx="6">
                  <c:v>26.666666666666668</c:v>
                </c:pt>
                <c:pt idx="7">
                  <c:v>27.5</c:v>
                </c:pt>
                <c:pt idx="8">
                  <c:v>26.666666666666668</c:v>
                </c:pt>
                <c:pt idx="9">
                  <c:v>26.25</c:v>
                </c:pt>
                <c:pt idx="10">
                  <c:v>27.5</c:v>
                </c:pt>
                <c:pt idx="11">
                  <c:v>27.5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799776"/>
        <c:axId val="586151072"/>
      </c:lineChart>
      <c:catAx>
        <c:axId val="41879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86151072"/>
        <c:crosses val="autoZero"/>
        <c:auto val="1"/>
        <c:lblAlgn val="ctr"/>
        <c:lblOffset val="100"/>
        <c:noMultiLvlLbl val="0"/>
      </c:catAx>
      <c:valAx>
        <c:axId val="586151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día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8799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3406780107441086"/>
          <c:y val="0.16579913479660102"/>
          <c:w val="0.34976468458684046"/>
          <c:h val="8.8314415243549105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La Libertad: precio máximo de jornal dia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0507436570433"/>
          <c:y val="0.21298432290558275"/>
          <c:w val="0.78453937007874031"/>
          <c:h val="0.59385365680641267"/>
        </c:manualLayout>
      </c:layout>
      <c:lineChart>
        <c:grouping val="standard"/>
        <c:varyColors val="0"/>
        <c:ser>
          <c:idx val="0"/>
          <c:order val="0"/>
          <c:tx>
            <c:strRef>
              <c:f>ANUAL!$E$8</c:f>
              <c:strCache>
                <c:ptCount val="1"/>
                <c:pt idx="0">
                  <c:v>2018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ANUAL!$C$18:$N$18</c:f>
              <c:numCache>
                <c:formatCode>0.00</c:formatCode>
                <c:ptCount val="12"/>
                <c:pt idx="0">
                  <c:v>40</c:v>
                </c:pt>
                <c:pt idx="1">
                  <c:v>40.833333333333336</c:v>
                </c:pt>
                <c:pt idx="2">
                  <c:v>38.75</c:v>
                </c:pt>
                <c:pt idx="3">
                  <c:v>38.75</c:v>
                </c:pt>
                <c:pt idx="4">
                  <c:v>38.333333333333336</c:v>
                </c:pt>
                <c:pt idx="5">
                  <c:v>38.333333333333336</c:v>
                </c:pt>
                <c:pt idx="6">
                  <c:v>38.333333333333336</c:v>
                </c:pt>
                <c:pt idx="7">
                  <c:v>39.583333333333336</c:v>
                </c:pt>
                <c:pt idx="8">
                  <c:v>39.166666666666664</c:v>
                </c:pt>
                <c:pt idx="9">
                  <c:v>39.166666666666664</c:v>
                </c:pt>
                <c:pt idx="10">
                  <c:v>39.166666666666664</c:v>
                </c:pt>
                <c:pt idx="11">
                  <c:v>40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'2015'!$E$8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'2015'!$C$18:$N$18</c:f>
              <c:numCache>
                <c:formatCode>0.00</c:formatCode>
                <c:ptCount val="12"/>
                <c:pt idx="0">
                  <c:v>34.166666666666664</c:v>
                </c:pt>
                <c:pt idx="1">
                  <c:v>33.75</c:v>
                </c:pt>
                <c:pt idx="2">
                  <c:v>34.583333333333336</c:v>
                </c:pt>
                <c:pt idx="3">
                  <c:v>35.416666666666664</c:v>
                </c:pt>
                <c:pt idx="4">
                  <c:v>35.416666666666664</c:v>
                </c:pt>
                <c:pt idx="5">
                  <c:v>35.833333333333336</c:v>
                </c:pt>
                <c:pt idx="6">
                  <c:v>37.083333333333336</c:v>
                </c:pt>
                <c:pt idx="7">
                  <c:v>36.666666666666664</c:v>
                </c:pt>
                <c:pt idx="8">
                  <c:v>36.666666666666664</c:v>
                </c:pt>
                <c:pt idx="9">
                  <c:v>37.083333333333336</c:v>
                </c:pt>
                <c:pt idx="10">
                  <c:v>36.25</c:v>
                </c:pt>
                <c:pt idx="11">
                  <c:v>37.5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157344"/>
        <c:axId val="586154208"/>
      </c:lineChart>
      <c:catAx>
        <c:axId val="58615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86154208"/>
        <c:crosses val="autoZero"/>
        <c:auto val="1"/>
        <c:lblAlgn val="ctr"/>
        <c:lblOffset val="100"/>
        <c:noMultiLvlLbl val="0"/>
      </c:catAx>
      <c:valAx>
        <c:axId val="586154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 dia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86157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980764701624826"/>
          <c:y val="0.14234626519648216"/>
          <c:w val="0.33617412848860795"/>
          <c:h val="0.10183076005838698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/>
              <a:t>La Libertad: precio mínimo de alquiler de tractor 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095"/>
          <c:y val="0.24287480843418063"/>
          <c:w val="0.79565048118985138"/>
          <c:h val="0.56525920837076571"/>
        </c:manualLayout>
      </c:layout>
      <c:lineChart>
        <c:grouping val="standard"/>
        <c:varyColors val="0"/>
        <c:ser>
          <c:idx val="0"/>
          <c:order val="0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'2016'!$C$12:$N$12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ANTES!$C$13:$N$13</c:f>
              <c:numCache>
                <c:formatCode>0.00</c:formatCode>
                <c:ptCount val="12"/>
                <c:pt idx="0">
                  <c:v>69</c:v>
                </c:pt>
                <c:pt idx="1">
                  <c:v>69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70.5</c:v>
                </c:pt>
                <c:pt idx="6">
                  <c:v>70.5</c:v>
                </c:pt>
                <c:pt idx="7">
                  <c:v>70.5</c:v>
                </c:pt>
                <c:pt idx="8">
                  <c:v>70.5</c:v>
                </c:pt>
                <c:pt idx="9">
                  <c:v>70.5</c:v>
                </c:pt>
                <c:pt idx="10">
                  <c:v>70.5</c:v>
                </c:pt>
                <c:pt idx="11">
                  <c:v>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'2016'!$E$8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'2016'!$C$12:$N$12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'2016'!$C$13:$N$13</c:f>
              <c:numCache>
                <c:formatCode>0.00</c:formatCode>
                <c:ptCount val="12"/>
                <c:pt idx="0">
                  <c:v>72</c:v>
                </c:pt>
                <c:pt idx="1">
                  <c:v>73</c:v>
                </c:pt>
                <c:pt idx="2">
                  <c:v>73</c:v>
                </c:pt>
                <c:pt idx="3">
                  <c:v>72</c:v>
                </c:pt>
                <c:pt idx="4">
                  <c:v>71.5</c:v>
                </c:pt>
                <c:pt idx="5">
                  <c:v>71.5</c:v>
                </c:pt>
                <c:pt idx="6">
                  <c:v>70.5</c:v>
                </c:pt>
                <c:pt idx="7">
                  <c:v>70.5</c:v>
                </c:pt>
                <c:pt idx="8">
                  <c:v>69.5</c:v>
                </c:pt>
                <c:pt idx="9">
                  <c:v>69.5</c:v>
                </c:pt>
                <c:pt idx="10">
                  <c:v>68</c:v>
                </c:pt>
                <c:pt idx="11">
                  <c:v>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160872"/>
        <c:axId val="586161264"/>
      </c:lineChart>
      <c:catAx>
        <c:axId val="586160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86161264"/>
        <c:crosses val="autoZero"/>
        <c:auto val="1"/>
        <c:lblAlgn val="ctr"/>
        <c:lblOffset val="100"/>
        <c:noMultiLvlLbl val="0"/>
      </c:catAx>
      <c:valAx>
        <c:axId val="586161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maquina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86160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38071979821179"/>
          <c:y val="0.12474793053921648"/>
          <c:w val="0.32363478836990034"/>
          <c:h val="8.8314415243549105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/>
              <a:t>La Libertad: precio máximo de alquiler de tractor  </a:t>
            </a:r>
            <a:endParaRPr lang="es-PE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095"/>
          <c:y val="0.14998520188352554"/>
          <c:w val="0.78453937007874031"/>
          <c:h val="0.6568527684883414"/>
        </c:manualLayout>
      </c:layout>
      <c:lineChart>
        <c:grouping val="standard"/>
        <c:varyColors val="0"/>
        <c:ser>
          <c:idx val="0"/>
          <c:order val="0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'2016'!$C$12:$N$12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ANTES!$C$14:$N$14</c:f>
              <c:numCache>
                <c:formatCode>0.00</c:formatCode>
                <c:ptCount val="12"/>
                <c:pt idx="0">
                  <c:v>111</c:v>
                </c:pt>
                <c:pt idx="1">
                  <c:v>111</c:v>
                </c:pt>
                <c:pt idx="2">
                  <c:v>111</c:v>
                </c:pt>
                <c:pt idx="3">
                  <c:v>111</c:v>
                </c:pt>
                <c:pt idx="4">
                  <c:v>112</c:v>
                </c:pt>
                <c:pt idx="5">
                  <c:v>112</c:v>
                </c:pt>
                <c:pt idx="6">
                  <c:v>112</c:v>
                </c:pt>
                <c:pt idx="7">
                  <c:v>112</c:v>
                </c:pt>
                <c:pt idx="8">
                  <c:v>112.5</c:v>
                </c:pt>
                <c:pt idx="9">
                  <c:v>112.5</c:v>
                </c:pt>
                <c:pt idx="10">
                  <c:v>112.5</c:v>
                </c:pt>
                <c:pt idx="11">
                  <c:v>113.5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'2016'!$E$8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'2016'!$C$12:$N$12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'2016'!$C$14:$N$14</c:f>
              <c:numCache>
                <c:formatCode>0.00</c:formatCode>
                <c:ptCount val="12"/>
                <c:pt idx="0">
                  <c:v>105.5</c:v>
                </c:pt>
                <c:pt idx="1">
                  <c:v>106.5</c:v>
                </c:pt>
                <c:pt idx="2">
                  <c:v>106.5</c:v>
                </c:pt>
                <c:pt idx="3">
                  <c:v>103.5</c:v>
                </c:pt>
                <c:pt idx="4">
                  <c:v>103.5</c:v>
                </c:pt>
                <c:pt idx="5">
                  <c:v>103.5</c:v>
                </c:pt>
                <c:pt idx="6">
                  <c:v>103.5</c:v>
                </c:pt>
                <c:pt idx="7">
                  <c:v>103.5</c:v>
                </c:pt>
                <c:pt idx="8">
                  <c:v>106.5</c:v>
                </c:pt>
                <c:pt idx="9">
                  <c:v>109</c:v>
                </c:pt>
                <c:pt idx="10">
                  <c:v>108</c:v>
                </c:pt>
                <c:pt idx="11">
                  <c:v>110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517392"/>
        <c:axId val="660518176"/>
      </c:lineChart>
      <c:catAx>
        <c:axId val="66051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60518176"/>
        <c:crosses val="autoZero"/>
        <c:auto val="1"/>
        <c:lblAlgn val="ctr"/>
        <c:lblOffset val="100"/>
        <c:noMultiLvlLbl val="0"/>
      </c:catAx>
      <c:valAx>
        <c:axId val="660518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maquina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60517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356193956984044"/>
          <c:y val="0.15527739907069918"/>
          <c:w val="0.37222417309328615"/>
          <c:h val="7.310944813360476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/>
              <a:t>La Libertad: precio mínimo de alquiler de yunta  </a:t>
            </a:r>
            <a:endParaRPr lang="es-PE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095"/>
          <c:y val="0.24287480843418063"/>
          <c:w val="0.80676159230096245"/>
          <c:h val="0.56525920837076571"/>
        </c:manualLayout>
      </c:layout>
      <c:lineChart>
        <c:grouping val="standard"/>
        <c:varyColors val="0"/>
        <c:ser>
          <c:idx val="0"/>
          <c:order val="0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'2016'!$C$12:$N$12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ANTES!$C$15:$N$15</c:f>
              <c:numCache>
                <c:formatCode>0.00</c:formatCode>
                <c:ptCount val="12"/>
                <c:pt idx="0">
                  <c:v>60.416666666666664</c:v>
                </c:pt>
                <c:pt idx="1">
                  <c:v>61.25</c:v>
                </c:pt>
                <c:pt idx="2">
                  <c:v>64.583333333333329</c:v>
                </c:pt>
                <c:pt idx="3">
                  <c:v>64.583333333333329</c:v>
                </c:pt>
                <c:pt idx="4">
                  <c:v>64.166666666666671</c:v>
                </c:pt>
                <c:pt idx="5">
                  <c:v>63.75</c:v>
                </c:pt>
                <c:pt idx="6">
                  <c:v>63.75</c:v>
                </c:pt>
                <c:pt idx="7">
                  <c:v>64.583333333333329</c:v>
                </c:pt>
                <c:pt idx="8">
                  <c:v>66.25</c:v>
                </c:pt>
                <c:pt idx="9">
                  <c:v>70.909090909090907</c:v>
                </c:pt>
                <c:pt idx="10">
                  <c:v>68.333333333333329</c:v>
                </c:pt>
                <c:pt idx="11">
                  <c:v>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'2016'!$E$8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'2016'!$C$12:$N$12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'2016'!$C$15:$N$15</c:f>
              <c:numCache>
                <c:formatCode>0.00</c:formatCode>
                <c:ptCount val="12"/>
                <c:pt idx="0">
                  <c:v>55.416666666666664</c:v>
                </c:pt>
                <c:pt idx="1">
                  <c:v>55</c:v>
                </c:pt>
                <c:pt idx="2">
                  <c:v>55.416666666666664</c:v>
                </c:pt>
                <c:pt idx="3">
                  <c:v>55.416666666666664</c:v>
                </c:pt>
                <c:pt idx="4">
                  <c:v>55</c:v>
                </c:pt>
                <c:pt idx="5">
                  <c:v>56.25</c:v>
                </c:pt>
                <c:pt idx="6">
                  <c:v>56.666666666666664</c:v>
                </c:pt>
                <c:pt idx="7">
                  <c:v>57.916666666666664</c:v>
                </c:pt>
                <c:pt idx="8">
                  <c:v>58.333333333333336</c:v>
                </c:pt>
                <c:pt idx="9">
                  <c:v>59.166666666666664</c:v>
                </c:pt>
                <c:pt idx="10">
                  <c:v>60</c:v>
                </c:pt>
                <c:pt idx="11">
                  <c:v>60.416666666666664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525624"/>
        <c:axId val="660503672"/>
      </c:lineChart>
      <c:catAx>
        <c:axId val="66052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60503672"/>
        <c:crosses val="autoZero"/>
        <c:auto val="1"/>
        <c:lblAlgn val="ctr"/>
        <c:lblOffset val="100"/>
        <c:noMultiLvlLbl val="0"/>
      </c:catAx>
      <c:valAx>
        <c:axId val="6605036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día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60525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524718326453693"/>
          <c:y val="0.16801039232285445"/>
          <c:w val="0.353333588568852"/>
          <c:h val="8.8085621421674642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>
                <a:solidFill>
                  <a:sysClr val="windowText" lastClr="000000"/>
                </a:solidFill>
              </a:rPr>
              <a:t>La Libertad: precio máximo de alquiler de yunta  </a:t>
            </a:r>
            <a:endParaRPr lang="es-PE" sz="1200">
              <a:solidFill>
                <a:sysClr val="windowText" lastClr="000000"/>
              </a:solidFill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0507436570428"/>
          <c:y val="0.21298432290558275"/>
          <c:w val="0.78453937007874031"/>
          <c:h val="0.59385365680641267"/>
        </c:manualLayout>
      </c:layout>
      <c:lineChart>
        <c:grouping val="standard"/>
        <c:varyColors val="0"/>
        <c:ser>
          <c:idx val="0"/>
          <c:order val="0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'2015'!$C$12:$N$12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ANTES!$C$16:$N$16</c:f>
              <c:numCache>
                <c:formatCode>0.00</c:formatCode>
                <c:ptCount val="12"/>
                <c:pt idx="0">
                  <c:v>78.75</c:v>
                </c:pt>
                <c:pt idx="1">
                  <c:v>79.583333333333329</c:v>
                </c:pt>
                <c:pt idx="2">
                  <c:v>80</c:v>
                </c:pt>
                <c:pt idx="3">
                  <c:v>81.666666666666671</c:v>
                </c:pt>
                <c:pt idx="4">
                  <c:v>82.083333333333329</c:v>
                </c:pt>
                <c:pt idx="5">
                  <c:v>82.916666666666671</c:v>
                </c:pt>
                <c:pt idx="6">
                  <c:v>82.916666666666671</c:v>
                </c:pt>
                <c:pt idx="7">
                  <c:v>82.916666666666671</c:v>
                </c:pt>
                <c:pt idx="8">
                  <c:v>82.916666666666671</c:v>
                </c:pt>
                <c:pt idx="9">
                  <c:v>88.63636363636364</c:v>
                </c:pt>
                <c:pt idx="10">
                  <c:v>85</c:v>
                </c:pt>
                <c:pt idx="11">
                  <c:v>84.166666666666671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'2015'!$E$8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'2015'!$C$12:$N$12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'2015'!$C$16:$N$16</c:f>
              <c:numCache>
                <c:formatCode>0.00</c:formatCode>
                <c:ptCount val="12"/>
                <c:pt idx="0">
                  <c:v>74.166666666666671</c:v>
                </c:pt>
                <c:pt idx="1">
                  <c:v>72.5</c:v>
                </c:pt>
                <c:pt idx="2">
                  <c:v>72.5</c:v>
                </c:pt>
                <c:pt idx="3">
                  <c:v>72.5</c:v>
                </c:pt>
                <c:pt idx="4">
                  <c:v>72.5</c:v>
                </c:pt>
                <c:pt idx="5">
                  <c:v>74.166666666666671</c:v>
                </c:pt>
                <c:pt idx="6">
                  <c:v>74.166666666666671</c:v>
                </c:pt>
                <c:pt idx="7">
                  <c:v>72.5</c:v>
                </c:pt>
                <c:pt idx="8">
                  <c:v>74.166666666666671</c:v>
                </c:pt>
                <c:pt idx="9">
                  <c:v>74.166666666666671</c:v>
                </c:pt>
                <c:pt idx="10">
                  <c:v>72.5</c:v>
                </c:pt>
                <c:pt idx="11">
                  <c:v>73.333333333333329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750928"/>
        <c:axId val="418751320"/>
      </c:lineChart>
      <c:catAx>
        <c:axId val="41875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8751320"/>
        <c:crosses val="autoZero"/>
        <c:auto val="1"/>
        <c:lblAlgn val="ctr"/>
        <c:lblOffset val="100"/>
        <c:noMultiLvlLbl val="0"/>
      </c:catAx>
      <c:valAx>
        <c:axId val="4187513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 dia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8750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757411057800434"/>
          <c:y val="0.14153358704310109"/>
          <c:w val="0.33908163587985235"/>
          <c:h val="0.10183076005838698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La Libertad: precio mínimo de jornal dia   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1"/>
          <c:y val="0.24287480843418063"/>
          <c:w val="0.80676159230096245"/>
          <c:h val="0.56525920837076571"/>
        </c:manualLayout>
      </c:layout>
      <c:lineChart>
        <c:grouping val="standard"/>
        <c:varyColors val="0"/>
        <c:ser>
          <c:idx val="0"/>
          <c:order val="0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'2016'!$C$12:$N$12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ANTES!$C$17:$N$17</c:f>
              <c:numCache>
                <c:formatCode>0.00</c:formatCode>
                <c:ptCount val="12"/>
                <c:pt idx="0">
                  <c:v>28.75</c:v>
                </c:pt>
                <c:pt idx="1">
                  <c:v>29.583333333333332</c:v>
                </c:pt>
                <c:pt idx="2">
                  <c:v>29.583333333333332</c:v>
                </c:pt>
                <c:pt idx="3">
                  <c:v>29.583333333333332</c:v>
                </c:pt>
                <c:pt idx="4">
                  <c:v>30</c:v>
                </c:pt>
                <c:pt idx="5">
                  <c:v>29.583333333333332</c:v>
                </c:pt>
                <c:pt idx="6">
                  <c:v>29.583333333333332</c:v>
                </c:pt>
                <c:pt idx="7">
                  <c:v>29.583333333333332</c:v>
                </c:pt>
                <c:pt idx="8">
                  <c:v>29.583333333333332</c:v>
                </c:pt>
                <c:pt idx="9">
                  <c:v>29.545454545454547</c:v>
                </c:pt>
                <c:pt idx="10">
                  <c:v>28.75</c:v>
                </c:pt>
                <c:pt idx="11">
                  <c:v>28.75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'2016'!$E$8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'2016'!$C$12:$N$12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'2016'!$C$17:$N$17</c:f>
              <c:numCache>
                <c:formatCode>0.00</c:formatCode>
                <c:ptCount val="12"/>
                <c:pt idx="0">
                  <c:v>27.5</c:v>
                </c:pt>
                <c:pt idx="1">
                  <c:v>27.5</c:v>
                </c:pt>
                <c:pt idx="2">
                  <c:v>27.083333333333332</c:v>
                </c:pt>
                <c:pt idx="3">
                  <c:v>27.083333333333332</c:v>
                </c:pt>
                <c:pt idx="4">
                  <c:v>27.083333333333332</c:v>
                </c:pt>
                <c:pt idx="5">
                  <c:v>27.916666666666668</c:v>
                </c:pt>
                <c:pt idx="6">
                  <c:v>27.916666666666668</c:v>
                </c:pt>
                <c:pt idx="7">
                  <c:v>28.333333333333332</c:v>
                </c:pt>
                <c:pt idx="8">
                  <c:v>28.333333333333332</c:v>
                </c:pt>
                <c:pt idx="9">
                  <c:v>28.75</c:v>
                </c:pt>
                <c:pt idx="10">
                  <c:v>28.333333333333332</c:v>
                </c:pt>
                <c:pt idx="11">
                  <c:v>28.75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739952"/>
        <c:axId val="418741520"/>
      </c:lineChart>
      <c:catAx>
        <c:axId val="41873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8741520"/>
        <c:crosses val="autoZero"/>
        <c:auto val="1"/>
        <c:lblAlgn val="ctr"/>
        <c:lblOffset val="100"/>
        <c:noMultiLvlLbl val="0"/>
      </c:catAx>
      <c:valAx>
        <c:axId val="418741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día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8739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3406780107441086"/>
          <c:y val="0.16579913479660102"/>
          <c:w val="0.34976468458684046"/>
          <c:h val="8.8314415243549105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La Libertad: precio máximo de jornal dia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0507436570433"/>
          <c:y val="0.21298432290558275"/>
          <c:w val="0.78453937007874031"/>
          <c:h val="0.59385365680641267"/>
        </c:manualLayout>
      </c:layout>
      <c:lineChart>
        <c:grouping val="standard"/>
        <c:varyColors val="0"/>
        <c:ser>
          <c:idx val="0"/>
          <c:order val="0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'2016'!$C$12:$N$12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ANTES!$C$18:$N$18</c:f>
              <c:numCache>
                <c:formatCode>0.00</c:formatCode>
                <c:ptCount val="12"/>
                <c:pt idx="0">
                  <c:v>38.333333333333336</c:v>
                </c:pt>
                <c:pt idx="1">
                  <c:v>40.416666666666664</c:v>
                </c:pt>
                <c:pt idx="2">
                  <c:v>40.833333333333336</c:v>
                </c:pt>
                <c:pt idx="3">
                  <c:v>40.833333333333336</c:v>
                </c:pt>
                <c:pt idx="4">
                  <c:v>40.416666666666664</c:v>
                </c:pt>
                <c:pt idx="5">
                  <c:v>40</c:v>
                </c:pt>
                <c:pt idx="6">
                  <c:v>40</c:v>
                </c:pt>
                <c:pt idx="7">
                  <c:v>39.583333333333336</c:v>
                </c:pt>
                <c:pt idx="8">
                  <c:v>39.583333333333336</c:v>
                </c:pt>
                <c:pt idx="9">
                  <c:v>40.454545454545453</c:v>
                </c:pt>
                <c:pt idx="10">
                  <c:v>39.583333333333336</c:v>
                </c:pt>
                <c:pt idx="11">
                  <c:v>39.583333333333336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'2016'!$E$8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'2016'!$C$12:$N$12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'2016'!$C$18:$N$18</c:f>
              <c:numCache>
                <c:formatCode>0.00</c:formatCode>
                <c:ptCount val="12"/>
                <c:pt idx="0">
                  <c:v>38.333333333333336</c:v>
                </c:pt>
                <c:pt idx="1">
                  <c:v>38.333333333333336</c:v>
                </c:pt>
                <c:pt idx="2">
                  <c:v>38.75</c:v>
                </c:pt>
                <c:pt idx="3">
                  <c:v>37.5</c:v>
                </c:pt>
                <c:pt idx="4">
                  <c:v>37.916666666666664</c:v>
                </c:pt>
                <c:pt idx="5">
                  <c:v>37.916666666666664</c:v>
                </c:pt>
                <c:pt idx="6">
                  <c:v>37.5</c:v>
                </c:pt>
                <c:pt idx="7">
                  <c:v>38.333333333333336</c:v>
                </c:pt>
                <c:pt idx="8">
                  <c:v>38.75</c:v>
                </c:pt>
                <c:pt idx="9">
                  <c:v>39.166666666666664</c:v>
                </c:pt>
                <c:pt idx="10">
                  <c:v>39.166666666666664</c:v>
                </c:pt>
                <c:pt idx="11">
                  <c:v>38.75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979840"/>
        <c:axId val="653980624"/>
      </c:lineChart>
      <c:catAx>
        <c:axId val="65397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53980624"/>
        <c:crosses val="autoZero"/>
        <c:auto val="1"/>
        <c:lblAlgn val="ctr"/>
        <c:lblOffset val="100"/>
        <c:noMultiLvlLbl val="0"/>
      </c:catAx>
      <c:valAx>
        <c:axId val="6539806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 dia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53979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980764701624826"/>
          <c:y val="0.14234626519648216"/>
          <c:w val="0.33617412848860795"/>
          <c:h val="0.10183076005838698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La Libertad: precio mínimo de alquiler de tractor   (S/./h)</a:t>
            </a:r>
            <a:endParaRPr lang="es-PE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095"/>
          <c:y val="0.24287480843418063"/>
          <c:w val="0.79565048118985138"/>
          <c:h val="0.56525920837076571"/>
        </c:manualLayout>
      </c:layout>
      <c:lineChart>
        <c:grouping val="standard"/>
        <c:varyColors val="0"/>
        <c:ser>
          <c:idx val="0"/>
          <c:order val="0"/>
          <c:tx>
            <c:strRef>
              <c:f>'2015'!$E$8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'2015'!$C$12:$N$12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'2015'!$C$13:$N$13</c:f>
              <c:numCache>
                <c:formatCode>0.00</c:formatCode>
                <c:ptCount val="12"/>
                <c:pt idx="0">
                  <c:v>72</c:v>
                </c:pt>
                <c:pt idx="1">
                  <c:v>72</c:v>
                </c:pt>
                <c:pt idx="2">
                  <c:v>72</c:v>
                </c:pt>
                <c:pt idx="3">
                  <c:v>72.5</c:v>
                </c:pt>
                <c:pt idx="4">
                  <c:v>72.5</c:v>
                </c:pt>
                <c:pt idx="5">
                  <c:v>72.5</c:v>
                </c:pt>
                <c:pt idx="6">
                  <c:v>74.5</c:v>
                </c:pt>
                <c:pt idx="7">
                  <c:v>73</c:v>
                </c:pt>
                <c:pt idx="8">
                  <c:v>73</c:v>
                </c:pt>
                <c:pt idx="9">
                  <c:v>72.5</c:v>
                </c:pt>
                <c:pt idx="10">
                  <c:v>73</c:v>
                </c:pt>
                <c:pt idx="11">
                  <c:v>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'2014'!$E$8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'2015'!$C$12:$N$12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'2014'!$C$13:$N$13</c:f>
              <c:numCache>
                <c:formatCode>0.00</c:formatCode>
                <c:ptCount val="12"/>
                <c:pt idx="0">
                  <c:v>72.5</c:v>
                </c:pt>
                <c:pt idx="1">
                  <c:v>72.5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76.5</c:v>
                </c:pt>
                <c:pt idx="8">
                  <c:v>77.5</c:v>
                </c:pt>
                <c:pt idx="9">
                  <c:v>75</c:v>
                </c:pt>
                <c:pt idx="10">
                  <c:v>73.5</c:v>
                </c:pt>
                <c:pt idx="11">
                  <c:v>72.5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566424"/>
        <c:axId val="587569560"/>
      </c:lineChart>
      <c:catAx>
        <c:axId val="587566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87569560"/>
        <c:crosses val="autoZero"/>
        <c:auto val="1"/>
        <c:lblAlgn val="ctr"/>
        <c:lblOffset val="100"/>
        <c:noMultiLvlLbl val="0"/>
      </c:catAx>
      <c:valAx>
        <c:axId val="587569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maquina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87566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703454543910164"/>
          <c:y val="0.7195033575348535"/>
          <c:w val="0.32363478836990034"/>
          <c:h val="8.8314415243549105E-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/>
              <a:t>La Libertad: precio mínimo de alquiler de yunta  </a:t>
            </a:r>
            <a:endParaRPr lang="es-PE" sz="12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857174103237095"/>
          <c:y val="0.24287480843418063"/>
          <c:w val="0.80676159230096245"/>
          <c:h val="0.56525920837076571"/>
        </c:manualLayout>
      </c:layout>
      <c:lineChart>
        <c:grouping val="standard"/>
        <c:varyColors val="0"/>
        <c:ser>
          <c:idx val="0"/>
          <c:order val="0"/>
          <c:tx>
            <c:strRef>
              <c:f>ANUAL!$E$8</c:f>
              <c:strCache>
                <c:ptCount val="1"/>
                <c:pt idx="0">
                  <c:v>2018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ANUAL!$C$15:$N$15</c:f>
              <c:numCache>
                <c:formatCode>0.00</c:formatCode>
                <c:ptCount val="12"/>
                <c:pt idx="0">
                  <c:v>69.166666666666671</c:v>
                </c:pt>
                <c:pt idx="1">
                  <c:v>67.916666666666671</c:v>
                </c:pt>
                <c:pt idx="2">
                  <c:v>66.666666666666671</c:v>
                </c:pt>
                <c:pt idx="3">
                  <c:v>66.666666666666671</c:v>
                </c:pt>
                <c:pt idx="4">
                  <c:v>65</c:v>
                </c:pt>
                <c:pt idx="5">
                  <c:v>65</c:v>
                </c:pt>
                <c:pt idx="6">
                  <c:v>64.166666666666671</c:v>
                </c:pt>
                <c:pt idx="7">
                  <c:v>65</c:v>
                </c:pt>
                <c:pt idx="8">
                  <c:v>63.333333333333336</c:v>
                </c:pt>
                <c:pt idx="9">
                  <c:v>63.333333333333336</c:v>
                </c:pt>
                <c:pt idx="10">
                  <c:v>65</c:v>
                </c:pt>
                <c:pt idx="11">
                  <c:v>65.833333333333329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ANTES!$C$15:$N$15</c:f>
              <c:numCache>
                <c:formatCode>0.00</c:formatCode>
                <c:ptCount val="12"/>
                <c:pt idx="0">
                  <c:v>60.416666666666664</c:v>
                </c:pt>
                <c:pt idx="1">
                  <c:v>61.25</c:v>
                </c:pt>
                <c:pt idx="2">
                  <c:v>64.583333333333329</c:v>
                </c:pt>
                <c:pt idx="3">
                  <c:v>64.583333333333329</c:v>
                </c:pt>
                <c:pt idx="4">
                  <c:v>64.166666666666671</c:v>
                </c:pt>
                <c:pt idx="5">
                  <c:v>63.75</c:v>
                </c:pt>
                <c:pt idx="6">
                  <c:v>63.75</c:v>
                </c:pt>
                <c:pt idx="7">
                  <c:v>64.583333333333329</c:v>
                </c:pt>
                <c:pt idx="8">
                  <c:v>66.25</c:v>
                </c:pt>
                <c:pt idx="9">
                  <c:v>70.909090909090907</c:v>
                </c:pt>
                <c:pt idx="10">
                  <c:v>68.333333333333329</c:v>
                </c:pt>
                <c:pt idx="11">
                  <c:v>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59416"/>
        <c:axId val="592360592"/>
      </c:lineChart>
      <c:catAx>
        <c:axId val="59235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60592"/>
        <c:crosses val="autoZero"/>
        <c:auto val="1"/>
        <c:lblAlgn val="ctr"/>
        <c:lblOffset val="100"/>
        <c:noMultiLvlLbl val="0"/>
      </c:catAx>
      <c:valAx>
        <c:axId val="5923605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día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59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524718326453693"/>
          <c:y val="0.16801039232285445"/>
          <c:w val="0.353333588568852"/>
          <c:h val="8.8085621421674642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/>
              <a:t>La Libertad: precio máximo de alquiler de tractor  </a:t>
            </a:r>
            <a:r>
              <a:rPr lang="es-PE" sz="1400" b="1" i="0" baseline="0">
                <a:effectLst/>
              </a:rPr>
              <a:t>(S/./h)</a:t>
            </a:r>
            <a:endParaRPr lang="es-PE" sz="14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095"/>
          <c:y val="0.24451585443711427"/>
          <c:w val="0.78453937007874031"/>
          <c:h val="0.56232212527488123"/>
        </c:manualLayout>
      </c:layout>
      <c:lineChart>
        <c:grouping val="standard"/>
        <c:varyColors val="0"/>
        <c:ser>
          <c:idx val="0"/>
          <c:order val="0"/>
          <c:tx>
            <c:strRef>
              <c:f>'2015'!$E$8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'2015'!$C$12:$N$12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'2015'!$C$14:$N$14</c:f>
              <c:numCache>
                <c:formatCode>0.00</c:formatCode>
                <c:ptCount val="12"/>
                <c:pt idx="0">
                  <c:v>101.5</c:v>
                </c:pt>
                <c:pt idx="1">
                  <c:v>101.5</c:v>
                </c:pt>
                <c:pt idx="2">
                  <c:v>102.5</c:v>
                </c:pt>
                <c:pt idx="3">
                  <c:v>102.5</c:v>
                </c:pt>
                <c:pt idx="4">
                  <c:v>102.5</c:v>
                </c:pt>
                <c:pt idx="5">
                  <c:v>102.5</c:v>
                </c:pt>
                <c:pt idx="6">
                  <c:v>102.5</c:v>
                </c:pt>
                <c:pt idx="7">
                  <c:v>102.5</c:v>
                </c:pt>
                <c:pt idx="8">
                  <c:v>103</c:v>
                </c:pt>
                <c:pt idx="9">
                  <c:v>102.5</c:v>
                </c:pt>
                <c:pt idx="10">
                  <c:v>103</c:v>
                </c:pt>
                <c:pt idx="11">
                  <c:v>103.5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'2014'!$E$8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'2015'!$C$12:$N$12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'2014'!$C$14:$N$14</c:f>
              <c:numCache>
                <c:formatCode>0.00</c:formatCode>
                <c:ptCount val="12"/>
                <c:pt idx="0">
                  <c:v>93.5</c:v>
                </c:pt>
                <c:pt idx="1">
                  <c:v>92.5</c:v>
                </c:pt>
                <c:pt idx="2">
                  <c:v>92.5</c:v>
                </c:pt>
                <c:pt idx="3">
                  <c:v>94</c:v>
                </c:pt>
                <c:pt idx="4">
                  <c:v>95</c:v>
                </c:pt>
                <c:pt idx="5">
                  <c:v>95</c:v>
                </c:pt>
                <c:pt idx="6">
                  <c:v>96</c:v>
                </c:pt>
                <c:pt idx="7">
                  <c:v>98</c:v>
                </c:pt>
                <c:pt idx="8">
                  <c:v>99.5</c:v>
                </c:pt>
                <c:pt idx="9">
                  <c:v>102</c:v>
                </c:pt>
                <c:pt idx="10">
                  <c:v>101.5</c:v>
                </c:pt>
                <c:pt idx="11">
                  <c:v>101.5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562896"/>
        <c:axId val="592266040"/>
      </c:lineChart>
      <c:catAx>
        <c:axId val="58756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266040"/>
        <c:crosses val="autoZero"/>
        <c:auto val="1"/>
        <c:lblAlgn val="ctr"/>
        <c:lblOffset val="100"/>
        <c:noMultiLvlLbl val="0"/>
      </c:catAx>
      <c:valAx>
        <c:axId val="5922660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maquina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87562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934117583501032"/>
          <c:y val="0.72064856122749665"/>
          <c:w val="0.37222417309328615"/>
          <c:h val="7.310944813360476E-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La Libertad: precio mínimo de alquiler de yunta  </a:t>
            </a:r>
            <a:endParaRPr lang="es-PE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095"/>
          <c:y val="0.24287480843418063"/>
          <c:w val="0.80676159230096245"/>
          <c:h val="0.56525920837076571"/>
        </c:manualLayout>
      </c:layout>
      <c:lineChart>
        <c:grouping val="standard"/>
        <c:varyColors val="0"/>
        <c:ser>
          <c:idx val="0"/>
          <c:order val="0"/>
          <c:tx>
            <c:strRef>
              <c:f>'2015'!$E$8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'2014'!$C$12:$N$12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'2015'!$C$15:$N$15</c:f>
              <c:numCache>
                <c:formatCode>0.00</c:formatCode>
                <c:ptCount val="12"/>
                <c:pt idx="0">
                  <c:v>55.416666666666664</c:v>
                </c:pt>
                <c:pt idx="1">
                  <c:v>53.75</c:v>
                </c:pt>
                <c:pt idx="2">
                  <c:v>53.75</c:v>
                </c:pt>
                <c:pt idx="3">
                  <c:v>53.75</c:v>
                </c:pt>
                <c:pt idx="4">
                  <c:v>53.75</c:v>
                </c:pt>
                <c:pt idx="5">
                  <c:v>53.75</c:v>
                </c:pt>
                <c:pt idx="6">
                  <c:v>53.75</c:v>
                </c:pt>
                <c:pt idx="7">
                  <c:v>53.75</c:v>
                </c:pt>
                <c:pt idx="8">
                  <c:v>53.75</c:v>
                </c:pt>
                <c:pt idx="9">
                  <c:v>53.75</c:v>
                </c:pt>
                <c:pt idx="10">
                  <c:v>54.583333333333336</c:v>
                </c:pt>
                <c:pt idx="11">
                  <c:v>55.416666666666664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'2014'!$E$8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'2014'!$C$12:$N$12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'2014'!$C$15:$N$15</c:f>
              <c:numCache>
                <c:formatCode>0.00</c:formatCode>
                <c:ptCount val="12"/>
                <c:pt idx="0">
                  <c:v>53.333333333333336</c:v>
                </c:pt>
                <c:pt idx="1">
                  <c:v>52.5</c:v>
                </c:pt>
                <c:pt idx="2">
                  <c:v>52.5</c:v>
                </c:pt>
                <c:pt idx="3">
                  <c:v>51.666666666666664</c:v>
                </c:pt>
                <c:pt idx="4">
                  <c:v>52.083333333333336</c:v>
                </c:pt>
                <c:pt idx="5">
                  <c:v>53.75</c:v>
                </c:pt>
                <c:pt idx="6">
                  <c:v>52.916666666666664</c:v>
                </c:pt>
                <c:pt idx="7">
                  <c:v>52.916666666666664</c:v>
                </c:pt>
                <c:pt idx="8">
                  <c:v>53.333333333333336</c:v>
                </c:pt>
                <c:pt idx="9">
                  <c:v>53.333333333333336</c:v>
                </c:pt>
                <c:pt idx="10">
                  <c:v>55.416666666666664</c:v>
                </c:pt>
                <c:pt idx="11">
                  <c:v>55.416666666666664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266432"/>
        <c:axId val="592267608"/>
      </c:lineChart>
      <c:catAx>
        <c:axId val="59226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267608"/>
        <c:crosses val="autoZero"/>
        <c:auto val="1"/>
        <c:lblAlgn val="ctr"/>
        <c:lblOffset val="100"/>
        <c:noMultiLvlLbl val="0"/>
      </c:catAx>
      <c:valAx>
        <c:axId val="5922676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día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266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685039370078741"/>
          <c:y val="0.71763969918268"/>
          <c:w val="0.353333588568852"/>
          <c:h val="8.8085621421674642E-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La Libertad: precio máximo de alquiler de yunta  </a:t>
            </a:r>
            <a:endParaRPr lang="es-PE" sz="105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0507436570428"/>
          <c:y val="0.21298432290558275"/>
          <c:w val="0.78453937007874031"/>
          <c:h val="0.59385365680641267"/>
        </c:manualLayout>
      </c:layout>
      <c:lineChart>
        <c:grouping val="standard"/>
        <c:varyColors val="0"/>
        <c:ser>
          <c:idx val="0"/>
          <c:order val="0"/>
          <c:tx>
            <c:strRef>
              <c:f>'2015'!$E$8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'2015'!$C$12:$N$12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'2015'!$C$16:$N$16</c:f>
              <c:numCache>
                <c:formatCode>0.00</c:formatCode>
                <c:ptCount val="12"/>
                <c:pt idx="0">
                  <c:v>74.166666666666671</c:v>
                </c:pt>
                <c:pt idx="1">
                  <c:v>72.5</c:v>
                </c:pt>
                <c:pt idx="2">
                  <c:v>72.5</c:v>
                </c:pt>
                <c:pt idx="3">
                  <c:v>72.5</c:v>
                </c:pt>
                <c:pt idx="4">
                  <c:v>72.5</c:v>
                </c:pt>
                <c:pt idx="5">
                  <c:v>74.166666666666671</c:v>
                </c:pt>
                <c:pt idx="6">
                  <c:v>74.166666666666671</c:v>
                </c:pt>
                <c:pt idx="7">
                  <c:v>72.5</c:v>
                </c:pt>
                <c:pt idx="8">
                  <c:v>74.166666666666671</c:v>
                </c:pt>
                <c:pt idx="9">
                  <c:v>74.166666666666671</c:v>
                </c:pt>
                <c:pt idx="10">
                  <c:v>72.5</c:v>
                </c:pt>
                <c:pt idx="11">
                  <c:v>73.333333333333329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'2014'!$E$8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'2015'!$C$12:$N$12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'2014'!$C$16:$N$16</c:f>
              <c:numCache>
                <c:formatCode>0.00</c:formatCode>
                <c:ptCount val="12"/>
                <c:pt idx="0">
                  <c:v>65</c:v>
                </c:pt>
                <c:pt idx="1">
                  <c:v>62.916666666666664</c:v>
                </c:pt>
                <c:pt idx="2">
                  <c:v>62.916666666666664</c:v>
                </c:pt>
                <c:pt idx="3">
                  <c:v>62.5</c:v>
                </c:pt>
                <c:pt idx="4">
                  <c:v>63.333333333333336</c:v>
                </c:pt>
                <c:pt idx="5">
                  <c:v>64.583333333333329</c:v>
                </c:pt>
                <c:pt idx="6">
                  <c:v>63.75</c:v>
                </c:pt>
                <c:pt idx="7">
                  <c:v>63.75</c:v>
                </c:pt>
                <c:pt idx="8">
                  <c:v>63.75</c:v>
                </c:pt>
                <c:pt idx="9">
                  <c:v>70.833333333333329</c:v>
                </c:pt>
                <c:pt idx="10">
                  <c:v>74.166666666666671</c:v>
                </c:pt>
                <c:pt idx="11">
                  <c:v>74.166666666666671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500144"/>
        <c:axId val="780501712"/>
      </c:lineChart>
      <c:catAx>
        <c:axId val="78050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80501712"/>
        <c:crosses val="autoZero"/>
        <c:auto val="1"/>
        <c:lblAlgn val="ctr"/>
        <c:lblOffset val="100"/>
        <c:noMultiLvlLbl val="0"/>
      </c:catAx>
      <c:valAx>
        <c:axId val="780501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 dia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80500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113028040169675"/>
          <c:y val="0.6945382153601557"/>
          <c:w val="0.33908163587985235"/>
          <c:h val="0.10183076005838698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La Libertad: precio mínimo de jornal dia   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1"/>
          <c:y val="0.24287480843418063"/>
          <c:w val="0.80676159230096245"/>
          <c:h val="0.56525920837076571"/>
        </c:manualLayout>
      </c:layout>
      <c:lineChart>
        <c:grouping val="standard"/>
        <c:varyColors val="0"/>
        <c:ser>
          <c:idx val="0"/>
          <c:order val="0"/>
          <c:tx>
            <c:strRef>
              <c:f>'2015'!$E$8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'2015'!$C$12:$N$12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'2015'!$C$17:$N$17</c:f>
              <c:numCache>
                <c:formatCode>0.00</c:formatCode>
                <c:ptCount val="12"/>
                <c:pt idx="0">
                  <c:v>26.666666666666668</c:v>
                </c:pt>
                <c:pt idx="1">
                  <c:v>26.25</c:v>
                </c:pt>
                <c:pt idx="2">
                  <c:v>26.666666666666668</c:v>
                </c:pt>
                <c:pt idx="3">
                  <c:v>26.666666666666668</c:v>
                </c:pt>
                <c:pt idx="4">
                  <c:v>26.666666666666668</c:v>
                </c:pt>
                <c:pt idx="5">
                  <c:v>26.666666666666668</c:v>
                </c:pt>
                <c:pt idx="6">
                  <c:v>26.666666666666668</c:v>
                </c:pt>
                <c:pt idx="7">
                  <c:v>27.5</c:v>
                </c:pt>
                <c:pt idx="8">
                  <c:v>26.666666666666668</c:v>
                </c:pt>
                <c:pt idx="9">
                  <c:v>26.25</c:v>
                </c:pt>
                <c:pt idx="10">
                  <c:v>27.5</c:v>
                </c:pt>
                <c:pt idx="11">
                  <c:v>27.5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'2014'!$E$8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'2015'!$C$12:$N$12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'2014'!$C$17:$N$17</c:f>
              <c:numCache>
                <c:formatCode>0.00</c:formatCode>
                <c:ptCount val="12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25.416666666666668</c:v>
                </c:pt>
                <c:pt idx="6">
                  <c:v>25.416666666666668</c:v>
                </c:pt>
                <c:pt idx="7">
                  <c:v>25.416666666666668</c:v>
                </c:pt>
                <c:pt idx="8">
                  <c:v>25.833333333333332</c:v>
                </c:pt>
                <c:pt idx="9">
                  <c:v>25.833333333333332</c:v>
                </c:pt>
                <c:pt idx="10">
                  <c:v>26.25</c:v>
                </c:pt>
                <c:pt idx="11">
                  <c:v>26.666666666666668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986704"/>
        <c:axId val="499991408"/>
      </c:lineChart>
      <c:catAx>
        <c:axId val="49998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99991408"/>
        <c:crosses val="autoZero"/>
        <c:auto val="1"/>
        <c:lblAlgn val="ctr"/>
        <c:lblOffset val="100"/>
        <c:noMultiLvlLbl val="0"/>
      </c:catAx>
      <c:valAx>
        <c:axId val="499991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día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99986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812264846204571"/>
          <c:y val="0.71690595493745102"/>
          <c:w val="0.34976468458684046"/>
          <c:h val="8.8314415243549105E-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La Libertad: precio máximo de jornal dia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0507436570433"/>
          <c:y val="0.21298432290558275"/>
          <c:w val="0.78453937007874031"/>
          <c:h val="0.59385365680641267"/>
        </c:manualLayout>
      </c:layout>
      <c:lineChart>
        <c:grouping val="standard"/>
        <c:varyColors val="0"/>
        <c:ser>
          <c:idx val="0"/>
          <c:order val="0"/>
          <c:tx>
            <c:strRef>
              <c:f>'2015'!$E$8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'2014'!$C$12:$N$12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'2015'!$C$18:$N$18</c:f>
              <c:numCache>
                <c:formatCode>0.00</c:formatCode>
                <c:ptCount val="12"/>
                <c:pt idx="0">
                  <c:v>34.166666666666664</c:v>
                </c:pt>
                <c:pt idx="1">
                  <c:v>33.75</c:v>
                </c:pt>
                <c:pt idx="2">
                  <c:v>34.583333333333336</c:v>
                </c:pt>
                <c:pt idx="3">
                  <c:v>35.416666666666664</c:v>
                </c:pt>
                <c:pt idx="4">
                  <c:v>35.416666666666664</c:v>
                </c:pt>
                <c:pt idx="5">
                  <c:v>35.833333333333336</c:v>
                </c:pt>
                <c:pt idx="6">
                  <c:v>37.083333333333336</c:v>
                </c:pt>
                <c:pt idx="7">
                  <c:v>36.666666666666664</c:v>
                </c:pt>
                <c:pt idx="8">
                  <c:v>36.666666666666664</c:v>
                </c:pt>
                <c:pt idx="9">
                  <c:v>37.083333333333336</c:v>
                </c:pt>
                <c:pt idx="10">
                  <c:v>36.25</c:v>
                </c:pt>
                <c:pt idx="11">
                  <c:v>37.5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'2014'!$E$8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'2014'!$C$12:$N$12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'2014'!$C$18:$N$18</c:f>
              <c:numCache>
                <c:formatCode>0.00</c:formatCode>
                <c:ptCount val="12"/>
                <c:pt idx="0">
                  <c:v>31.666666666666668</c:v>
                </c:pt>
                <c:pt idx="1">
                  <c:v>31.25</c:v>
                </c:pt>
                <c:pt idx="2">
                  <c:v>31.25</c:v>
                </c:pt>
                <c:pt idx="3">
                  <c:v>31.25</c:v>
                </c:pt>
                <c:pt idx="4">
                  <c:v>31.666666666666668</c:v>
                </c:pt>
                <c:pt idx="5">
                  <c:v>32.083333333333336</c:v>
                </c:pt>
                <c:pt idx="6">
                  <c:v>31.666666666666668</c:v>
                </c:pt>
                <c:pt idx="7">
                  <c:v>31.666666666666668</c:v>
                </c:pt>
                <c:pt idx="8">
                  <c:v>31.666666666666668</c:v>
                </c:pt>
                <c:pt idx="9">
                  <c:v>33.333333333333336</c:v>
                </c:pt>
                <c:pt idx="10">
                  <c:v>34.166666666666664</c:v>
                </c:pt>
                <c:pt idx="11">
                  <c:v>34.166666666666664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016912"/>
        <c:axId val="648018480"/>
      </c:lineChart>
      <c:catAx>
        <c:axId val="64801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48018480"/>
        <c:crosses val="autoZero"/>
        <c:auto val="1"/>
        <c:lblAlgn val="ctr"/>
        <c:lblOffset val="100"/>
        <c:noMultiLvlLbl val="0"/>
      </c:catAx>
      <c:valAx>
        <c:axId val="648018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 dia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4801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315250279623367"/>
          <c:y val="0.69192724930271432"/>
          <c:w val="0.33617412848860795"/>
          <c:h val="0.10183076005838698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La Libertad: precio mínimo de alquiler de tractor   (S/./h)</a:t>
            </a:r>
            <a:endParaRPr lang="es-PE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095"/>
          <c:y val="0.24287480843418063"/>
          <c:w val="0.79565048118985138"/>
          <c:h val="0.56525920837076571"/>
        </c:manualLayout>
      </c:layout>
      <c:lineChart>
        <c:grouping val="standard"/>
        <c:varyColors val="0"/>
        <c:ser>
          <c:idx val="0"/>
          <c:order val="0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ANTES!$C$13:$N$13</c:f>
              <c:numCache>
                <c:formatCode>0.00</c:formatCode>
                <c:ptCount val="12"/>
                <c:pt idx="0">
                  <c:v>69</c:v>
                </c:pt>
                <c:pt idx="1">
                  <c:v>69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70.5</c:v>
                </c:pt>
                <c:pt idx="6">
                  <c:v>70.5</c:v>
                </c:pt>
                <c:pt idx="7">
                  <c:v>70.5</c:v>
                </c:pt>
                <c:pt idx="8">
                  <c:v>70.5</c:v>
                </c:pt>
                <c:pt idx="9">
                  <c:v>70.5</c:v>
                </c:pt>
                <c:pt idx="10">
                  <c:v>70.5</c:v>
                </c:pt>
                <c:pt idx="11">
                  <c:v>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'2013'!$E$8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'2013'!$C$13:$N$13</c:f>
              <c:numCache>
                <c:formatCode>0.00</c:formatCode>
                <c:ptCount val="12"/>
                <c:pt idx="0">
                  <c:v>69</c:v>
                </c:pt>
                <c:pt idx="1">
                  <c:v>70</c:v>
                </c:pt>
                <c:pt idx="2">
                  <c:v>69.5</c:v>
                </c:pt>
                <c:pt idx="3">
                  <c:v>69.5</c:v>
                </c:pt>
                <c:pt idx="4">
                  <c:v>69.5</c:v>
                </c:pt>
                <c:pt idx="5">
                  <c:v>71.5</c:v>
                </c:pt>
                <c:pt idx="6">
                  <c:v>71.5</c:v>
                </c:pt>
                <c:pt idx="7">
                  <c:v>71.5</c:v>
                </c:pt>
                <c:pt idx="8">
                  <c:v>70.5</c:v>
                </c:pt>
                <c:pt idx="9">
                  <c:v>70.5</c:v>
                </c:pt>
                <c:pt idx="10">
                  <c:v>71</c:v>
                </c:pt>
                <c:pt idx="11">
                  <c:v>72.5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513424"/>
        <c:axId val="417514208"/>
      </c:lineChart>
      <c:catAx>
        <c:axId val="41751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7514208"/>
        <c:crosses val="autoZero"/>
        <c:auto val="1"/>
        <c:lblAlgn val="ctr"/>
        <c:lblOffset val="100"/>
        <c:noMultiLvlLbl val="0"/>
      </c:catAx>
      <c:valAx>
        <c:axId val="417514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maquina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17513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703454543910164"/>
          <c:y val="0.7195033575348535"/>
          <c:w val="0.32363478836990034"/>
          <c:h val="8.8314415243549105E-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/>
              <a:t>La Libertad: precio máximo de alquiler de tractor  </a:t>
            </a:r>
            <a:r>
              <a:rPr lang="es-PE" sz="1400" b="1" i="0" baseline="0">
                <a:effectLst/>
              </a:rPr>
              <a:t>(S/./h)</a:t>
            </a:r>
            <a:endParaRPr lang="es-PE" sz="14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095"/>
          <c:y val="0.24451585443711427"/>
          <c:w val="0.78453937007874031"/>
          <c:h val="0.56232212527488123"/>
        </c:manualLayout>
      </c:layout>
      <c:lineChart>
        <c:grouping val="standard"/>
        <c:varyColors val="0"/>
        <c:ser>
          <c:idx val="0"/>
          <c:order val="0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ANTES!$C$14:$N$14</c:f>
              <c:numCache>
                <c:formatCode>0.00</c:formatCode>
                <c:ptCount val="12"/>
                <c:pt idx="0">
                  <c:v>111</c:v>
                </c:pt>
                <c:pt idx="1">
                  <c:v>111</c:v>
                </c:pt>
                <c:pt idx="2">
                  <c:v>111</c:v>
                </c:pt>
                <c:pt idx="3">
                  <c:v>111</c:v>
                </c:pt>
                <c:pt idx="4">
                  <c:v>112</c:v>
                </c:pt>
                <c:pt idx="5">
                  <c:v>112</c:v>
                </c:pt>
                <c:pt idx="6">
                  <c:v>112</c:v>
                </c:pt>
                <c:pt idx="7">
                  <c:v>112</c:v>
                </c:pt>
                <c:pt idx="8">
                  <c:v>112.5</c:v>
                </c:pt>
                <c:pt idx="9">
                  <c:v>112.5</c:v>
                </c:pt>
                <c:pt idx="10">
                  <c:v>112.5</c:v>
                </c:pt>
                <c:pt idx="11">
                  <c:v>113.5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'2013'!$E$8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'2013'!$C$14:$N$14</c:f>
              <c:numCache>
                <c:formatCode>0.00</c:formatCode>
                <c:ptCount val="12"/>
                <c:pt idx="0">
                  <c:v>87.5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87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90.5</c:v>
                </c:pt>
                <c:pt idx="9">
                  <c:v>90.5</c:v>
                </c:pt>
                <c:pt idx="10">
                  <c:v>90.5</c:v>
                </c:pt>
                <c:pt idx="11">
                  <c:v>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697040"/>
        <c:axId val="344700960"/>
      </c:lineChart>
      <c:catAx>
        <c:axId val="34469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44700960"/>
        <c:crosses val="autoZero"/>
        <c:auto val="1"/>
        <c:lblAlgn val="ctr"/>
        <c:lblOffset val="100"/>
        <c:noMultiLvlLbl val="0"/>
      </c:catAx>
      <c:valAx>
        <c:axId val="344700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maquina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44697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934117583501032"/>
          <c:y val="0.72064856122749665"/>
          <c:w val="0.37222417309328615"/>
          <c:h val="7.310944813360476E-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La Libertad: precio mínimo de alquiler de yunta  </a:t>
            </a:r>
            <a:endParaRPr lang="es-PE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095"/>
          <c:y val="0.24287480843418063"/>
          <c:w val="0.80676159230096245"/>
          <c:h val="0.56525920837076571"/>
        </c:manualLayout>
      </c:layout>
      <c:lineChart>
        <c:grouping val="standard"/>
        <c:varyColors val="0"/>
        <c:ser>
          <c:idx val="0"/>
          <c:order val="0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ANTES!$C$15:$N$15</c:f>
              <c:numCache>
                <c:formatCode>0.00</c:formatCode>
                <c:ptCount val="12"/>
                <c:pt idx="0">
                  <c:v>60.416666666666664</c:v>
                </c:pt>
                <c:pt idx="1">
                  <c:v>61.25</c:v>
                </c:pt>
                <c:pt idx="2">
                  <c:v>64.583333333333329</c:v>
                </c:pt>
                <c:pt idx="3">
                  <c:v>64.583333333333329</c:v>
                </c:pt>
                <c:pt idx="4">
                  <c:v>64.166666666666671</c:v>
                </c:pt>
                <c:pt idx="5">
                  <c:v>63.75</c:v>
                </c:pt>
                <c:pt idx="6">
                  <c:v>63.75</c:v>
                </c:pt>
                <c:pt idx="7">
                  <c:v>64.583333333333329</c:v>
                </c:pt>
                <c:pt idx="8">
                  <c:v>66.25</c:v>
                </c:pt>
                <c:pt idx="9">
                  <c:v>70.909090909090907</c:v>
                </c:pt>
                <c:pt idx="10">
                  <c:v>68.333333333333329</c:v>
                </c:pt>
                <c:pt idx="11">
                  <c:v>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'2013'!$E$8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'2013'!$C$15:$N$15</c:f>
              <c:numCache>
                <c:formatCode>0.00</c:formatCode>
                <c:ptCount val="12"/>
                <c:pt idx="0">
                  <c:v>52.916666666666664</c:v>
                </c:pt>
                <c:pt idx="1">
                  <c:v>52.5</c:v>
                </c:pt>
                <c:pt idx="2">
                  <c:v>52.5</c:v>
                </c:pt>
                <c:pt idx="3">
                  <c:v>52.916666666666664</c:v>
                </c:pt>
                <c:pt idx="4">
                  <c:v>52.916666666666664</c:v>
                </c:pt>
                <c:pt idx="5">
                  <c:v>52.083333333333336</c:v>
                </c:pt>
                <c:pt idx="6">
                  <c:v>50.416666666666664</c:v>
                </c:pt>
                <c:pt idx="7">
                  <c:v>50.416666666666664</c:v>
                </c:pt>
                <c:pt idx="8">
                  <c:v>49.583333333333336</c:v>
                </c:pt>
                <c:pt idx="9">
                  <c:v>50</c:v>
                </c:pt>
                <c:pt idx="10">
                  <c:v>52.083333333333336</c:v>
                </c:pt>
                <c:pt idx="11">
                  <c:v>51.25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858536"/>
        <c:axId val="501846576"/>
      </c:lineChart>
      <c:catAx>
        <c:axId val="59485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01846576"/>
        <c:crosses val="autoZero"/>
        <c:auto val="1"/>
        <c:lblAlgn val="ctr"/>
        <c:lblOffset val="100"/>
        <c:noMultiLvlLbl val="0"/>
      </c:catAx>
      <c:valAx>
        <c:axId val="501846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día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4858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685039370078741"/>
          <c:y val="0.71763969918268"/>
          <c:w val="0.353333588568852"/>
          <c:h val="8.8085621421674642E-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La Libertad: precio máximo de alquiler de yunta  </a:t>
            </a:r>
            <a:endParaRPr lang="es-PE" sz="105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0507436570428"/>
          <c:y val="0.21298432290558275"/>
          <c:w val="0.78453937007874031"/>
          <c:h val="0.59385365680641267"/>
        </c:manualLayout>
      </c:layout>
      <c:lineChart>
        <c:grouping val="standard"/>
        <c:varyColors val="0"/>
        <c:ser>
          <c:idx val="0"/>
          <c:order val="0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ANTES!$C$16:$N$16</c:f>
              <c:numCache>
                <c:formatCode>0.00</c:formatCode>
                <c:ptCount val="12"/>
                <c:pt idx="0">
                  <c:v>78.75</c:v>
                </c:pt>
                <c:pt idx="1">
                  <c:v>79.583333333333329</c:v>
                </c:pt>
                <c:pt idx="2">
                  <c:v>80</c:v>
                </c:pt>
                <c:pt idx="3">
                  <c:v>81.666666666666671</c:v>
                </c:pt>
                <c:pt idx="4">
                  <c:v>82.083333333333329</c:v>
                </c:pt>
                <c:pt idx="5">
                  <c:v>82.916666666666671</c:v>
                </c:pt>
                <c:pt idx="6">
                  <c:v>82.916666666666671</c:v>
                </c:pt>
                <c:pt idx="7">
                  <c:v>82.916666666666671</c:v>
                </c:pt>
                <c:pt idx="8">
                  <c:v>82.916666666666671</c:v>
                </c:pt>
                <c:pt idx="9">
                  <c:v>88.63636363636364</c:v>
                </c:pt>
                <c:pt idx="10">
                  <c:v>85</c:v>
                </c:pt>
                <c:pt idx="11">
                  <c:v>84.166666666666671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'2013'!$E$8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'2013'!$C$16:$N$16</c:f>
              <c:numCache>
                <c:formatCode>0.00</c:formatCode>
                <c:ptCount val="12"/>
                <c:pt idx="0">
                  <c:v>63.75</c:v>
                </c:pt>
                <c:pt idx="1">
                  <c:v>63.75</c:v>
                </c:pt>
                <c:pt idx="2">
                  <c:v>64.166666666666671</c:v>
                </c:pt>
                <c:pt idx="3">
                  <c:v>64.166666666666671</c:v>
                </c:pt>
                <c:pt idx="4">
                  <c:v>64.166666666666671</c:v>
                </c:pt>
                <c:pt idx="5">
                  <c:v>63.333333333333336</c:v>
                </c:pt>
                <c:pt idx="6">
                  <c:v>61.666666666666664</c:v>
                </c:pt>
                <c:pt idx="7">
                  <c:v>61.666666666666664</c:v>
                </c:pt>
                <c:pt idx="8">
                  <c:v>62.083333333333336</c:v>
                </c:pt>
                <c:pt idx="9">
                  <c:v>62.5</c:v>
                </c:pt>
                <c:pt idx="10">
                  <c:v>63.75</c:v>
                </c:pt>
                <c:pt idx="11">
                  <c:v>63.333333333333336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675096"/>
        <c:axId val="494420368"/>
      </c:lineChart>
      <c:catAx>
        <c:axId val="59667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94420368"/>
        <c:crosses val="autoZero"/>
        <c:auto val="1"/>
        <c:lblAlgn val="ctr"/>
        <c:lblOffset val="100"/>
        <c:noMultiLvlLbl val="0"/>
      </c:catAx>
      <c:valAx>
        <c:axId val="4944203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 dia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6675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113028040169675"/>
          <c:y val="0.6945382153601557"/>
          <c:w val="0.33908163587985235"/>
          <c:h val="0.10183076005838698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La Libertad: precio mínimo de jornal dia   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1"/>
          <c:y val="0.24287480843418063"/>
          <c:w val="0.80676159230096245"/>
          <c:h val="0.56525920837076571"/>
        </c:manualLayout>
      </c:layout>
      <c:lineChart>
        <c:grouping val="standard"/>
        <c:varyColors val="0"/>
        <c:ser>
          <c:idx val="0"/>
          <c:order val="0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ANTES!$C$17:$N$17</c:f>
              <c:numCache>
                <c:formatCode>0.00</c:formatCode>
                <c:ptCount val="12"/>
                <c:pt idx="0">
                  <c:v>28.75</c:v>
                </c:pt>
                <c:pt idx="1">
                  <c:v>29.583333333333332</c:v>
                </c:pt>
                <c:pt idx="2">
                  <c:v>29.583333333333332</c:v>
                </c:pt>
                <c:pt idx="3">
                  <c:v>29.583333333333332</c:v>
                </c:pt>
                <c:pt idx="4">
                  <c:v>30</c:v>
                </c:pt>
                <c:pt idx="5">
                  <c:v>29.583333333333332</c:v>
                </c:pt>
                <c:pt idx="6">
                  <c:v>29.583333333333332</c:v>
                </c:pt>
                <c:pt idx="7">
                  <c:v>29.583333333333332</c:v>
                </c:pt>
                <c:pt idx="8">
                  <c:v>29.583333333333332</c:v>
                </c:pt>
                <c:pt idx="9">
                  <c:v>29.545454545454547</c:v>
                </c:pt>
                <c:pt idx="10">
                  <c:v>28.75</c:v>
                </c:pt>
                <c:pt idx="11">
                  <c:v>28.75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'2013'!$E$8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'2013'!$C$17:$N$17</c:f>
              <c:numCache>
                <c:formatCode>0.00</c:formatCode>
                <c:ptCount val="12"/>
                <c:pt idx="0">
                  <c:v>24.583333333333332</c:v>
                </c:pt>
                <c:pt idx="1">
                  <c:v>24.166666666666668</c:v>
                </c:pt>
                <c:pt idx="2">
                  <c:v>24.166666666666668</c:v>
                </c:pt>
                <c:pt idx="3">
                  <c:v>24.166666666666668</c:v>
                </c:pt>
                <c:pt idx="4">
                  <c:v>24.166666666666668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492984"/>
        <c:axId val="658491808"/>
      </c:lineChart>
      <c:catAx>
        <c:axId val="65849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58491808"/>
        <c:crosses val="autoZero"/>
        <c:auto val="1"/>
        <c:lblAlgn val="ctr"/>
        <c:lblOffset val="100"/>
        <c:noMultiLvlLbl val="0"/>
      </c:catAx>
      <c:valAx>
        <c:axId val="6584918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día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58492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812264846204571"/>
          <c:y val="0.71690595493745102"/>
          <c:w val="0.34976468458684046"/>
          <c:h val="8.8314415243549105E-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>
                <a:solidFill>
                  <a:sysClr val="windowText" lastClr="000000"/>
                </a:solidFill>
              </a:rPr>
              <a:t>La Libertad: precio máximo de alquiler de yunta  </a:t>
            </a:r>
            <a:endParaRPr lang="es-PE" sz="1200">
              <a:solidFill>
                <a:sysClr val="windowText" lastClr="000000"/>
              </a:solidFill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8690507436570428"/>
          <c:y val="0.21298432290558275"/>
          <c:w val="0.78453937007874031"/>
          <c:h val="0.59385365680641267"/>
        </c:manualLayout>
      </c:layout>
      <c:lineChart>
        <c:grouping val="standard"/>
        <c:varyColors val="0"/>
        <c:ser>
          <c:idx val="0"/>
          <c:order val="0"/>
          <c:tx>
            <c:strRef>
              <c:f>ANUAL!$E$8</c:f>
              <c:strCache>
                <c:ptCount val="1"/>
                <c:pt idx="0">
                  <c:v>2018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ANUAL!$C$16:$N$16</c:f>
              <c:numCache>
                <c:formatCode>0.00</c:formatCode>
                <c:ptCount val="12"/>
                <c:pt idx="0">
                  <c:v>86.666666666666671</c:v>
                </c:pt>
                <c:pt idx="1">
                  <c:v>85.833333333333329</c:v>
                </c:pt>
                <c:pt idx="2">
                  <c:v>83.333333333333329</c:v>
                </c:pt>
                <c:pt idx="3">
                  <c:v>83.333333333333329</c:v>
                </c:pt>
                <c:pt idx="4">
                  <c:v>81.666666666666671</c:v>
                </c:pt>
                <c:pt idx="5">
                  <c:v>84.166666666666671</c:v>
                </c:pt>
                <c:pt idx="6">
                  <c:v>83.333333333333329</c:v>
                </c:pt>
                <c:pt idx="7">
                  <c:v>85.833333333333329</c:v>
                </c:pt>
                <c:pt idx="8">
                  <c:v>89.166666666666671</c:v>
                </c:pt>
                <c:pt idx="9">
                  <c:v>89.583333333333329</c:v>
                </c:pt>
                <c:pt idx="10">
                  <c:v>91.25</c:v>
                </c:pt>
                <c:pt idx="11">
                  <c:v>90.416666666666671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ANTES!$C$16:$N$16</c:f>
              <c:numCache>
                <c:formatCode>0.00</c:formatCode>
                <c:ptCount val="12"/>
                <c:pt idx="0">
                  <c:v>78.75</c:v>
                </c:pt>
                <c:pt idx="1">
                  <c:v>79.583333333333329</c:v>
                </c:pt>
                <c:pt idx="2">
                  <c:v>80</c:v>
                </c:pt>
                <c:pt idx="3">
                  <c:v>81.666666666666671</c:v>
                </c:pt>
                <c:pt idx="4">
                  <c:v>82.083333333333329</c:v>
                </c:pt>
                <c:pt idx="5">
                  <c:v>82.916666666666671</c:v>
                </c:pt>
                <c:pt idx="6">
                  <c:v>82.916666666666671</c:v>
                </c:pt>
                <c:pt idx="7">
                  <c:v>82.916666666666671</c:v>
                </c:pt>
                <c:pt idx="8">
                  <c:v>82.916666666666671</c:v>
                </c:pt>
                <c:pt idx="9">
                  <c:v>88.63636363636364</c:v>
                </c:pt>
                <c:pt idx="10">
                  <c:v>85</c:v>
                </c:pt>
                <c:pt idx="11">
                  <c:v>84.166666666666671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62160"/>
        <c:axId val="592360984"/>
      </c:lineChart>
      <c:catAx>
        <c:axId val="59236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60984"/>
        <c:crosses val="autoZero"/>
        <c:auto val="1"/>
        <c:lblAlgn val="ctr"/>
        <c:lblOffset val="100"/>
        <c:noMultiLvlLbl val="0"/>
      </c:catAx>
      <c:valAx>
        <c:axId val="592360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 dia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62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757411057800434"/>
          <c:y val="0.14153358704310109"/>
          <c:w val="0.33908163587985235"/>
          <c:h val="0.10183076005838698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La Libertad: precio máximo de jornal dia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0507436570433"/>
          <c:y val="0.21298432290558275"/>
          <c:w val="0.78453937007874031"/>
          <c:h val="0.59385365680641267"/>
        </c:manualLayout>
      </c:layout>
      <c:lineChart>
        <c:grouping val="standard"/>
        <c:varyColors val="0"/>
        <c:ser>
          <c:idx val="0"/>
          <c:order val="0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ANTES!$C$18:$N$18</c:f>
              <c:numCache>
                <c:formatCode>0.00</c:formatCode>
                <c:ptCount val="12"/>
                <c:pt idx="0">
                  <c:v>38.333333333333336</c:v>
                </c:pt>
                <c:pt idx="1">
                  <c:v>40.416666666666664</c:v>
                </c:pt>
                <c:pt idx="2">
                  <c:v>40.833333333333336</c:v>
                </c:pt>
                <c:pt idx="3">
                  <c:v>40.833333333333336</c:v>
                </c:pt>
                <c:pt idx="4">
                  <c:v>40.416666666666664</c:v>
                </c:pt>
                <c:pt idx="5">
                  <c:v>40</c:v>
                </c:pt>
                <c:pt idx="6">
                  <c:v>40</c:v>
                </c:pt>
                <c:pt idx="7">
                  <c:v>39.583333333333336</c:v>
                </c:pt>
                <c:pt idx="8">
                  <c:v>39.583333333333336</c:v>
                </c:pt>
                <c:pt idx="9">
                  <c:v>40.454545454545453</c:v>
                </c:pt>
                <c:pt idx="10">
                  <c:v>39.583333333333336</c:v>
                </c:pt>
                <c:pt idx="11">
                  <c:v>39.583333333333336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'2013'!$E$8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'2013'!$C$18:$N$18</c:f>
              <c:numCache>
                <c:formatCode>0.00</c:formatCode>
                <c:ptCount val="12"/>
                <c:pt idx="0">
                  <c:v>30.833333333333332</c:v>
                </c:pt>
                <c:pt idx="1">
                  <c:v>30.833333333333332</c:v>
                </c:pt>
                <c:pt idx="2">
                  <c:v>30.833333333333332</c:v>
                </c:pt>
                <c:pt idx="3">
                  <c:v>31.25</c:v>
                </c:pt>
                <c:pt idx="4">
                  <c:v>31.083333333333332</c:v>
                </c:pt>
                <c:pt idx="5">
                  <c:v>31.5</c:v>
                </c:pt>
                <c:pt idx="6">
                  <c:v>31.5</c:v>
                </c:pt>
                <c:pt idx="7">
                  <c:v>31.5</c:v>
                </c:pt>
                <c:pt idx="8">
                  <c:v>31.5</c:v>
                </c:pt>
                <c:pt idx="9">
                  <c:v>31.666666666666668</c:v>
                </c:pt>
                <c:pt idx="10">
                  <c:v>31.666666666666668</c:v>
                </c:pt>
                <c:pt idx="11">
                  <c:v>31.666666666666668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495728"/>
        <c:axId val="658498472"/>
      </c:lineChart>
      <c:catAx>
        <c:axId val="65849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58498472"/>
        <c:crosses val="autoZero"/>
        <c:auto val="1"/>
        <c:lblAlgn val="ctr"/>
        <c:lblOffset val="100"/>
        <c:noMultiLvlLbl val="0"/>
      </c:catAx>
      <c:valAx>
        <c:axId val="658498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 dia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58495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315250279623367"/>
          <c:y val="0.69192724930271432"/>
          <c:w val="0.33617412848860795"/>
          <c:h val="0.10183076005838698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LA LIBERTAD: COSTO PROMEDIO REGIONAL DE TRACTOR (S/./hora)      2009-2017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3536838365914656E-2"/>
          <c:y val="0.17121918922008209"/>
          <c:w val="0.93705374872022607"/>
          <c:h val="0.67909998501960012"/>
        </c:manualLayout>
      </c:layout>
      <c:lineChart>
        <c:grouping val="standard"/>
        <c:varyColors val="0"/>
        <c:ser>
          <c:idx val="0"/>
          <c:order val="0"/>
          <c:tx>
            <c:strRef>
              <c:f>serie!$C$8</c:f>
              <c:strCache>
                <c:ptCount val="1"/>
                <c:pt idx="0">
                  <c:v>minimo</c:v>
                </c:pt>
              </c:strCache>
            </c:strRef>
          </c:tx>
          <c:cat>
            <c:numRef>
              <c:f>serie!$D$7:$DG$7</c:f>
              <c:numCache>
                <c:formatCode>mmm\-yy</c:formatCode>
                <c:ptCount val="10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</c:numCache>
            </c:numRef>
          </c:cat>
          <c:val>
            <c:numRef>
              <c:f>serie!$D$8:$DG$8</c:f>
              <c:numCache>
                <c:formatCode>0.00</c:formatCode>
                <c:ptCount val="108"/>
                <c:pt idx="0">
                  <c:v>51.3</c:v>
                </c:pt>
                <c:pt idx="1">
                  <c:v>51.6</c:v>
                </c:pt>
                <c:pt idx="2">
                  <c:v>51.6</c:v>
                </c:pt>
                <c:pt idx="3">
                  <c:v>51.6</c:v>
                </c:pt>
                <c:pt idx="4">
                  <c:v>51.6</c:v>
                </c:pt>
                <c:pt idx="5">
                  <c:v>51.6</c:v>
                </c:pt>
                <c:pt idx="6">
                  <c:v>52.6</c:v>
                </c:pt>
                <c:pt idx="7">
                  <c:v>52.6</c:v>
                </c:pt>
                <c:pt idx="8">
                  <c:v>52.6</c:v>
                </c:pt>
                <c:pt idx="9">
                  <c:v>48.6</c:v>
                </c:pt>
                <c:pt idx="10">
                  <c:v>48.6</c:v>
                </c:pt>
                <c:pt idx="11">
                  <c:v>48.6</c:v>
                </c:pt>
                <c:pt idx="12">
                  <c:v>53.277777777777779</c:v>
                </c:pt>
                <c:pt idx="13">
                  <c:v>54.777777777777779</c:v>
                </c:pt>
                <c:pt idx="14">
                  <c:v>53.777777777777779</c:v>
                </c:pt>
                <c:pt idx="15">
                  <c:v>53.888888888888886</c:v>
                </c:pt>
                <c:pt idx="16">
                  <c:v>53.888888888888886</c:v>
                </c:pt>
                <c:pt idx="17">
                  <c:v>59.5</c:v>
                </c:pt>
                <c:pt idx="18">
                  <c:v>59.5</c:v>
                </c:pt>
                <c:pt idx="19">
                  <c:v>57.5</c:v>
                </c:pt>
                <c:pt idx="20">
                  <c:v>60.5</c:v>
                </c:pt>
                <c:pt idx="21">
                  <c:v>60.5</c:v>
                </c:pt>
                <c:pt idx="22">
                  <c:v>60.5</c:v>
                </c:pt>
                <c:pt idx="23">
                  <c:v>62</c:v>
                </c:pt>
                <c:pt idx="24">
                  <c:v>61.5</c:v>
                </c:pt>
                <c:pt idx="25">
                  <c:v>60.5</c:v>
                </c:pt>
                <c:pt idx="26">
                  <c:v>60</c:v>
                </c:pt>
                <c:pt idx="27">
                  <c:v>60.5</c:v>
                </c:pt>
                <c:pt idx="28">
                  <c:v>61.5</c:v>
                </c:pt>
                <c:pt idx="29">
                  <c:v>63.5</c:v>
                </c:pt>
                <c:pt idx="30">
                  <c:v>62.5</c:v>
                </c:pt>
                <c:pt idx="31">
                  <c:v>62.5</c:v>
                </c:pt>
                <c:pt idx="32">
                  <c:v>62</c:v>
                </c:pt>
                <c:pt idx="33">
                  <c:v>64.5</c:v>
                </c:pt>
                <c:pt idx="34">
                  <c:v>63.5</c:v>
                </c:pt>
                <c:pt idx="35">
                  <c:v>67.5</c:v>
                </c:pt>
                <c:pt idx="36">
                  <c:v>67</c:v>
                </c:pt>
                <c:pt idx="37">
                  <c:v>67</c:v>
                </c:pt>
                <c:pt idx="38">
                  <c:v>67</c:v>
                </c:pt>
                <c:pt idx="39">
                  <c:v>67.5</c:v>
                </c:pt>
                <c:pt idx="40">
                  <c:v>68</c:v>
                </c:pt>
                <c:pt idx="41">
                  <c:v>67.5</c:v>
                </c:pt>
                <c:pt idx="42">
                  <c:v>68</c:v>
                </c:pt>
                <c:pt idx="43">
                  <c:v>67.5</c:v>
                </c:pt>
                <c:pt idx="44">
                  <c:v>68</c:v>
                </c:pt>
                <c:pt idx="45">
                  <c:v>69.5</c:v>
                </c:pt>
                <c:pt idx="46">
                  <c:v>67.5</c:v>
                </c:pt>
                <c:pt idx="47">
                  <c:v>68.5</c:v>
                </c:pt>
                <c:pt idx="48">
                  <c:v>69</c:v>
                </c:pt>
                <c:pt idx="49">
                  <c:v>70</c:v>
                </c:pt>
                <c:pt idx="50">
                  <c:v>69.5</c:v>
                </c:pt>
                <c:pt idx="51">
                  <c:v>69.5</c:v>
                </c:pt>
                <c:pt idx="52">
                  <c:v>69.5</c:v>
                </c:pt>
                <c:pt idx="53">
                  <c:v>71.5</c:v>
                </c:pt>
                <c:pt idx="54">
                  <c:v>71.5</c:v>
                </c:pt>
                <c:pt idx="55">
                  <c:v>71.5</c:v>
                </c:pt>
                <c:pt idx="56">
                  <c:v>70.5</c:v>
                </c:pt>
                <c:pt idx="57">
                  <c:v>70.5</c:v>
                </c:pt>
                <c:pt idx="58">
                  <c:v>71</c:v>
                </c:pt>
                <c:pt idx="59">
                  <c:v>72.5</c:v>
                </c:pt>
                <c:pt idx="60">
                  <c:v>72.5</c:v>
                </c:pt>
                <c:pt idx="61">
                  <c:v>72.5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76.5</c:v>
                </c:pt>
                <c:pt idx="68">
                  <c:v>77.5</c:v>
                </c:pt>
                <c:pt idx="69">
                  <c:v>75</c:v>
                </c:pt>
                <c:pt idx="70">
                  <c:v>73.5</c:v>
                </c:pt>
                <c:pt idx="71">
                  <c:v>72.5</c:v>
                </c:pt>
                <c:pt idx="72">
                  <c:v>72</c:v>
                </c:pt>
                <c:pt idx="73">
                  <c:v>72</c:v>
                </c:pt>
                <c:pt idx="74">
                  <c:v>72</c:v>
                </c:pt>
                <c:pt idx="75">
                  <c:v>72.5</c:v>
                </c:pt>
                <c:pt idx="76">
                  <c:v>72.5</c:v>
                </c:pt>
                <c:pt idx="77">
                  <c:v>72.5</c:v>
                </c:pt>
                <c:pt idx="78">
                  <c:v>74.5</c:v>
                </c:pt>
                <c:pt idx="79">
                  <c:v>73</c:v>
                </c:pt>
                <c:pt idx="80">
                  <c:v>73</c:v>
                </c:pt>
                <c:pt idx="81">
                  <c:v>72.5</c:v>
                </c:pt>
                <c:pt idx="82">
                  <c:v>73</c:v>
                </c:pt>
                <c:pt idx="83">
                  <c:v>73</c:v>
                </c:pt>
                <c:pt idx="84">
                  <c:v>72</c:v>
                </c:pt>
                <c:pt idx="85">
                  <c:v>73</c:v>
                </c:pt>
                <c:pt idx="86">
                  <c:v>73</c:v>
                </c:pt>
                <c:pt idx="87">
                  <c:v>72</c:v>
                </c:pt>
                <c:pt idx="88">
                  <c:v>71.5</c:v>
                </c:pt>
                <c:pt idx="89">
                  <c:v>71.5</c:v>
                </c:pt>
                <c:pt idx="90">
                  <c:v>70.5</c:v>
                </c:pt>
                <c:pt idx="91">
                  <c:v>70.5</c:v>
                </c:pt>
                <c:pt idx="92">
                  <c:v>69.5</c:v>
                </c:pt>
                <c:pt idx="93">
                  <c:v>69.5</c:v>
                </c:pt>
                <c:pt idx="94">
                  <c:v>68</c:v>
                </c:pt>
                <c:pt idx="95">
                  <c:v>68</c:v>
                </c:pt>
                <c:pt idx="96">
                  <c:v>69</c:v>
                </c:pt>
                <c:pt idx="97">
                  <c:v>69</c:v>
                </c:pt>
                <c:pt idx="98">
                  <c:v>70</c:v>
                </c:pt>
                <c:pt idx="99">
                  <c:v>70</c:v>
                </c:pt>
                <c:pt idx="100">
                  <c:v>70</c:v>
                </c:pt>
                <c:pt idx="101">
                  <c:v>70.5</c:v>
                </c:pt>
                <c:pt idx="102">
                  <c:v>70.5</c:v>
                </c:pt>
                <c:pt idx="103">
                  <c:v>70.5</c:v>
                </c:pt>
                <c:pt idx="104">
                  <c:v>70.5</c:v>
                </c:pt>
                <c:pt idx="105">
                  <c:v>70.5</c:v>
                </c:pt>
                <c:pt idx="106">
                  <c:v>70.5</c:v>
                </c:pt>
                <c:pt idx="107">
                  <c:v>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serie!$C$9</c:f>
              <c:strCache>
                <c:ptCount val="1"/>
                <c:pt idx="0">
                  <c:v>màximo</c:v>
                </c:pt>
              </c:strCache>
            </c:strRef>
          </c:tx>
          <c:cat>
            <c:numRef>
              <c:f>serie!$D$7:$DG$7</c:f>
              <c:numCache>
                <c:formatCode>mmm\-yy</c:formatCode>
                <c:ptCount val="10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</c:numCache>
            </c:numRef>
          </c:cat>
          <c:val>
            <c:numRef>
              <c:f>serie!$D$9:$DG$9</c:f>
              <c:numCache>
                <c:formatCode>0.00</c:formatCode>
                <c:ptCount val="108"/>
                <c:pt idx="0">
                  <c:v>66</c:v>
                </c:pt>
                <c:pt idx="1">
                  <c:v>66.75</c:v>
                </c:pt>
                <c:pt idx="2">
                  <c:v>66.75</c:v>
                </c:pt>
                <c:pt idx="3">
                  <c:v>66.75</c:v>
                </c:pt>
                <c:pt idx="4">
                  <c:v>68.25</c:v>
                </c:pt>
                <c:pt idx="5">
                  <c:v>68.25</c:v>
                </c:pt>
                <c:pt idx="6">
                  <c:v>66.75</c:v>
                </c:pt>
                <c:pt idx="7">
                  <c:v>67.25</c:v>
                </c:pt>
                <c:pt idx="8">
                  <c:v>67.25</c:v>
                </c:pt>
                <c:pt idx="9">
                  <c:v>61.75</c:v>
                </c:pt>
                <c:pt idx="10">
                  <c:v>61.75</c:v>
                </c:pt>
                <c:pt idx="11">
                  <c:v>63.25</c:v>
                </c:pt>
                <c:pt idx="12">
                  <c:v>73.055555555555557</c:v>
                </c:pt>
                <c:pt idx="13">
                  <c:v>73.444444444444443</c:v>
                </c:pt>
                <c:pt idx="14">
                  <c:v>73</c:v>
                </c:pt>
                <c:pt idx="15">
                  <c:v>73.666666666666671</c:v>
                </c:pt>
                <c:pt idx="16">
                  <c:v>74.777777777777771</c:v>
                </c:pt>
                <c:pt idx="17">
                  <c:v>77</c:v>
                </c:pt>
                <c:pt idx="18">
                  <c:v>77</c:v>
                </c:pt>
                <c:pt idx="19">
                  <c:v>76.5</c:v>
                </c:pt>
                <c:pt idx="20">
                  <c:v>78</c:v>
                </c:pt>
                <c:pt idx="21">
                  <c:v>78</c:v>
                </c:pt>
                <c:pt idx="22">
                  <c:v>78</c:v>
                </c:pt>
                <c:pt idx="23">
                  <c:v>80.5</c:v>
                </c:pt>
                <c:pt idx="24">
                  <c:v>80.5</c:v>
                </c:pt>
                <c:pt idx="25">
                  <c:v>80.5</c:v>
                </c:pt>
                <c:pt idx="26">
                  <c:v>79</c:v>
                </c:pt>
                <c:pt idx="27">
                  <c:v>80</c:v>
                </c:pt>
                <c:pt idx="28">
                  <c:v>79.5</c:v>
                </c:pt>
                <c:pt idx="29">
                  <c:v>81.25</c:v>
                </c:pt>
                <c:pt idx="30">
                  <c:v>80.25</c:v>
                </c:pt>
                <c:pt idx="31">
                  <c:v>80.25</c:v>
                </c:pt>
                <c:pt idx="32">
                  <c:v>80.75</c:v>
                </c:pt>
                <c:pt idx="33">
                  <c:v>82.75</c:v>
                </c:pt>
                <c:pt idx="34">
                  <c:v>81.75</c:v>
                </c:pt>
                <c:pt idx="35">
                  <c:v>85.25</c:v>
                </c:pt>
                <c:pt idx="36">
                  <c:v>84.25</c:v>
                </c:pt>
                <c:pt idx="37">
                  <c:v>84.25</c:v>
                </c:pt>
                <c:pt idx="38">
                  <c:v>84.75</c:v>
                </c:pt>
                <c:pt idx="39">
                  <c:v>86.25</c:v>
                </c:pt>
                <c:pt idx="40">
                  <c:v>87.25</c:v>
                </c:pt>
                <c:pt idx="41">
                  <c:v>87.25</c:v>
                </c:pt>
                <c:pt idx="42">
                  <c:v>87.25</c:v>
                </c:pt>
                <c:pt idx="43">
                  <c:v>87.5</c:v>
                </c:pt>
                <c:pt idx="44">
                  <c:v>87</c:v>
                </c:pt>
                <c:pt idx="45">
                  <c:v>88.5</c:v>
                </c:pt>
                <c:pt idx="46">
                  <c:v>87.5</c:v>
                </c:pt>
                <c:pt idx="47">
                  <c:v>87.5</c:v>
                </c:pt>
                <c:pt idx="48">
                  <c:v>87.5</c:v>
                </c:pt>
                <c:pt idx="49">
                  <c:v>87</c:v>
                </c:pt>
                <c:pt idx="50">
                  <c:v>87</c:v>
                </c:pt>
                <c:pt idx="51">
                  <c:v>87</c:v>
                </c:pt>
                <c:pt idx="52">
                  <c:v>87</c:v>
                </c:pt>
                <c:pt idx="53">
                  <c:v>90</c:v>
                </c:pt>
                <c:pt idx="54">
                  <c:v>90</c:v>
                </c:pt>
                <c:pt idx="55">
                  <c:v>90</c:v>
                </c:pt>
                <c:pt idx="56">
                  <c:v>90.5</c:v>
                </c:pt>
                <c:pt idx="57">
                  <c:v>90.5</c:v>
                </c:pt>
                <c:pt idx="58">
                  <c:v>90.5</c:v>
                </c:pt>
                <c:pt idx="59">
                  <c:v>92</c:v>
                </c:pt>
                <c:pt idx="60">
                  <c:v>93.5</c:v>
                </c:pt>
                <c:pt idx="61">
                  <c:v>92.5</c:v>
                </c:pt>
                <c:pt idx="62">
                  <c:v>92.5</c:v>
                </c:pt>
                <c:pt idx="63">
                  <c:v>94</c:v>
                </c:pt>
                <c:pt idx="64">
                  <c:v>95</c:v>
                </c:pt>
                <c:pt idx="65">
                  <c:v>95</c:v>
                </c:pt>
                <c:pt idx="66">
                  <c:v>96</c:v>
                </c:pt>
                <c:pt idx="67">
                  <c:v>98</c:v>
                </c:pt>
                <c:pt idx="68">
                  <c:v>99.5</c:v>
                </c:pt>
                <c:pt idx="69">
                  <c:v>102</c:v>
                </c:pt>
                <c:pt idx="70">
                  <c:v>101.5</c:v>
                </c:pt>
                <c:pt idx="71">
                  <c:v>101.5</c:v>
                </c:pt>
                <c:pt idx="72">
                  <c:v>101.5</c:v>
                </c:pt>
                <c:pt idx="73">
                  <c:v>101.5</c:v>
                </c:pt>
                <c:pt idx="74">
                  <c:v>102.5</c:v>
                </c:pt>
                <c:pt idx="75">
                  <c:v>102.5</c:v>
                </c:pt>
                <c:pt idx="76">
                  <c:v>102.5</c:v>
                </c:pt>
                <c:pt idx="77">
                  <c:v>102.5</c:v>
                </c:pt>
                <c:pt idx="78">
                  <c:v>102.5</c:v>
                </c:pt>
                <c:pt idx="79">
                  <c:v>102.5</c:v>
                </c:pt>
                <c:pt idx="80">
                  <c:v>103</c:v>
                </c:pt>
                <c:pt idx="81">
                  <c:v>102.5</c:v>
                </c:pt>
                <c:pt idx="82">
                  <c:v>103</c:v>
                </c:pt>
                <c:pt idx="83">
                  <c:v>103.5</c:v>
                </c:pt>
                <c:pt idx="84">
                  <c:v>105.5</c:v>
                </c:pt>
                <c:pt idx="85">
                  <c:v>106.5</c:v>
                </c:pt>
                <c:pt idx="86">
                  <c:v>106.5</c:v>
                </c:pt>
                <c:pt idx="87">
                  <c:v>103.5</c:v>
                </c:pt>
                <c:pt idx="88">
                  <c:v>103.5</c:v>
                </c:pt>
                <c:pt idx="89">
                  <c:v>103.5</c:v>
                </c:pt>
                <c:pt idx="90">
                  <c:v>103.5</c:v>
                </c:pt>
                <c:pt idx="91">
                  <c:v>103.5</c:v>
                </c:pt>
                <c:pt idx="92">
                  <c:v>106.5</c:v>
                </c:pt>
                <c:pt idx="93">
                  <c:v>109</c:v>
                </c:pt>
                <c:pt idx="94">
                  <c:v>108</c:v>
                </c:pt>
                <c:pt idx="95">
                  <c:v>110</c:v>
                </c:pt>
                <c:pt idx="96">
                  <c:v>111</c:v>
                </c:pt>
                <c:pt idx="97">
                  <c:v>111</c:v>
                </c:pt>
                <c:pt idx="98">
                  <c:v>111</c:v>
                </c:pt>
                <c:pt idx="99">
                  <c:v>111</c:v>
                </c:pt>
                <c:pt idx="100">
                  <c:v>112</c:v>
                </c:pt>
                <c:pt idx="101">
                  <c:v>112</c:v>
                </c:pt>
                <c:pt idx="102">
                  <c:v>112</c:v>
                </c:pt>
                <c:pt idx="103">
                  <c:v>112</c:v>
                </c:pt>
                <c:pt idx="104">
                  <c:v>112.5</c:v>
                </c:pt>
                <c:pt idx="105">
                  <c:v>112.5</c:v>
                </c:pt>
                <c:pt idx="106">
                  <c:v>112.5</c:v>
                </c:pt>
                <c:pt idx="107">
                  <c:v>113.5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498864"/>
        <c:axId val="658493376"/>
      </c:lineChart>
      <c:dateAx>
        <c:axId val="65849886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-27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58493376"/>
        <c:crosses val="autoZero"/>
        <c:auto val="1"/>
        <c:lblOffset val="100"/>
        <c:baseTimeUnit val="months"/>
        <c:majorUnit val="1"/>
        <c:majorTimeUnit val="months"/>
      </c:dateAx>
      <c:valAx>
        <c:axId val="658493376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58498864"/>
        <c:crosses val="autoZero"/>
        <c:crossBetween val="between"/>
      </c:valAx>
      <c:spPr>
        <a:noFill/>
        <a:ln>
          <a:solidFill>
            <a:schemeClr val="accent1">
              <a:lumMod val="7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9917585301837268"/>
          <c:y val="0.63237352683855697"/>
          <c:w val="0.36917804024496936"/>
          <c:h val="8.6604094831283285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solidFill>
        <a:schemeClr val="accent1">
          <a:lumMod val="7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LA LIBERTAD: COSTO PROMEDIO REGIONAL DE YUNTA (S/./dìa)      2009-2017</a:t>
            </a:r>
          </a:p>
        </c:rich>
      </c:tx>
      <c:layout>
        <c:manualLayout>
          <c:xMode val="edge"/>
          <c:yMode val="edge"/>
          <c:x val="0.19324520410558435"/>
          <c:y val="1.16550116550116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691549149207859E-2"/>
          <c:y val="0.12884080047487267"/>
          <c:w val="0.92581886985586392"/>
          <c:h val="0.73934948035484294"/>
        </c:manualLayout>
      </c:layout>
      <c:lineChart>
        <c:grouping val="standard"/>
        <c:varyColors val="0"/>
        <c:ser>
          <c:idx val="0"/>
          <c:order val="0"/>
          <c:tx>
            <c:strRef>
              <c:f>serie!$C$10</c:f>
              <c:strCache>
                <c:ptCount val="1"/>
                <c:pt idx="0">
                  <c:v>minimo</c:v>
                </c:pt>
              </c:strCache>
            </c:strRef>
          </c:tx>
          <c:cat>
            <c:numRef>
              <c:f>serie!$D$7:$DG$7</c:f>
              <c:numCache>
                <c:formatCode>mmm\-yy</c:formatCode>
                <c:ptCount val="10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</c:numCache>
            </c:numRef>
          </c:cat>
          <c:val>
            <c:numRef>
              <c:f>serie!$D$10:$DG$10</c:f>
              <c:numCache>
                <c:formatCode>0.00</c:formatCode>
                <c:ptCount val="108"/>
                <c:pt idx="0">
                  <c:v>28.888888888888889</c:v>
                </c:pt>
                <c:pt idx="1">
                  <c:v>29.222222222222221</c:v>
                </c:pt>
                <c:pt idx="2">
                  <c:v>29.222222222222221</c:v>
                </c:pt>
                <c:pt idx="3">
                  <c:v>28.111111111111111</c:v>
                </c:pt>
                <c:pt idx="4">
                  <c:v>28.111111111111111</c:v>
                </c:pt>
                <c:pt idx="5">
                  <c:v>28.111111111111111</c:v>
                </c:pt>
                <c:pt idx="6">
                  <c:v>28.444444444444443</c:v>
                </c:pt>
                <c:pt idx="7">
                  <c:v>27.888888888888889</c:v>
                </c:pt>
                <c:pt idx="8">
                  <c:v>27.888888888888889</c:v>
                </c:pt>
                <c:pt idx="9">
                  <c:v>26.1</c:v>
                </c:pt>
                <c:pt idx="10">
                  <c:v>27.8</c:v>
                </c:pt>
                <c:pt idx="11">
                  <c:v>31.8</c:v>
                </c:pt>
                <c:pt idx="12">
                  <c:v>40.333333333333336</c:v>
                </c:pt>
                <c:pt idx="13">
                  <c:v>37.555555555555557</c:v>
                </c:pt>
                <c:pt idx="14">
                  <c:v>37.299999999999997</c:v>
                </c:pt>
                <c:pt idx="15">
                  <c:v>37.299999999999997</c:v>
                </c:pt>
                <c:pt idx="16">
                  <c:v>38.799999999999997</c:v>
                </c:pt>
                <c:pt idx="17">
                  <c:v>40.25</c:v>
                </c:pt>
                <c:pt idx="18">
                  <c:v>39.416666666666664</c:v>
                </c:pt>
                <c:pt idx="19">
                  <c:v>37.75</c:v>
                </c:pt>
                <c:pt idx="20">
                  <c:v>39</c:v>
                </c:pt>
                <c:pt idx="21">
                  <c:v>39</c:v>
                </c:pt>
                <c:pt idx="22">
                  <c:v>39</c:v>
                </c:pt>
                <c:pt idx="23">
                  <c:v>41.916666666666664</c:v>
                </c:pt>
                <c:pt idx="24">
                  <c:v>43.416666666666664</c:v>
                </c:pt>
                <c:pt idx="25">
                  <c:v>45.416666666666664</c:v>
                </c:pt>
                <c:pt idx="26">
                  <c:v>42.166666666666664</c:v>
                </c:pt>
                <c:pt idx="27">
                  <c:v>40.166666666666664</c:v>
                </c:pt>
                <c:pt idx="28">
                  <c:v>42.666666666666664</c:v>
                </c:pt>
                <c:pt idx="29">
                  <c:v>43.125</c:v>
                </c:pt>
                <c:pt idx="30">
                  <c:v>43.541666666666664</c:v>
                </c:pt>
                <c:pt idx="31">
                  <c:v>43.958333333333336</c:v>
                </c:pt>
                <c:pt idx="32">
                  <c:v>44.791666666666664</c:v>
                </c:pt>
                <c:pt idx="33">
                  <c:v>45.625</c:v>
                </c:pt>
                <c:pt idx="34">
                  <c:v>44.791666666666664</c:v>
                </c:pt>
                <c:pt idx="35">
                  <c:v>48.541666666666664</c:v>
                </c:pt>
                <c:pt idx="36">
                  <c:v>49.291666666666664</c:v>
                </c:pt>
                <c:pt idx="37">
                  <c:v>50.208333333333336</c:v>
                </c:pt>
                <c:pt idx="38">
                  <c:v>49.791666666666664</c:v>
                </c:pt>
                <c:pt idx="39">
                  <c:v>49.791666666666664</c:v>
                </c:pt>
                <c:pt idx="40">
                  <c:v>50.208333333333336</c:v>
                </c:pt>
                <c:pt idx="41">
                  <c:v>49.791666666666664</c:v>
                </c:pt>
                <c:pt idx="42">
                  <c:v>51.041666666666664</c:v>
                </c:pt>
                <c:pt idx="43">
                  <c:v>51.666666666666664</c:v>
                </c:pt>
                <c:pt idx="44">
                  <c:v>51.666666666666664</c:v>
                </c:pt>
                <c:pt idx="45">
                  <c:v>52.5</c:v>
                </c:pt>
                <c:pt idx="46">
                  <c:v>51.25</c:v>
                </c:pt>
                <c:pt idx="47">
                  <c:v>51.666666666666664</c:v>
                </c:pt>
                <c:pt idx="48">
                  <c:v>52.916666666666664</c:v>
                </c:pt>
                <c:pt idx="49">
                  <c:v>52.5</c:v>
                </c:pt>
                <c:pt idx="50">
                  <c:v>52.5</c:v>
                </c:pt>
                <c:pt idx="51">
                  <c:v>52.916666666666664</c:v>
                </c:pt>
                <c:pt idx="52">
                  <c:v>52.916666666666664</c:v>
                </c:pt>
                <c:pt idx="53">
                  <c:v>52.083333333333336</c:v>
                </c:pt>
                <c:pt idx="54">
                  <c:v>50.416666666666664</c:v>
                </c:pt>
                <c:pt idx="55">
                  <c:v>50.416666666666664</c:v>
                </c:pt>
                <c:pt idx="56">
                  <c:v>49.583333333333336</c:v>
                </c:pt>
                <c:pt idx="57">
                  <c:v>50</c:v>
                </c:pt>
                <c:pt idx="58">
                  <c:v>52.083333333333336</c:v>
                </c:pt>
                <c:pt idx="59">
                  <c:v>51.25</c:v>
                </c:pt>
                <c:pt idx="60">
                  <c:v>53.333333333333336</c:v>
                </c:pt>
                <c:pt idx="61">
                  <c:v>52.5</c:v>
                </c:pt>
                <c:pt idx="62">
                  <c:v>52.5</c:v>
                </c:pt>
                <c:pt idx="63">
                  <c:v>51.666666666666664</c:v>
                </c:pt>
                <c:pt idx="64">
                  <c:v>52.083333333333336</c:v>
                </c:pt>
                <c:pt idx="65">
                  <c:v>53.75</c:v>
                </c:pt>
                <c:pt idx="66">
                  <c:v>52.916666666666664</c:v>
                </c:pt>
                <c:pt idx="67">
                  <c:v>52.916666666666664</c:v>
                </c:pt>
                <c:pt idx="68">
                  <c:v>53.333333333333336</c:v>
                </c:pt>
                <c:pt idx="69">
                  <c:v>53.333333333333336</c:v>
                </c:pt>
                <c:pt idx="70">
                  <c:v>55.416666666666664</c:v>
                </c:pt>
                <c:pt idx="71">
                  <c:v>55.416666666666664</c:v>
                </c:pt>
                <c:pt idx="72">
                  <c:v>55.416666666666664</c:v>
                </c:pt>
                <c:pt idx="73">
                  <c:v>53.75</c:v>
                </c:pt>
                <c:pt idx="74">
                  <c:v>53.75</c:v>
                </c:pt>
                <c:pt idx="75">
                  <c:v>53.75</c:v>
                </c:pt>
                <c:pt idx="76">
                  <c:v>53.75</c:v>
                </c:pt>
                <c:pt idx="77">
                  <c:v>53.75</c:v>
                </c:pt>
                <c:pt idx="78">
                  <c:v>53.75</c:v>
                </c:pt>
                <c:pt idx="79">
                  <c:v>53.75</c:v>
                </c:pt>
                <c:pt idx="80">
                  <c:v>53.75</c:v>
                </c:pt>
                <c:pt idx="81">
                  <c:v>53.75</c:v>
                </c:pt>
                <c:pt idx="82">
                  <c:v>54.583333333333336</c:v>
                </c:pt>
                <c:pt idx="83">
                  <c:v>55.416666666666664</c:v>
                </c:pt>
                <c:pt idx="84">
                  <c:v>55.416666666666664</c:v>
                </c:pt>
                <c:pt idx="85">
                  <c:v>55</c:v>
                </c:pt>
                <c:pt idx="86">
                  <c:v>55.416666666666664</c:v>
                </c:pt>
                <c:pt idx="87">
                  <c:v>55.416666666666664</c:v>
                </c:pt>
                <c:pt idx="88">
                  <c:v>55</c:v>
                </c:pt>
                <c:pt idx="89">
                  <c:v>56.25</c:v>
                </c:pt>
                <c:pt idx="90">
                  <c:v>56.666666666666664</c:v>
                </c:pt>
                <c:pt idx="91">
                  <c:v>57.916666666666664</c:v>
                </c:pt>
                <c:pt idx="92">
                  <c:v>58.333333333333336</c:v>
                </c:pt>
                <c:pt idx="93">
                  <c:v>59.166666666666664</c:v>
                </c:pt>
                <c:pt idx="94">
                  <c:v>60</c:v>
                </c:pt>
                <c:pt idx="95">
                  <c:v>60.416666666666664</c:v>
                </c:pt>
                <c:pt idx="96">
                  <c:v>60.416666666666664</c:v>
                </c:pt>
                <c:pt idx="97">
                  <c:v>61.25</c:v>
                </c:pt>
                <c:pt idx="98">
                  <c:v>64.583333333333329</c:v>
                </c:pt>
                <c:pt idx="99">
                  <c:v>64.583333333333329</c:v>
                </c:pt>
                <c:pt idx="100">
                  <c:v>64.166666666666671</c:v>
                </c:pt>
                <c:pt idx="101">
                  <c:v>63.75</c:v>
                </c:pt>
                <c:pt idx="102">
                  <c:v>63.75</c:v>
                </c:pt>
                <c:pt idx="103">
                  <c:v>64.583333333333329</c:v>
                </c:pt>
                <c:pt idx="104">
                  <c:v>66.25</c:v>
                </c:pt>
                <c:pt idx="105">
                  <c:v>70.909090909090907</c:v>
                </c:pt>
                <c:pt idx="106">
                  <c:v>68.333333333333329</c:v>
                </c:pt>
                <c:pt idx="107">
                  <c:v>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serie!$C$11</c:f>
              <c:strCache>
                <c:ptCount val="1"/>
                <c:pt idx="0">
                  <c:v>màximo</c:v>
                </c:pt>
              </c:strCache>
            </c:strRef>
          </c:tx>
          <c:cat>
            <c:numRef>
              <c:f>serie!$D$7:$DG$7</c:f>
              <c:numCache>
                <c:formatCode>mmm\-yy</c:formatCode>
                <c:ptCount val="10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</c:numCache>
            </c:numRef>
          </c:cat>
          <c:val>
            <c:numRef>
              <c:f>serie!$D$11:$DG$11</c:f>
              <c:numCache>
                <c:formatCode>0.00</c:formatCode>
                <c:ptCount val="108"/>
                <c:pt idx="0">
                  <c:v>38.5</c:v>
                </c:pt>
                <c:pt idx="1">
                  <c:v>38.700000000000003</c:v>
                </c:pt>
                <c:pt idx="2">
                  <c:v>38.700000000000003</c:v>
                </c:pt>
                <c:pt idx="3">
                  <c:v>38.700000000000003</c:v>
                </c:pt>
                <c:pt idx="4">
                  <c:v>38.700000000000003</c:v>
                </c:pt>
                <c:pt idx="5">
                  <c:v>38.700000000000003</c:v>
                </c:pt>
                <c:pt idx="6">
                  <c:v>38.700000000000003</c:v>
                </c:pt>
                <c:pt idx="7">
                  <c:v>37.700000000000003</c:v>
                </c:pt>
                <c:pt idx="8">
                  <c:v>37.700000000000003</c:v>
                </c:pt>
                <c:pt idx="9">
                  <c:v>39.700000000000003</c:v>
                </c:pt>
                <c:pt idx="10">
                  <c:v>39.700000000000003</c:v>
                </c:pt>
                <c:pt idx="11">
                  <c:v>41.7</c:v>
                </c:pt>
                <c:pt idx="12">
                  <c:v>49.111111111111114</c:v>
                </c:pt>
                <c:pt idx="13">
                  <c:v>51.333333333333336</c:v>
                </c:pt>
                <c:pt idx="14">
                  <c:v>50.2</c:v>
                </c:pt>
                <c:pt idx="15">
                  <c:v>50.2</c:v>
                </c:pt>
                <c:pt idx="16">
                  <c:v>49.2</c:v>
                </c:pt>
                <c:pt idx="17">
                  <c:v>50.166666666666664</c:v>
                </c:pt>
                <c:pt idx="18">
                  <c:v>49.333333333333336</c:v>
                </c:pt>
                <c:pt idx="19">
                  <c:v>48.5</c:v>
                </c:pt>
                <c:pt idx="20">
                  <c:v>48.5</c:v>
                </c:pt>
                <c:pt idx="21">
                  <c:v>48.5</c:v>
                </c:pt>
                <c:pt idx="22">
                  <c:v>48.5</c:v>
                </c:pt>
                <c:pt idx="23">
                  <c:v>51.416666666666664</c:v>
                </c:pt>
                <c:pt idx="24">
                  <c:v>53.5</c:v>
                </c:pt>
                <c:pt idx="25">
                  <c:v>55.416666666666664</c:v>
                </c:pt>
                <c:pt idx="26">
                  <c:v>54.166666666666664</c:v>
                </c:pt>
                <c:pt idx="27">
                  <c:v>53.166666666666664</c:v>
                </c:pt>
                <c:pt idx="28">
                  <c:v>54.416666666666664</c:v>
                </c:pt>
                <c:pt idx="29">
                  <c:v>54.791666666666664</c:v>
                </c:pt>
                <c:pt idx="30">
                  <c:v>53.125</c:v>
                </c:pt>
                <c:pt idx="31">
                  <c:v>53.541666666666664</c:v>
                </c:pt>
                <c:pt idx="32">
                  <c:v>53.541666666666664</c:v>
                </c:pt>
                <c:pt idx="33">
                  <c:v>55.625</c:v>
                </c:pt>
                <c:pt idx="34">
                  <c:v>56.875</c:v>
                </c:pt>
                <c:pt idx="35">
                  <c:v>58.541666666666664</c:v>
                </c:pt>
                <c:pt idx="36">
                  <c:v>61.041666666666664</c:v>
                </c:pt>
                <c:pt idx="37">
                  <c:v>62.291666666666664</c:v>
                </c:pt>
                <c:pt idx="38">
                  <c:v>61.458333333333336</c:v>
                </c:pt>
                <c:pt idx="39">
                  <c:v>61.875</c:v>
                </c:pt>
                <c:pt idx="40">
                  <c:v>63.125</c:v>
                </c:pt>
                <c:pt idx="41">
                  <c:v>62.708333333333336</c:v>
                </c:pt>
                <c:pt idx="42">
                  <c:v>63.541666666666664</c:v>
                </c:pt>
                <c:pt idx="43">
                  <c:v>64.166666666666671</c:v>
                </c:pt>
                <c:pt idx="44">
                  <c:v>64.583333333333329</c:v>
                </c:pt>
                <c:pt idx="45">
                  <c:v>64.583333333333329</c:v>
                </c:pt>
                <c:pt idx="46">
                  <c:v>62.916666666666664</c:v>
                </c:pt>
                <c:pt idx="47">
                  <c:v>62.916666666666664</c:v>
                </c:pt>
                <c:pt idx="48">
                  <c:v>63.75</c:v>
                </c:pt>
                <c:pt idx="49">
                  <c:v>63.75</c:v>
                </c:pt>
                <c:pt idx="50">
                  <c:v>64.166666666666671</c:v>
                </c:pt>
                <c:pt idx="51">
                  <c:v>64.166666666666671</c:v>
                </c:pt>
                <c:pt idx="52">
                  <c:v>64.166666666666671</c:v>
                </c:pt>
                <c:pt idx="53">
                  <c:v>63.333333333333336</c:v>
                </c:pt>
                <c:pt idx="54">
                  <c:v>61.666666666666664</c:v>
                </c:pt>
                <c:pt idx="55">
                  <c:v>61.666666666666664</c:v>
                </c:pt>
                <c:pt idx="56">
                  <c:v>62.083333333333336</c:v>
                </c:pt>
                <c:pt idx="57">
                  <c:v>62.5</c:v>
                </c:pt>
                <c:pt idx="58">
                  <c:v>63.75</c:v>
                </c:pt>
                <c:pt idx="59">
                  <c:v>63.333333333333336</c:v>
                </c:pt>
                <c:pt idx="60">
                  <c:v>65</c:v>
                </c:pt>
                <c:pt idx="61">
                  <c:v>62.916666666666664</c:v>
                </c:pt>
                <c:pt idx="62">
                  <c:v>62.916666666666664</c:v>
                </c:pt>
                <c:pt idx="63">
                  <c:v>62.5</c:v>
                </c:pt>
                <c:pt idx="64">
                  <c:v>63.333333333333336</c:v>
                </c:pt>
                <c:pt idx="65">
                  <c:v>64.583333333333329</c:v>
                </c:pt>
                <c:pt idx="66">
                  <c:v>63.75</c:v>
                </c:pt>
                <c:pt idx="67">
                  <c:v>63.75</c:v>
                </c:pt>
                <c:pt idx="68">
                  <c:v>63.75</c:v>
                </c:pt>
                <c:pt idx="69">
                  <c:v>70.833333333333329</c:v>
                </c:pt>
                <c:pt idx="70">
                  <c:v>74.166666666666671</c:v>
                </c:pt>
                <c:pt idx="71">
                  <c:v>74.166666666666671</c:v>
                </c:pt>
                <c:pt idx="72">
                  <c:v>74.166666666666671</c:v>
                </c:pt>
                <c:pt idx="73">
                  <c:v>72.5</c:v>
                </c:pt>
                <c:pt idx="74">
                  <c:v>72.5</c:v>
                </c:pt>
                <c:pt idx="75">
                  <c:v>72.5</c:v>
                </c:pt>
                <c:pt idx="76">
                  <c:v>72.5</c:v>
                </c:pt>
                <c:pt idx="77">
                  <c:v>74.166666666666671</c:v>
                </c:pt>
                <c:pt idx="78">
                  <c:v>74.166666666666671</c:v>
                </c:pt>
                <c:pt idx="79">
                  <c:v>72.5</c:v>
                </c:pt>
                <c:pt idx="80">
                  <c:v>74.166666666666671</c:v>
                </c:pt>
                <c:pt idx="81">
                  <c:v>74.166666666666671</c:v>
                </c:pt>
                <c:pt idx="82">
                  <c:v>72.5</c:v>
                </c:pt>
                <c:pt idx="83">
                  <c:v>73.333333333333329</c:v>
                </c:pt>
                <c:pt idx="84">
                  <c:v>74.166666666666671</c:v>
                </c:pt>
                <c:pt idx="85">
                  <c:v>74.166666666666671</c:v>
                </c:pt>
                <c:pt idx="86">
                  <c:v>73.75</c:v>
                </c:pt>
                <c:pt idx="87">
                  <c:v>73.75</c:v>
                </c:pt>
                <c:pt idx="88">
                  <c:v>73.333333333333329</c:v>
                </c:pt>
                <c:pt idx="89">
                  <c:v>72.916666666666671</c:v>
                </c:pt>
                <c:pt idx="90">
                  <c:v>73.333333333333329</c:v>
                </c:pt>
                <c:pt idx="91">
                  <c:v>75</c:v>
                </c:pt>
                <c:pt idx="92">
                  <c:v>75.833333333333329</c:v>
                </c:pt>
                <c:pt idx="93">
                  <c:v>76.666666666666671</c:v>
                </c:pt>
                <c:pt idx="94">
                  <c:v>77.083333333333329</c:v>
                </c:pt>
                <c:pt idx="95">
                  <c:v>77.5</c:v>
                </c:pt>
                <c:pt idx="96">
                  <c:v>78.75</c:v>
                </c:pt>
                <c:pt idx="97">
                  <c:v>79.583333333333329</c:v>
                </c:pt>
                <c:pt idx="98">
                  <c:v>80</c:v>
                </c:pt>
                <c:pt idx="99">
                  <c:v>81.666666666666671</c:v>
                </c:pt>
                <c:pt idx="100">
                  <c:v>82.083333333333329</c:v>
                </c:pt>
                <c:pt idx="101">
                  <c:v>82.916666666666671</c:v>
                </c:pt>
                <c:pt idx="102">
                  <c:v>82.916666666666671</c:v>
                </c:pt>
                <c:pt idx="103">
                  <c:v>82.916666666666671</c:v>
                </c:pt>
                <c:pt idx="104">
                  <c:v>82.916666666666671</c:v>
                </c:pt>
                <c:pt idx="105">
                  <c:v>88.63636363636364</c:v>
                </c:pt>
                <c:pt idx="106">
                  <c:v>85</c:v>
                </c:pt>
                <c:pt idx="107">
                  <c:v>84.166666666666671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489456"/>
        <c:axId val="658493768"/>
      </c:lineChart>
      <c:dateAx>
        <c:axId val="65848945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58493768"/>
        <c:crosses val="autoZero"/>
        <c:auto val="1"/>
        <c:lblOffset val="100"/>
        <c:baseTimeUnit val="months"/>
        <c:majorUnit val="1"/>
        <c:majorTimeUnit val="months"/>
      </c:dateAx>
      <c:valAx>
        <c:axId val="6584937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(S/.)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58489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2260233061676916"/>
          <c:y val="0.57021869206908582"/>
          <c:w val="0.29578370830166911"/>
          <c:h val="0.11270477371008414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LA LIBERTAD: COSTO PROMEDIO REGIONAL DE JORNALES (S/./dìa)      2009-2017</a:t>
            </a:r>
          </a:p>
        </c:rich>
      </c:tx>
      <c:layout>
        <c:manualLayout>
          <c:xMode val="edge"/>
          <c:yMode val="edge"/>
          <c:x val="0.175872972018848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466566587826002E-2"/>
          <c:y val="0.12329987791954226"/>
          <c:w val="0.89046830389669906"/>
          <c:h val="0.76532910385652886"/>
        </c:manualLayout>
      </c:layout>
      <c:lineChart>
        <c:grouping val="standard"/>
        <c:varyColors val="0"/>
        <c:ser>
          <c:idx val="0"/>
          <c:order val="0"/>
          <c:tx>
            <c:strRef>
              <c:f>serie!$C$13</c:f>
              <c:strCache>
                <c:ptCount val="1"/>
                <c:pt idx="0">
                  <c:v>màximo</c:v>
                </c:pt>
              </c:strCache>
            </c:strRef>
          </c:tx>
          <c:marker>
            <c:symbol val="none"/>
          </c:marker>
          <c:cat>
            <c:numRef>
              <c:f>serie!$D$7:$DG$7</c:f>
              <c:numCache>
                <c:formatCode>mmm\-yy</c:formatCode>
                <c:ptCount val="10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</c:numCache>
            </c:numRef>
          </c:cat>
          <c:val>
            <c:numRef>
              <c:f>serie!$D$13:$DG$13</c:f>
              <c:numCache>
                <c:formatCode>0.00</c:formatCode>
                <c:ptCount val="108"/>
                <c:pt idx="0">
                  <c:v>18.55</c:v>
                </c:pt>
                <c:pt idx="1">
                  <c:v>18.55</c:v>
                </c:pt>
                <c:pt idx="2">
                  <c:v>18.55</c:v>
                </c:pt>
                <c:pt idx="3">
                  <c:v>18.55</c:v>
                </c:pt>
                <c:pt idx="4">
                  <c:v>18.55</c:v>
                </c:pt>
                <c:pt idx="5">
                  <c:v>18.55</c:v>
                </c:pt>
                <c:pt idx="6">
                  <c:v>18.75</c:v>
                </c:pt>
                <c:pt idx="7">
                  <c:v>18.55</c:v>
                </c:pt>
                <c:pt idx="8">
                  <c:v>18.55</c:v>
                </c:pt>
                <c:pt idx="9">
                  <c:v>20.55</c:v>
                </c:pt>
                <c:pt idx="10">
                  <c:v>20.85</c:v>
                </c:pt>
                <c:pt idx="11">
                  <c:v>19.350000000000001</c:v>
                </c:pt>
                <c:pt idx="12">
                  <c:v>22.333333333333332</c:v>
                </c:pt>
                <c:pt idx="13">
                  <c:v>22.333333333333332</c:v>
                </c:pt>
                <c:pt idx="14">
                  <c:v>24</c:v>
                </c:pt>
                <c:pt idx="15">
                  <c:v>24.7</c:v>
                </c:pt>
                <c:pt idx="16">
                  <c:v>24</c:v>
                </c:pt>
                <c:pt idx="17">
                  <c:v>21.916666666666668</c:v>
                </c:pt>
                <c:pt idx="18">
                  <c:v>21.916666666666668</c:v>
                </c:pt>
                <c:pt idx="19">
                  <c:v>24</c:v>
                </c:pt>
                <c:pt idx="20">
                  <c:v>23.583333333333332</c:v>
                </c:pt>
                <c:pt idx="21">
                  <c:v>23.583333333333332</c:v>
                </c:pt>
                <c:pt idx="22">
                  <c:v>23.583333333333332</c:v>
                </c:pt>
                <c:pt idx="23">
                  <c:v>24.916666666666668</c:v>
                </c:pt>
                <c:pt idx="24">
                  <c:v>24.5</c:v>
                </c:pt>
                <c:pt idx="25">
                  <c:v>26.166666666666668</c:v>
                </c:pt>
                <c:pt idx="26">
                  <c:v>26</c:v>
                </c:pt>
                <c:pt idx="27">
                  <c:v>26.666666666666668</c:v>
                </c:pt>
                <c:pt idx="28">
                  <c:v>26.5</c:v>
                </c:pt>
                <c:pt idx="29">
                  <c:v>25.625</c:v>
                </c:pt>
                <c:pt idx="30">
                  <c:v>25.208333333333332</c:v>
                </c:pt>
                <c:pt idx="31">
                  <c:v>24.791666666666668</c:v>
                </c:pt>
                <c:pt idx="32">
                  <c:v>26.708333333333332</c:v>
                </c:pt>
                <c:pt idx="33">
                  <c:v>27.125</c:v>
                </c:pt>
                <c:pt idx="34">
                  <c:v>27.708333333333332</c:v>
                </c:pt>
                <c:pt idx="35">
                  <c:v>28.541666666666668</c:v>
                </c:pt>
                <c:pt idx="36">
                  <c:v>28.708333333333332</c:v>
                </c:pt>
                <c:pt idx="37">
                  <c:v>28.791666666666668</c:v>
                </c:pt>
                <c:pt idx="38">
                  <c:v>28.375</c:v>
                </c:pt>
                <c:pt idx="39">
                  <c:v>28.375</c:v>
                </c:pt>
                <c:pt idx="40">
                  <c:v>28.375</c:v>
                </c:pt>
                <c:pt idx="41">
                  <c:v>29.208333333333332</c:v>
                </c:pt>
                <c:pt idx="42">
                  <c:v>29.625</c:v>
                </c:pt>
                <c:pt idx="43">
                  <c:v>30.083333333333332</c:v>
                </c:pt>
                <c:pt idx="44">
                  <c:v>30.083333333333332</c:v>
                </c:pt>
                <c:pt idx="45">
                  <c:v>30</c:v>
                </c:pt>
                <c:pt idx="46">
                  <c:v>30</c:v>
                </c:pt>
                <c:pt idx="47">
                  <c:v>30.833333333333332</c:v>
                </c:pt>
                <c:pt idx="48">
                  <c:v>30.833333333333332</c:v>
                </c:pt>
                <c:pt idx="49">
                  <c:v>30.833333333333332</c:v>
                </c:pt>
                <c:pt idx="50">
                  <c:v>30.833333333333332</c:v>
                </c:pt>
                <c:pt idx="51">
                  <c:v>31.25</c:v>
                </c:pt>
                <c:pt idx="52">
                  <c:v>31.083333333333332</c:v>
                </c:pt>
                <c:pt idx="53">
                  <c:v>31.5</c:v>
                </c:pt>
                <c:pt idx="54">
                  <c:v>31.5</c:v>
                </c:pt>
                <c:pt idx="55">
                  <c:v>31.5</c:v>
                </c:pt>
                <c:pt idx="56">
                  <c:v>31.5</c:v>
                </c:pt>
                <c:pt idx="57">
                  <c:v>31.666666666666668</c:v>
                </c:pt>
                <c:pt idx="58">
                  <c:v>31.666666666666668</c:v>
                </c:pt>
                <c:pt idx="59">
                  <c:v>31.666666666666668</c:v>
                </c:pt>
                <c:pt idx="60">
                  <c:v>31.666666666666668</c:v>
                </c:pt>
                <c:pt idx="61">
                  <c:v>31.25</c:v>
                </c:pt>
                <c:pt idx="62">
                  <c:v>31.25</c:v>
                </c:pt>
                <c:pt idx="63">
                  <c:v>31.25</c:v>
                </c:pt>
                <c:pt idx="64">
                  <c:v>31.666666666666668</c:v>
                </c:pt>
                <c:pt idx="65">
                  <c:v>32.083333333333336</c:v>
                </c:pt>
                <c:pt idx="66">
                  <c:v>31.666666666666668</c:v>
                </c:pt>
                <c:pt idx="67">
                  <c:v>31.666666666666668</c:v>
                </c:pt>
                <c:pt idx="68">
                  <c:v>31.666666666666668</c:v>
                </c:pt>
                <c:pt idx="69">
                  <c:v>33.333333333333336</c:v>
                </c:pt>
                <c:pt idx="70">
                  <c:v>34.166666666666664</c:v>
                </c:pt>
                <c:pt idx="71">
                  <c:v>34.166666666666664</c:v>
                </c:pt>
                <c:pt idx="72">
                  <c:v>34.166666666666664</c:v>
                </c:pt>
                <c:pt idx="73">
                  <c:v>33.75</c:v>
                </c:pt>
                <c:pt idx="74">
                  <c:v>34.583333333333336</c:v>
                </c:pt>
                <c:pt idx="75">
                  <c:v>35.416666666666664</c:v>
                </c:pt>
                <c:pt idx="76">
                  <c:v>35.416666666666664</c:v>
                </c:pt>
                <c:pt idx="77">
                  <c:v>35.833333333333336</c:v>
                </c:pt>
                <c:pt idx="78">
                  <c:v>37.083333333333336</c:v>
                </c:pt>
                <c:pt idx="79">
                  <c:v>36.666666666666664</c:v>
                </c:pt>
                <c:pt idx="80">
                  <c:v>36.666666666666664</c:v>
                </c:pt>
                <c:pt idx="81">
                  <c:v>37.083333333333336</c:v>
                </c:pt>
                <c:pt idx="82">
                  <c:v>36.25</c:v>
                </c:pt>
                <c:pt idx="83">
                  <c:v>37.5</c:v>
                </c:pt>
                <c:pt idx="84">
                  <c:v>38.333333333333336</c:v>
                </c:pt>
                <c:pt idx="85">
                  <c:v>38.333333333333336</c:v>
                </c:pt>
                <c:pt idx="86">
                  <c:v>38.75</c:v>
                </c:pt>
                <c:pt idx="87">
                  <c:v>37.5</c:v>
                </c:pt>
                <c:pt idx="88">
                  <c:v>37.916666666666664</c:v>
                </c:pt>
                <c:pt idx="89">
                  <c:v>37.916666666666664</c:v>
                </c:pt>
                <c:pt idx="90">
                  <c:v>37.5</c:v>
                </c:pt>
                <c:pt idx="91">
                  <c:v>38.333333333333336</c:v>
                </c:pt>
                <c:pt idx="92">
                  <c:v>38.75</c:v>
                </c:pt>
                <c:pt idx="93">
                  <c:v>39.166666666666664</c:v>
                </c:pt>
                <c:pt idx="94">
                  <c:v>39.166666666666664</c:v>
                </c:pt>
                <c:pt idx="95">
                  <c:v>38.75</c:v>
                </c:pt>
                <c:pt idx="96">
                  <c:v>38.333333333333336</c:v>
                </c:pt>
                <c:pt idx="97">
                  <c:v>40.416666666666664</c:v>
                </c:pt>
                <c:pt idx="98">
                  <c:v>40.833333333333336</c:v>
                </c:pt>
                <c:pt idx="99">
                  <c:v>40.833333333333336</c:v>
                </c:pt>
                <c:pt idx="100">
                  <c:v>40.416666666666664</c:v>
                </c:pt>
                <c:pt idx="101">
                  <c:v>40</c:v>
                </c:pt>
                <c:pt idx="102">
                  <c:v>40</c:v>
                </c:pt>
                <c:pt idx="103">
                  <c:v>39.583333333333336</c:v>
                </c:pt>
                <c:pt idx="104">
                  <c:v>39.583333333333336</c:v>
                </c:pt>
                <c:pt idx="105">
                  <c:v>40.454545454545453</c:v>
                </c:pt>
                <c:pt idx="106">
                  <c:v>39.583333333333336</c:v>
                </c:pt>
                <c:pt idx="107">
                  <c:v>39.583333333333336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serie!$C$12</c:f>
              <c:strCache>
                <c:ptCount val="1"/>
                <c:pt idx="0">
                  <c:v>minimo</c:v>
                </c:pt>
              </c:strCache>
            </c:strRef>
          </c:tx>
          <c:marker>
            <c:symbol val="none"/>
          </c:marker>
          <c:cat>
            <c:numRef>
              <c:f>serie!$D$7:$DG$7</c:f>
              <c:numCache>
                <c:formatCode>mmm\-yy</c:formatCode>
                <c:ptCount val="10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</c:numCache>
            </c:numRef>
          </c:cat>
          <c:val>
            <c:numRef>
              <c:f>serie!$D$12:$DG$12</c:f>
              <c:numCache>
                <c:formatCode>0.00</c:formatCode>
                <c:ptCount val="108"/>
                <c:pt idx="0">
                  <c:v>13.45</c:v>
                </c:pt>
                <c:pt idx="1">
                  <c:v>13.2</c:v>
                </c:pt>
                <c:pt idx="2">
                  <c:v>13.2</c:v>
                </c:pt>
                <c:pt idx="3">
                  <c:v>12.9</c:v>
                </c:pt>
                <c:pt idx="4">
                  <c:v>12.9</c:v>
                </c:pt>
                <c:pt idx="5">
                  <c:v>12.9</c:v>
                </c:pt>
                <c:pt idx="6">
                  <c:v>12.7</c:v>
                </c:pt>
                <c:pt idx="7">
                  <c:v>12.2</c:v>
                </c:pt>
                <c:pt idx="8">
                  <c:v>12.2</c:v>
                </c:pt>
                <c:pt idx="9">
                  <c:v>13.7</c:v>
                </c:pt>
                <c:pt idx="10">
                  <c:v>14.2</c:v>
                </c:pt>
                <c:pt idx="11">
                  <c:v>14.2</c:v>
                </c:pt>
                <c:pt idx="12">
                  <c:v>15.555555555555555</c:v>
                </c:pt>
                <c:pt idx="13">
                  <c:v>15</c:v>
                </c:pt>
                <c:pt idx="14">
                  <c:v>16.5</c:v>
                </c:pt>
                <c:pt idx="15">
                  <c:v>16.7</c:v>
                </c:pt>
                <c:pt idx="16">
                  <c:v>15.5</c:v>
                </c:pt>
                <c:pt idx="17">
                  <c:v>15.583333333333334</c:v>
                </c:pt>
                <c:pt idx="18">
                  <c:v>15.166666666666666</c:v>
                </c:pt>
                <c:pt idx="19">
                  <c:v>16</c:v>
                </c:pt>
                <c:pt idx="20">
                  <c:v>16.545454545454547</c:v>
                </c:pt>
                <c:pt idx="21">
                  <c:v>16.545454545454547</c:v>
                </c:pt>
                <c:pt idx="22">
                  <c:v>16.545454545454547</c:v>
                </c:pt>
                <c:pt idx="23">
                  <c:v>17.25</c:v>
                </c:pt>
                <c:pt idx="24">
                  <c:v>17.25</c:v>
                </c:pt>
                <c:pt idx="25">
                  <c:v>18.916666666666668</c:v>
                </c:pt>
                <c:pt idx="26">
                  <c:v>18.5</c:v>
                </c:pt>
                <c:pt idx="27">
                  <c:v>18.25</c:v>
                </c:pt>
                <c:pt idx="28">
                  <c:v>17.916666666666668</c:v>
                </c:pt>
                <c:pt idx="29">
                  <c:v>18.083333333333332</c:v>
                </c:pt>
                <c:pt idx="30">
                  <c:v>18.5</c:v>
                </c:pt>
                <c:pt idx="31">
                  <c:v>18.75</c:v>
                </c:pt>
                <c:pt idx="32">
                  <c:v>19.166666666666668</c:v>
                </c:pt>
                <c:pt idx="33">
                  <c:v>19.583333333333332</c:v>
                </c:pt>
                <c:pt idx="34">
                  <c:v>20.416666666666668</c:v>
                </c:pt>
                <c:pt idx="35">
                  <c:v>21.333333333333332</c:v>
                </c:pt>
                <c:pt idx="36">
                  <c:v>21.583333333333332</c:v>
                </c:pt>
                <c:pt idx="37">
                  <c:v>21.583333333333332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22.583333333333332</c:v>
                </c:pt>
                <c:pt idx="42">
                  <c:v>23</c:v>
                </c:pt>
                <c:pt idx="43">
                  <c:v>22.916666666666668</c:v>
                </c:pt>
                <c:pt idx="44">
                  <c:v>23.333333333333332</c:v>
                </c:pt>
                <c:pt idx="45">
                  <c:v>24.166666666666668</c:v>
                </c:pt>
                <c:pt idx="46">
                  <c:v>24.583333333333332</c:v>
                </c:pt>
                <c:pt idx="47">
                  <c:v>24.583333333333332</c:v>
                </c:pt>
                <c:pt idx="48">
                  <c:v>24.583333333333332</c:v>
                </c:pt>
                <c:pt idx="49">
                  <c:v>24.166666666666668</c:v>
                </c:pt>
                <c:pt idx="50">
                  <c:v>24.166666666666668</c:v>
                </c:pt>
                <c:pt idx="51">
                  <c:v>24.166666666666668</c:v>
                </c:pt>
                <c:pt idx="52">
                  <c:v>24.166666666666668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25.416666666666668</c:v>
                </c:pt>
                <c:pt idx="66">
                  <c:v>25.416666666666668</c:v>
                </c:pt>
                <c:pt idx="67">
                  <c:v>25.416666666666668</c:v>
                </c:pt>
                <c:pt idx="68">
                  <c:v>25.833333333333332</c:v>
                </c:pt>
                <c:pt idx="69">
                  <c:v>25.833333333333332</c:v>
                </c:pt>
                <c:pt idx="70">
                  <c:v>26.25</c:v>
                </c:pt>
                <c:pt idx="71">
                  <c:v>26.666666666666668</c:v>
                </c:pt>
                <c:pt idx="72">
                  <c:v>26.666666666666668</c:v>
                </c:pt>
                <c:pt idx="73">
                  <c:v>26.25</c:v>
                </c:pt>
                <c:pt idx="74">
                  <c:v>26.666666666666668</c:v>
                </c:pt>
                <c:pt idx="75">
                  <c:v>26.666666666666668</c:v>
                </c:pt>
                <c:pt idx="76">
                  <c:v>26.666666666666668</c:v>
                </c:pt>
                <c:pt idx="77">
                  <c:v>26.666666666666668</c:v>
                </c:pt>
                <c:pt idx="78">
                  <c:v>26.666666666666668</c:v>
                </c:pt>
                <c:pt idx="79">
                  <c:v>27.5</c:v>
                </c:pt>
                <c:pt idx="80">
                  <c:v>26.666666666666668</c:v>
                </c:pt>
                <c:pt idx="81">
                  <c:v>26.25</c:v>
                </c:pt>
                <c:pt idx="82">
                  <c:v>27.5</c:v>
                </c:pt>
                <c:pt idx="83">
                  <c:v>27.5</c:v>
                </c:pt>
                <c:pt idx="84">
                  <c:v>27.5</c:v>
                </c:pt>
                <c:pt idx="85">
                  <c:v>27.5</c:v>
                </c:pt>
                <c:pt idx="86">
                  <c:v>27.083333333333332</c:v>
                </c:pt>
                <c:pt idx="87">
                  <c:v>27.083333333333332</c:v>
                </c:pt>
                <c:pt idx="88">
                  <c:v>27.083333333333332</c:v>
                </c:pt>
                <c:pt idx="89">
                  <c:v>27.916666666666668</c:v>
                </c:pt>
                <c:pt idx="90">
                  <c:v>27.916666666666668</c:v>
                </c:pt>
                <c:pt idx="91">
                  <c:v>28.333333333333332</c:v>
                </c:pt>
                <c:pt idx="92">
                  <c:v>28.333333333333332</c:v>
                </c:pt>
                <c:pt idx="93">
                  <c:v>28.75</c:v>
                </c:pt>
                <c:pt idx="94">
                  <c:v>28.333333333333332</c:v>
                </c:pt>
                <c:pt idx="95">
                  <c:v>28.75</c:v>
                </c:pt>
                <c:pt idx="96">
                  <c:v>28.75</c:v>
                </c:pt>
                <c:pt idx="97">
                  <c:v>29.583333333333332</c:v>
                </c:pt>
                <c:pt idx="98">
                  <c:v>29.583333333333332</c:v>
                </c:pt>
                <c:pt idx="99">
                  <c:v>29.583333333333332</c:v>
                </c:pt>
                <c:pt idx="100">
                  <c:v>30</c:v>
                </c:pt>
                <c:pt idx="101">
                  <c:v>29.583333333333332</c:v>
                </c:pt>
                <c:pt idx="102">
                  <c:v>29.583333333333332</c:v>
                </c:pt>
                <c:pt idx="103">
                  <c:v>29.583333333333332</c:v>
                </c:pt>
                <c:pt idx="104">
                  <c:v>29.583333333333332</c:v>
                </c:pt>
                <c:pt idx="105">
                  <c:v>29.545454545454547</c:v>
                </c:pt>
                <c:pt idx="106">
                  <c:v>28.75</c:v>
                </c:pt>
                <c:pt idx="107">
                  <c:v>28.75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8494944"/>
        <c:axId val="658496512"/>
      </c:lineChart>
      <c:dateAx>
        <c:axId val="65849494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58496512"/>
        <c:crosses val="autoZero"/>
        <c:auto val="1"/>
        <c:lblOffset val="100"/>
        <c:baseTimeUnit val="months"/>
        <c:majorUnit val="1"/>
        <c:majorTimeUnit val="months"/>
      </c:dateAx>
      <c:valAx>
        <c:axId val="6584965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(S/.)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58494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876265466816644"/>
          <c:y val="0.57452536790172326"/>
          <c:w val="0.21303937884957364"/>
          <c:h val="0.10413279803220288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Tayabamba: Comportamiento de Precios de jornal</a:t>
            </a:r>
            <a:r>
              <a:rPr lang="es-PE" baseline="0"/>
              <a:t> (S/./día)</a:t>
            </a:r>
            <a:endParaRPr lang="es-PE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057784926750341E-2"/>
          <c:y val="0.10343549423578689"/>
          <c:w val="0.89895118484854875"/>
          <c:h val="0.79074551521767744"/>
        </c:manualLayout>
      </c:layout>
      <c:lineChart>
        <c:grouping val="standard"/>
        <c:varyColors val="0"/>
        <c:ser>
          <c:idx val="0"/>
          <c:order val="0"/>
          <c:tx>
            <c:strRef>
              <c:f>Hoja1!$D$9</c:f>
              <c:strCache>
                <c:ptCount val="1"/>
                <c:pt idx="0">
                  <c:v>minimo</c:v>
                </c:pt>
              </c:strCache>
            </c:strRef>
          </c:tx>
          <c:cat>
            <c:numRef>
              <c:f>Hoja1!$E$4:$AX$4</c:f>
              <c:numCache>
                <c:formatCode>mmm\-yy</c:formatCode>
                <c:ptCount val="4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</c:numCache>
            </c:numRef>
          </c:cat>
          <c:val>
            <c:numRef>
              <c:f>Hoja1!$E$9:$AX$9</c:f>
              <c:numCache>
                <c:formatCode>0.00</c:formatCode>
                <c:ptCount val="46"/>
                <c:pt idx="0">
                  <c:v>13.45</c:v>
                </c:pt>
                <c:pt idx="1">
                  <c:v>13.2</c:v>
                </c:pt>
                <c:pt idx="2">
                  <c:v>13.2</c:v>
                </c:pt>
                <c:pt idx="3">
                  <c:v>12.9</c:v>
                </c:pt>
                <c:pt idx="4">
                  <c:v>12.9</c:v>
                </c:pt>
                <c:pt idx="5">
                  <c:v>12.9</c:v>
                </c:pt>
                <c:pt idx="6">
                  <c:v>12.7</c:v>
                </c:pt>
                <c:pt idx="7">
                  <c:v>12.2</c:v>
                </c:pt>
                <c:pt idx="8">
                  <c:v>12.2</c:v>
                </c:pt>
                <c:pt idx="9">
                  <c:v>13.7</c:v>
                </c:pt>
                <c:pt idx="10">
                  <c:v>14.2</c:v>
                </c:pt>
                <c:pt idx="11">
                  <c:v>14.2</c:v>
                </c:pt>
                <c:pt idx="12">
                  <c:v>14.2</c:v>
                </c:pt>
                <c:pt idx="13">
                  <c:v>14.2</c:v>
                </c:pt>
                <c:pt idx="14">
                  <c:v>14.2</c:v>
                </c:pt>
                <c:pt idx="15">
                  <c:v>14.2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20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Hoja1!$D$10</c:f>
              <c:strCache>
                <c:ptCount val="1"/>
                <c:pt idx="0">
                  <c:v>màximo</c:v>
                </c:pt>
              </c:strCache>
            </c:strRef>
          </c:tx>
          <c:cat>
            <c:numRef>
              <c:f>Hoja1!$E$4:$AX$4</c:f>
              <c:numCache>
                <c:formatCode>mmm\-yy</c:formatCode>
                <c:ptCount val="4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</c:numCache>
            </c:numRef>
          </c:cat>
          <c:val>
            <c:numRef>
              <c:f>Hoja1!$E$10:$AX$10</c:f>
              <c:numCache>
                <c:formatCode>0.00</c:formatCode>
                <c:ptCount val="46"/>
                <c:pt idx="0">
                  <c:v>18.55</c:v>
                </c:pt>
                <c:pt idx="1">
                  <c:v>18.55</c:v>
                </c:pt>
                <c:pt idx="2">
                  <c:v>18.55</c:v>
                </c:pt>
                <c:pt idx="3">
                  <c:v>18.55</c:v>
                </c:pt>
                <c:pt idx="4">
                  <c:v>18.55</c:v>
                </c:pt>
                <c:pt idx="5">
                  <c:v>18.55</c:v>
                </c:pt>
                <c:pt idx="6">
                  <c:v>18.75</c:v>
                </c:pt>
                <c:pt idx="7">
                  <c:v>18.55</c:v>
                </c:pt>
                <c:pt idx="8">
                  <c:v>18.55</c:v>
                </c:pt>
                <c:pt idx="9">
                  <c:v>20.55</c:v>
                </c:pt>
                <c:pt idx="10">
                  <c:v>20.85</c:v>
                </c:pt>
                <c:pt idx="11">
                  <c:v>19.350000000000001</c:v>
                </c:pt>
                <c:pt idx="12">
                  <c:v>19.350000000000001</c:v>
                </c:pt>
                <c:pt idx="13">
                  <c:v>19.350000000000001</c:v>
                </c:pt>
                <c:pt idx="14">
                  <c:v>19.350000000000001</c:v>
                </c:pt>
                <c:pt idx="15">
                  <c:v>19.350000000000001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500824"/>
        <c:axId val="658496904"/>
      </c:lineChart>
      <c:dateAx>
        <c:axId val="65850082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crossAx val="658496904"/>
        <c:crosses val="autoZero"/>
        <c:auto val="1"/>
        <c:lblOffset val="100"/>
        <c:baseTimeUnit val="months"/>
      </c:dateAx>
      <c:valAx>
        <c:axId val="658496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S/. /dia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65850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02158974106825"/>
          <c:y val="9.5389790877910163E-2"/>
          <c:w val="0.33700576678584215"/>
          <c:h val="8.890321231969897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La Libertad: Precios del Servicio de  Tractores_2009-2017</a:t>
            </a:r>
            <a:r>
              <a:rPr lang="es-PE" baseline="0"/>
              <a:t> (S/./ hora)</a:t>
            </a:r>
            <a:endParaRPr lang="es-PE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variación!$C$6</c:f>
              <c:strCache>
                <c:ptCount val="1"/>
                <c:pt idx="0">
                  <c:v>minimo</c:v>
                </c:pt>
              </c:strCache>
            </c:strRef>
          </c:tx>
          <c:cat>
            <c:numRef>
              <c:f>variación!$B$7:$B$124</c:f>
              <c:numCache>
                <c:formatCode>mmm\-yy</c:formatCode>
                <c:ptCount val="11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</c:numCache>
            </c:numRef>
          </c:cat>
          <c:val>
            <c:numRef>
              <c:f>variación!$C$7:$C$124</c:f>
              <c:numCache>
                <c:formatCode>0.00</c:formatCode>
                <c:ptCount val="118"/>
                <c:pt idx="0">
                  <c:v>51.3</c:v>
                </c:pt>
                <c:pt idx="1">
                  <c:v>51.6</c:v>
                </c:pt>
                <c:pt idx="2">
                  <c:v>51.6</c:v>
                </c:pt>
                <c:pt idx="3">
                  <c:v>51.6</c:v>
                </c:pt>
                <c:pt idx="4">
                  <c:v>51.6</c:v>
                </c:pt>
                <c:pt idx="5">
                  <c:v>51.6</c:v>
                </c:pt>
                <c:pt idx="6">
                  <c:v>52.6</c:v>
                </c:pt>
                <c:pt idx="7">
                  <c:v>52.6</c:v>
                </c:pt>
                <c:pt idx="8">
                  <c:v>52.6</c:v>
                </c:pt>
                <c:pt idx="9">
                  <c:v>48.6</c:v>
                </c:pt>
                <c:pt idx="10">
                  <c:v>48.6</c:v>
                </c:pt>
                <c:pt idx="11">
                  <c:v>48.6</c:v>
                </c:pt>
                <c:pt idx="12">
                  <c:v>53.277777777777779</c:v>
                </c:pt>
                <c:pt idx="13">
                  <c:v>54.777777777777779</c:v>
                </c:pt>
                <c:pt idx="14">
                  <c:v>53.777777777777779</c:v>
                </c:pt>
                <c:pt idx="15">
                  <c:v>53.888888888888886</c:v>
                </c:pt>
                <c:pt idx="16">
                  <c:v>53.888888888888886</c:v>
                </c:pt>
                <c:pt idx="17">
                  <c:v>59.5</c:v>
                </c:pt>
                <c:pt idx="18">
                  <c:v>59.5</c:v>
                </c:pt>
                <c:pt idx="19">
                  <c:v>57.5</c:v>
                </c:pt>
                <c:pt idx="20">
                  <c:v>60.5</c:v>
                </c:pt>
                <c:pt idx="21">
                  <c:v>60.5</c:v>
                </c:pt>
                <c:pt idx="22">
                  <c:v>60.5</c:v>
                </c:pt>
                <c:pt idx="23">
                  <c:v>62</c:v>
                </c:pt>
                <c:pt idx="24">
                  <c:v>61.5</c:v>
                </c:pt>
                <c:pt idx="25">
                  <c:v>60.5</c:v>
                </c:pt>
                <c:pt idx="26">
                  <c:v>60</c:v>
                </c:pt>
                <c:pt idx="27">
                  <c:v>60.5</c:v>
                </c:pt>
                <c:pt idx="28">
                  <c:v>61.5</c:v>
                </c:pt>
                <c:pt idx="29">
                  <c:v>63.5</c:v>
                </c:pt>
                <c:pt idx="30">
                  <c:v>62.5</c:v>
                </c:pt>
                <c:pt idx="31">
                  <c:v>62.5</c:v>
                </c:pt>
                <c:pt idx="32">
                  <c:v>62</c:v>
                </c:pt>
                <c:pt idx="33">
                  <c:v>64.5</c:v>
                </c:pt>
                <c:pt idx="34">
                  <c:v>63.5</c:v>
                </c:pt>
                <c:pt idx="35">
                  <c:v>67.5</c:v>
                </c:pt>
                <c:pt idx="36">
                  <c:v>67</c:v>
                </c:pt>
                <c:pt idx="37">
                  <c:v>67</c:v>
                </c:pt>
                <c:pt idx="38">
                  <c:v>67</c:v>
                </c:pt>
                <c:pt idx="39">
                  <c:v>67.5</c:v>
                </c:pt>
                <c:pt idx="40">
                  <c:v>68</c:v>
                </c:pt>
                <c:pt idx="41">
                  <c:v>67.5</c:v>
                </c:pt>
                <c:pt idx="42">
                  <c:v>68</c:v>
                </c:pt>
                <c:pt idx="43">
                  <c:v>67.5</c:v>
                </c:pt>
                <c:pt idx="44">
                  <c:v>68</c:v>
                </c:pt>
                <c:pt idx="45">
                  <c:v>69.5</c:v>
                </c:pt>
                <c:pt idx="46">
                  <c:v>67.5</c:v>
                </c:pt>
                <c:pt idx="47">
                  <c:v>68.5</c:v>
                </c:pt>
                <c:pt idx="48">
                  <c:v>69</c:v>
                </c:pt>
                <c:pt idx="49">
                  <c:v>70</c:v>
                </c:pt>
                <c:pt idx="50">
                  <c:v>69.5</c:v>
                </c:pt>
                <c:pt idx="51">
                  <c:v>69.5</c:v>
                </c:pt>
                <c:pt idx="52">
                  <c:v>69.5</c:v>
                </c:pt>
                <c:pt idx="53">
                  <c:v>71.5</c:v>
                </c:pt>
                <c:pt idx="54">
                  <c:v>71.5</c:v>
                </c:pt>
                <c:pt idx="55">
                  <c:v>71.5</c:v>
                </c:pt>
                <c:pt idx="56">
                  <c:v>70.5</c:v>
                </c:pt>
                <c:pt idx="57">
                  <c:v>70.5</c:v>
                </c:pt>
                <c:pt idx="58">
                  <c:v>71</c:v>
                </c:pt>
                <c:pt idx="59">
                  <c:v>72.5</c:v>
                </c:pt>
                <c:pt idx="60">
                  <c:v>72.5</c:v>
                </c:pt>
                <c:pt idx="61">
                  <c:v>72.5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76.5</c:v>
                </c:pt>
                <c:pt idx="68">
                  <c:v>77.5</c:v>
                </c:pt>
                <c:pt idx="69">
                  <c:v>75</c:v>
                </c:pt>
                <c:pt idx="70">
                  <c:v>73.5</c:v>
                </c:pt>
                <c:pt idx="71">
                  <c:v>72.5</c:v>
                </c:pt>
                <c:pt idx="72">
                  <c:v>72</c:v>
                </c:pt>
                <c:pt idx="73">
                  <c:v>72</c:v>
                </c:pt>
                <c:pt idx="74">
                  <c:v>72</c:v>
                </c:pt>
                <c:pt idx="75">
                  <c:v>72.5</c:v>
                </c:pt>
                <c:pt idx="76">
                  <c:v>72.5</c:v>
                </c:pt>
                <c:pt idx="77">
                  <c:v>72.5</c:v>
                </c:pt>
                <c:pt idx="78">
                  <c:v>74.5</c:v>
                </c:pt>
                <c:pt idx="79">
                  <c:v>73</c:v>
                </c:pt>
                <c:pt idx="80">
                  <c:v>73</c:v>
                </c:pt>
                <c:pt idx="81">
                  <c:v>72.5</c:v>
                </c:pt>
                <c:pt idx="82">
                  <c:v>73</c:v>
                </c:pt>
                <c:pt idx="83">
                  <c:v>73</c:v>
                </c:pt>
                <c:pt idx="84">
                  <c:v>72</c:v>
                </c:pt>
                <c:pt idx="85">
                  <c:v>73</c:v>
                </c:pt>
                <c:pt idx="86">
                  <c:v>73</c:v>
                </c:pt>
                <c:pt idx="87">
                  <c:v>72</c:v>
                </c:pt>
                <c:pt idx="88">
                  <c:v>71.5</c:v>
                </c:pt>
                <c:pt idx="89">
                  <c:v>71.5</c:v>
                </c:pt>
                <c:pt idx="90">
                  <c:v>70.5</c:v>
                </c:pt>
                <c:pt idx="91">
                  <c:v>70.5</c:v>
                </c:pt>
                <c:pt idx="92">
                  <c:v>69.5</c:v>
                </c:pt>
                <c:pt idx="93">
                  <c:v>69.5</c:v>
                </c:pt>
                <c:pt idx="94">
                  <c:v>68</c:v>
                </c:pt>
                <c:pt idx="95">
                  <c:v>68</c:v>
                </c:pt>
                <c:pt idx="96">
                  <c:v>69</c:v>
                </c:pt>
                <c:pt idx="97">
                  <c:v>69</c:v>
                </c:pt>
                <c:pt idx="98">
                  <c:v>70</c:v>
                </c:pt>
                <c:pt idx="99">
                  <c:v>70</c:v>
                </c:pt>
                <c:pt idx="100">
                  <c:v>70</c:v>
                </c:pt>
                <c:pt idx="101">
                  <c:v>70.5</c:v>
                </c:pt>
                <c:pt idx="102">
                  <c:v>70.5</c:v>
                </c:pt>
                <c:pt idx="103">
                  <c:v>70.5</c:v>
                </c:pt>
                <c:pt idx="104">
                  <c:v>70.5</c:v>
                </c:pt>
                <c:pt idx="105">
                  <c:v>70.5</c:v>
                </c:pt>
                <c:pt idx="106">
                  <c:v>70.5</c:v>
                </c:pt>
                <c:pt idx="107">
                  <c:v>72</c:v>
                </c:pt>
                <c:pt idx="108">
                  <c:v>73.5</c:v>
                </c:pt>
                <c:pt idx="109">
                  <c:v>73.5</c:v>
                </c:pt>
                <c:pt idx="110">
                  <c:v>73.5</c:v>
                </c:pt>
                <c:pt idx="111">
                  <c:v>77</c:v>
                </c:pt>
                <c:pt idx="112">
                  <c:v>77</c:v>
                </c:pt>
                <c:pt idx="113">
                  <c:v>78.5</c:v>
                </c:pt>
                <c:pt idx="114">
                  <c:v>78.5</c:v>
                </c:pt>
                <c:pt idx="115">
                  <c:v>78.5</c:v>
                </c:pt>
                <c:pt idx="116">
                  <c:v>78.5</c:v>
                </c:pt>
                <c:pt idx="117">
                  <c:v>78.5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variación!$D$6</c:f>
              <c:strCache>
                <c:ptCount val="1"/>
                <c:pt idx="0">
                  <c:v>màximo</c:v>
                </c:pt>
              </c:strCache>
            </c:strRef>
          </c:tx>
          <c:cat>
            <c:numRef>
              <c:f>variación!$B$7:$B$124</c:f>
              <c:numCache>
                <c:formatCode>mmm\-yy</c:formatCode>
                <c:ptCount val="11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</c:numCache>
            </c:numRef>
          </c:cat>
          <c:val>
            <c:numRef>
              <c:f>variación!$D$7:$D$124</c:f>
              <c:numCache>
                <c:formatCode>0.00</c:formatCode>
                <c:ptCount val="118"/>
                <c:pt idx="0">
                  <c:v>66</c:v>
                </c:pt>
                <c:pt idx="1">
                  <c:v>66.75</c:v>
                </c:pt>
                <c:pt idx="2">
                  <c:v>66.75</c:v>
                </c:pt>
                <c:pt idx="3">
                  <c:v>66.75</c:v>
                </c:pt>
                <c:pt idx="4">
                  <c:v>68.25</c:v>
                </c:pt>
                <c:pt idx="5">
                  <c:v>68.25</c:v>
                </c:pt>
                <c:pt idx="6">
                  <c:v>66.75</c:v>
                </c:pt>
                <c:pt idx="7">
                  <c:v>67.25</c:v>
                </c:pt>
                <c:pt idx="8">
                  <c:v>67.25</c:v>
                </c:pt>
                <c:pt idx="9">
                  <c:v>61.75</c:v>
                </c:pt>
                <c:pt idx="10">
                  <c:v>61.75</c:v>
                </c:pt>
                <c:pt idx="11">
                  <c:v>63.25</c:v>
                </c:pt>
                <c:pt idx="12">
                  <c:v>73.055555555555557</c:v>
                </c:pt>
                <c:pt idx="13">
                  <c:v>73.444444444444443</c:v>
                </c:pt>
                <c:pt idx="14">
                  <c:v>73</c:v>
                </c:pt>
                <c:pt idx="15">
                  <c:v>73.666666666666671</c:v>
                </c:pt>
                <c:pt idx="16">
                  <c:v>74.777777777777771</c:v>
                </c:pt>
                <c:pt idx="17">
                  <c:v>77</c:v>
                </c:pt>
                <c:pt idx="18">
                  <c:v>77</c:v>
                </c:pt>
                <c:pt idx="19">
                  <c:v>76.5</c:v>
                </c:pt>
                <c:pt idx="20">
                  <c:v>78</c:v>
                </c:pt>
                <c:pt idx="21">
                  <c:v>78</c:v>
                </c:pt>
                <c:pt idx="22">
                  <c:v>78</c:v>
                </c:pt>
                <c:pt idx="23">
                  <c:v>80.5</c:v>
                </c:pt>
                <c:pt idx="24">
                  <c:v>80.5</c:v>
                </c:pt>
                <c:pt idx="25">
                  <c:v>80.5</c:v>
                </c:pt>
                <c:pt idx="26">
                  <c:v>79</c:v>
                </c:pt>
                <c:pt idx="27">
                  <c:v>80</c:v>
                </c:pt>
                <c:pt idx="28">
                  <c:v>79.5</c:v>
                </c:pt>
                <c:pt idx="29">
                  <c:v>81.25</c:v>
                </c:pt>
                <c:pt idx="30">
                  <c:v>80.25</c:v>
                </c:pt>
                <c:pt idx="31">
                  <c:v>80.25</c:v>
                </c:pt>
                <c:pt idx="32">
                  <c:v>80.75</c:v>
                </c:pt>
                <c:pt idx="33">
                  <c:v>82.75</c:v>
                </c:pt>
                <c:pt idx="34">
                  <c:v>81.75</c:v>
                </c:pt>
                <c:pt idx="35">
                  <c:v>85.25</c:v>
                </c:pt>
                <c:pt idx="36">
                  <c:v>84.25</c:v>
                </c:pt>
                <c:pt idx="37">
                  <c:v>84.25</c:v>
                </c:pt>
                <c:pt idx="38">
                  <c:v>84.75</c:v>
                </c:pt>
                <c:pt idx="39">
                  <c:v>86.25</c:v>
                </c:pt>
                <c:pt idx="40">
                  <c:v>87.25</c:v>
                </c:pt>
                <c:pt idx="41">
                  <c:v>87.25</c:v>
                </c:pt>
                <c:pt idx="42">
                  <c:v>87.25</c:v>
                </c:pt>
                <c:pt idx="43">
                  <c:v>87.5</c:v>
                </c:pt>
                <c:pt idx="44">
                  <c:v>87</c:v>
                </c:pt>
                <c:pt idx="45">
                  <c:v>88.5</c:v>
                </c:pt>
                <c:pt idx="46">
                  <c:v>87.5</c:v>
                </c:pt>
                <c:pt idx="47">
                  <c:v>87.5</c:v>
                </c:pt>
                <c:pt idx="48">
                  <c:v>87.5</c:v>
                </c:pt>
                <c:pt idx="49">
                  <c:v>87</c:v>
                </c:pt>
                <c:pt idx="50">
                  <c:v>87</c:v>
                </c:pt>
                <c:pt idx="51">
                  <c:v>87</c:v>
                </c:pt>
                <c:pt idx="52">
                  <c:v>87</c:v>
                </c:pt>
                <c:pt idx="53">
                  <c:v>90</c:v>
                </c:pt>
                <c:pt idx="54">
                  <c:v>90</c:v>
                </c:pt>
                <c:pt idx="55">
                  <c:v>90</c:v>
                </c:pt>
                <c:pt idx="56">
                  <c:v>90.5</c:v>
                </c:pt>
                <c:pt idx="57">
                  <c:v>90.5</c:v>
                </c:pt>
                <c:pt idx="58">
                  <c:v>90.5</c:v>
                </c:pt>
                <c:pt idx="59">
                  <c:v>92</c:v>
                </c:pt>
                <c:pt idx="60">
                  <c:v>93.5</c:v>
                </c:pt>
                <c:pt idx="61">
                  <c:v>92.5</c:v>
                </c:pt>
                <c:pt idx="62">
                  <c:v>92.5</c:v>
                </c:pt>
                <c:pt idx="63">
                  <c:v>94</c:v>
                </c:pt>
                <c:pt idx="64">
                  <c:v>95</c:v>
                </c:pt>
                <c:pt idx="65">
                  <c:v>95</c:v>
                </c:pt>
                <c:pt idx="66">
                  <c:v>96</c:v>
                </c:pt>
                <c:pt idx="67">
                  <c:v>98</c:v>
                </c:pt>
                <c:pt idx="68">
                  <c:v>99.5</c:v>
                </c:pt>
                <c:pt idx="69">
                  <c:v>102</c:v>
                </c:pt>
                <c:pt idx="70">
                  <c:v>101.5</c:v>
                </c:pt>
                <c:pt idx="71">
                  <c:v>101.5</c:v>
                </c:pt>
                <c:pt idx="72">
                  <c:v>101.5</c:v>
                </c:pt>
                <c:pt idx="73">
                  <c:v>101.5</c:v>
                </c:pt>
                <c:pt idx="74">
                  <c:v>102.5</c:v>
                </c:pt>
                <c:pt idx="75">
                  <c:v>102.5</c:v>
                </c:pt>
                <c:pt idx="76">
                  <c:v>102.5</c:v>
                </c:pt>
                <c:pt idx="77">
                  <c:v>102.5</c:v>
                </c:pt>
                <c:pt idx="78">
                  <c:v>102.5</c:v>
                </c:pt>
                <c:pt idx="79">
                  <c:v>102.5</c:v>
                </c:pt>
                <c:pt idx="80">
                  <c:v>103</c:v>
                </c:pt>
                <c:pt idx="81">
                  <c:v>102.5</c:v>
                </c:pt>
                <c:pt idx="82">
                  <c:v>103</c:v>
                </c:pt>
                <c:pt idx="83">
                  <c:v>103.5</c:v>
                </c:pt>
                <c:pt idx="84">
                  <c:v>105.5</c:v>
                </c:pt>
                <c:pt idx="85">
                  <c:v>106.5</c:v>
                </c:pt>
                <c:pt idx="86">
                  <c:v>106.5</c:v>
                </c:pt>
                <c:pt idx="87">
                  <c:v>103.5</c:v>
                </c:pt>
                <c:pt idx="88">
                  <c:v>103.5</c:v>
                </c:pt>
                <c:pt idx="89">
                  <c:v>103.5</c:v>
                </c:pt>
                <c:pt idx="90">
                  <c:v>103.5</c:v>
                </c:pt>
                <c:pt idx="91">
                  <c:v>103.5</c:v>
                </c:pt>
                <c:pt idx="92">
                  <c:v>106.5</c:v>
                </c:pt>
                <c:pt idx="93">
                  <c:v>109</c:v>
                </c:pt>
                <c:pt idx="94">
                  <c:v>108</c:v>
                </c:pt>
                <c:pt idx="95">
                  <c:v>110</c:v>
                </c:pt>
                <c:pt idx="96">
                  <c:v>111</c:v>
                </c:pt>
                <c:pt idx="97">
                  <c:v>111</c:v>
                </c:pt>
                <c:pt idx="98">
                  <c:v>111</c:v>
                </c:pt>
                <c:pt idx="99">
                  <c:v>111</c:v>
                </c:pt>
                <c:pt idx="100">
                  <c:v>112</c:v>
                </c:pt>
                <c:pt idx="101">
                  <c:v>112</c:v>
                </c:pt>
                <c:pt idx="102">
                  <c:v>112</c:v>
                </c:pt>
                <c:pt idx="103">
                  <c:v>112</c:v>
                </c:pt>
                <c:pt idx="104">
                  <c:v>112.5</c:v>
                </c:pt>
                <c:pt idx="105">
                  <c:v>112.5</c:v>
                </c:pt>
                <c:pt idx="106">
                  <c:v>112.5</c:v>
                </c:pt>
                <c:pt idx="107">
                  <c:v>113.5</c:v>
                </c:pt>
                <c:pt idx="108">
                  <c:v>114.5</c:v>
                </c:pt>
                <c:pt idx="109">
                  <c:v>114</c:v>
                </c:pt>
                <c:pt idx="110">
                  <c:v>115</c:v>
                </c:pt>
                <c:pt idx="111">
                  <c:v>120.5</c:v>
                </c:pt>
                <c:pt idx="112">
                  <c:v>120.5</c:v>
                </c:pt>
                <c:pt idx="113">
                  <c:v>120.5</c:v>
                </c:pt>
                <c:pt idx="114">
                  <c:v>121.5</c:v>
                </c:pt>
                <c:pt idx="115">
                  <c:v>121.5</c:v>
                </c:pt>
                <c:pt idx="116">
                  <c:v>122.5</c:v>
                </c:pt>
                <c:pt idx="117">
                  <c:v>122.5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501216"/>
        <c:axId val="658499648"/>
      </c:lineChart>
      <c:dateAx>
        <c:axId val="658501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es-PE"/>
          </a:p>
        </c:txPr>
        <c:crossAx val="658499648"/>
        <c:crosses val="autoZero"/>
        <c:auto val="1"/>
        <c:lblOffset val="100"/>
        <c:baseTimeUnit val="months"/>
        <c:minorUnit val="1"/>
        <c:minorTimeUnit val="months"/>
      </c:dateAx>
      <c:valAx>
        <c:axId val="6584996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58501216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200"/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1800" b="1" i="0" baseline="0">
                <a:effectLst/>
              </a:rPr>
              <a:t>La Libertad: Precios de Yunta_2009-2018 (S/./ día)</a:t>
            </a:r>
            <a:endParaRPr lang="es-PE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variación!$E$6</c:f>
              <c:strCache>
                <c:ptCount val="1"/>
                <c:pt idx="0">
                  <c:v>minimo</c:v>
                </c:pt>
              </c:strCache>
            </c:strRef>
          </c:tx>
          <c:cat>
            <c:numRef>
              <c:f>variación!$B$7:$B$124</c:f>
              <c:numCache>
                <c:formatCode>mmm\-yy</c:formatCode>
                <c:ptCount val="11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</c:numCache>
            </c:numRef>
          </c:cat>
          <c:val>
            <c:numRef>
              <c:f>variación!$E$7:$E$124</c:f>
              <c:numCache>
                <c:formatCode>0.00</c:formatCode>
                <c:ptCount val="118"/>
                <c:pt idx="0">
                  <c:v>28.888888888888889</c:v>
                </c:pt>
                <c:pt idx="1">
                  <c:v>29.222222222222221</c:v>
                </c:pt>
                <c:pt idx="2">
                  <c:v>29.222222222222221</c:v>
                </c:pt>
                <c:pt idx="3">
                  <c:v>28.111111111111111</c:v>
                </c:pt>
                <c:pt idx="4">
                  <c:v>28.111111111111111</c:v>
                </c:pt>
                <c:pt idx="5">
                  <c:v>28.111111111111111</c:v>
                </c:pt>
                <c:pt idx="6">
                  <c:v>28.444444444444443</c:v>
                </c:pt>
                <c:pt idx="7">
                  <c:v>27.888888888888889</c:v>
                </c:pt>
                <c:pt idx="8">
                  <c:v>27.888888888888889</c:v>
                </c:pt>
                <c:pt idx="9">
                  <c:v>26.1</c:v>
                </c:pt>
                <c:pt idx="10">
                  <c:v>27.8</c:v>
                </c:pt>
                <c:pt idx="11">
                  <c:v>31.8</c:v>
                </c:pt>
                <c:pt idx="12">
                  <c:v>40.333333333333336</c:v>
                </c:pt>
                <c:pt idx="13">
                  <c:v>37.555555555555557</c:v>
                </c:pt>
                <c:pt idx="14">
                  <c:v>37.299999999999997</c:v>
                </c:pt>
                <c:pt idx="15">
                  <c:v>37.299999999999997</c:v>
                </c:pt>
                <c:pt idx="16">
                  <c:v>38.799999999999997</c:v>
                </c:pt>
                <c:pt idx="17">
                  <c:v>40.25</c:v>
                </c:pt>
                <c:pt idx="18">
                  <c:v>39.416666666666664</c:v>
                </c:pt>
                <c:pt idx="19">
                  <c:v>37.75</c:v>
                </c:pt>
                <c:pt idx="20">
                  <c:v>39</c:v>
                </c:pt>
                <c:pt idx="21">
                  <c:v>39</c:v>
                </c:pt>
                <c:pt idx="22">
                  <c:v>39</c:v>
                </c:pt>
                <c:pt idx="23">
                  <c:v>41.916666666666664</c:v>
                </c:pt>
                <c:pt idx="24">
                  <c:v>43.416666666666664</c:v>
                </c:pt>
                <c:pt idx="25">
                  <c:v>45.416666666666664</c:v>
                </c:pt>
                <c:pt idx="26">
                  <c:v>42.166666666666664</c:v>
                </c:pt>
                <c:pt idx="27">
                  <c:v>40.166666666666664</c:v>
                </c:pt>
                <c:pt idx="28">
                  <c:v>42.666666666666664</c:v>
                </c:pt>
                <c:pt idx="29">
                  <c:v>43.125</c:v>
                </c:pt>
                <c:pt idx="30">
                  <c:v>43.541666666666664</c:v>
                </c:pt>
                <c:pt idx="31">
                  <c:v>43.958333333333336</c:v>
                </c:pt>
                <c:pt idx="32">
                  <c:v>44.791666666666664</c:v>
                </c:pt>
                <c:pt idx="33">
                  <c:v>45.625</c:v>
                </c:pt>
                <c:pt idx="34">
                  <c:v>44.791666666666664</c:v>
                </c:pt>
                <c:pt idx="35">
                  <c:v>48.541666666666664</c:v>
                </c:pt>
                <c:pt idx="36">
                  <c:v>49.291666666666664</c:v>
                </c:pt>
                <c:pt idx="37">
                  <c:v>50.208333333333336</c:v>
                </c:pt>
                <c:pt idx="38">
                  <c:v>49.791666666666664</c:v>
                </c:pt>
                <c:pt idx="39">
                  <c:v>49.791666666666664</c:v>
                </c:pt>
                <c:pt idx="40">
                  <c:v>50.208333333333336</c:v>
                </c:pt>
                <c:pt idx="41">
                  <c:v>49.791666666666664</c:v>
                </c:pt>
                <c:pt idx="42">
                  <c:v>51.041666666666664</c:v>
                </c:pt>
                <c:pt idx="43">
                  <c:v>51.666666666666664</c:v>
                </c:pt>
                <c:pt idx="44">
                  <c:v>51.666666666666664</c:v>
                </c:pt>
                <c:pt idx="45">
                  <c:v>52.5</c:v>
                </c:pt>
                <c:pt idx="46">
                  <c:v>51.25</c:v>
                </c:pt>
                <c:pt idx="47">
                  <c:v>51.666666666666664</c:v>
                </c:pt>
                <c:pt idx="48">
                  <c:v>52.916666666666664</c:v>
                </c:pt>
                <c:pt idx="49">
                  <c:v>52.5</c:v>
                </c:pt>
                <c:pt idx="50">
                  <c:v>52.5</c:v>
                </c:pt>
                <c:pt idx="51">
                  <c:v>52.916666666666664</c:v>
                </c:pt>
                <c:pt idx="52">
                  <c:v>52.916666666666664</c:v>
                </c:pt>
                <c:pt idx="53">
                  <c:v>52.083333333333336</c:v>
                </c:pt>
                <c:pt idx="54">
                  <c:v>50.416666666666664</c:v>
                </c:pt>
                <c:pt idx="55">
                  <c:v>50.416666666666664</c:v>
                </c:pt>
                <c:pt idx="56">
                  <c:v>49.583333333333336</c:v>
                </c:pt>
                <c:pt idx="57">
                  <c:v>50</c:v>
                </c:pt>
                <c:pt idx="58">
                  <c:v>52.083333333333336</c:v>
                </c:pt>
                <c:pt idx="59">
                  <c:v>51.25</c:v>
                </c:pt>
                <c:pt idx="60">
                  <c:v>53.333333333333336</c:v>
                </c:pt>
                <c:pt idx="61">
                  <c:v>52.5</c:v>
                </c:pt>
                <c:pt idx="62">
                  <c:v>52.5</c:v>
                </c:pt>
                <c:pt idx="63">
                  <c:v>51.666666666666664</c:v>
                </c:pt>
                <c:pt idx="64">
                  <c:v>52.083333333333336</c:v>
                </c:pt>
                <c:pt idx="65">
                  <c:v>53.75</c:v>
                </c:pt>
                <c:pt idx="66">
                  <c:v>52.916666666666664</c:v>
                </c:pt>
                <c:pt idx="67">
                  <c:v>52.916666666666664</c:v>
                </c:pt>
                <c:pt idx="68">
                  <c:v>53.333333333333336</c:v>
                </c:pt>
                <c:pt idx="69">
                  <c:v>53.333333333333336</c:v>
                </c:pt>
                <c:pt idx="70">
                  <c:v>55.416666666666664</c:v>
                </c:pt>
                <c:pt idx="71">
                  <c:v>55.416666666666664</c:v>
                </c:pt>
                <c:pt idx="72">
                  <c:v>55.416666666666664</c:v>
                </c:pt>
                <c:pt idx="73">
                  <c:v>53.75</c:v>
                </c:pt>
                <c:pt idx="74">
                  <c:v>53.75</c:v>
                </c:pt>
                <c:pt idx="75">
                  <c:v>53.75</c:v>
                </c:pt>
                <c:pt idx="76">
                  <c:v>53.75</c:v>
                </c:pt>
                <c:pt idx="77">
                  <c:v>53.75</c:v>
                </c:pt>
                <c:pt idx="78">
                  <c:v>53.75</c:v>
                </c:pt>
                <c:pt idx="79">
                  <c:v>53.75</c:v>
                </c:pt>
                <c:pt idx="80">
                  <c:v>53.75</c:v>
                </c:pt>
                <c:pt idx="81">
                  <c:v>53.75</c:v>
                </c:pt>
                <c:pt idx="82">
                  <c:v>54.583333333333336</c:v>
                </c:pt>
                <c:pt idx="83">
                  <c:v>55.416666666666664</c:v>
                </c:pt>
                <c:pt idx="84">
                  <c:v>55.416666666666664</c:v>
                </c:pt>
                <c:pt idx="85">
                  <c:v>55</c:v>
                </c:pt>
                <c:pt idx="86">
                  <c:v>55.416666666666664</c:v>
                </c:pt>
                <c:pt idx="87">
                  <c:v>55.416666666666664</c:v>
                </c:pt>
                <c:pt idx="88">
                  <c:v>55</c:v>
                </c:pt>
                <c:pt idx="89">
                  <c:v>56.25</c:v>
                </c:pt>
                <c:pt idx="90">
                  <c:v>56.666666666666664</c:v>
                </c:pt>
                <c:pt idx="91">
                  <c:v>57.916666666666664</c:v>
                </c:pt>
                <c:pt idx="92">
                  <c:v>58.333333333333336</c:v>
                </c:pt>
                <c:pt idx="93">
                  <c:v>59.166666666666664</c:v>
                </c:pt>
                <c:pt idx="94">
                  <c:v>60</c:v>
                </c:pt>
                <c:pt idx="95">
                  <c:v>60.416666666666664</c:v>
                </c:pt>
                <c:pt idx="96">
                  <c:v>60.416666666666664</c:v>
                </c:pt>
                <c:pt idx="97">
                  <c:v>61.25</c:v>
                </c:pt>
                <c:pt idx="98">
                  <c:v>64.583333333333329</c:v>
                </c:pt>
                <c:pt idx="99">
                  <c:v>64.583333333333329</c:v>
                </c:pt>
                <c:pt idx="100">
                  <c:v>64.166666666666671</c:v>
                </c:pt>
                <c:pt idx="101">
                  <c:v>63.75</c:v>
                </c:pt>
                <c:pt idx="102">
                  <c:v>63.75</c:v>
                </c:pt>
                <c:pt idx="103">
                  <c:v>64.583333333333329</c:v>
                </c:pt>
                <c:pt idx="104">
                  <c:v>66.25</c:v>
                </c:pt>
                <c:pt idx="105">
                  <c:v>70.909090909090907</c:v>
                </c:pt>
                <c:pt idx="106">
                  <c:v>68.333333333333329</c:v>
                </c:pt>
                <c:pt idx="107">
                  <c:v>70</c:v>
                </c:pt>
                <c:pt idx="108">
                  <c:v>69.166666666666671</c:v>
                </c:pt>
                <c:pt idx="109">
                  <c:v>67.916666666666671</c:v>
                </c:pt>
                <c:pt idx="110">
                  <c:v>66.666666666666671</c:v>
                </c:pt>
                <c:pt idx="111">
                  <c:v>66.666666666666671</c:v>
                </c:pt>
                <c:pt idx="112">
                  <c:v>65</c:v>
                </c:pt>
                <c:pt idx="113">
                  <c:v>65</c:v>
                </c:pt>
                <c:pt idx="114">
                  <c:v>64.166666666666671</c:v>
                </c:pt>
                <c:pt idx="115">
                  <c:v>65</c:v>
                </c:pt>
                <c:pt idx="116">
                  <c:v>63.333333333333336</c:v>
                </c:pt>
                <c:pt idx="117">
                  <c:v>63.333333333333336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variación!$F$6</c:f>
              <c:strCache>
                <c:ptCount val="1"/>
                <c:pt idx="0">
                  <c:v>màximo</c:v>
                </c:pt>
              </c:strCache>
            </c:strRef>
          </c:tx>
          <c:cat>
            <c:numRef>
              <c:f>variación!$B$7:$B$124</c:f>
              <c:numCache>
                <c:formatCode>mmm\-yy</c:formatCode>
                <c:ptCount val="11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</c:numCache>
            </c:numRef>
          </c:cat>
          <c:val>
            <c:numRef>
              <c:f>variación!$F$7:$F$124</c:f>
              <c:numCache>
                <c:formatCode>0.00</c:formatCode>
                <c:ptCount val="118"/>
                <c:pt idx="0">
                  <c:v>38.5</c:v>
                </c:pt>
                <c:pt idx="1">
                  <c:v>38.700000000000003</c:v>
                </c:pt>
                <c:pt idx="2">
                  <c:v>38.700000000000003</c:v>
                </c:pt>
                <c:pt idx="3">
                  <c:v>38.700000000000003</c:v>
                </c:pt>
                <c:pt idx="4">
                  <c:v>38.700000000000003</c:v>
                </c:pt>
                <c:pt idx="5">
                  <c:v>38.700000000000003</c:v>
                </c:pt>
                <c:pt idx="6">
                  <c:v>38.700000000000003</c:v>
                </c:pt>
                <c:pt idx="7">
                  <c:v>37.700000000000003</c:v>
                </c:pt>
                <c:pt idx="8">
                  <c:v>37.700000000000003</c:v>
                </c:pt>
                <c:pt idx="9">
                  <c:v>39.700000000000003</c:v>
                </c:pt>
                <c:pt idx="10">
                  <c:v>39.700000000000003</c:v>
                </c:pt>
                <c:pt idx="11">
                  <c:v>41.7</c:v>
                </c:pt>
                <c:pt idx="12">
                  <c:v>49.111111111111114</c:v>
                </c:pt>
                <c:pt idx="13">
                  <c:v>51.333333333333336</c:v>
                </c:pt>
                <c:pt idx="14">
                  <c:v>50.2</c:v>
                </c:pt>
                <c:pt idx="15">
                  <c:v>50.2</c:v>
                </c:pt>
                <c:pt idx="16">
                  <c:v>49.2</c:v>
                </c:pt>
                <c:pt idx="17">
                  <c:v>50.166666666666664</c:v>
                </c:pt>
                <c:pt idx="18">
                  <c:v>49.333333333333336</c:v>
                </c:pt>
                <c:pt idx="19">
                  <c:v>48.5</c:v>
                </c:pt>
                <c:pt idx="20">
                  <c:v>48.5</c:v>
                </c:pt>
                <c:pt idx="21">
                  <c:v>48.5</c:v>
                </c:pt>
                <c:pt idx="22">
                  <c:v>48.5</c:v>
                </c:pt>
                <c:pt idx="23">
                  <c:v>51.416666666666664</c:v>
                </c:pt>
                <c:pt idx="24">
                  <c:v>53.5</c:v>
                </c:pt>
                <c:pt idx="25">
                  <c:v>55.416666666666664</c:v>
                </c:pt>
                <c:pt idx="26">
                  <c:v>54.166666666666664</c:v>
                </c:pt>
                <c:pt idx="27">
                  <c:v>53.166666666666664</c:v>
                </c:pt>
                <c:pt idx="28">
                  <c:v>54.416666666666664</c:v>
                </c:pt>
                <c:pt idx="29">
                  <c:v>54.791666666666664</c:v>
                </c:pt>
                <c:pt idx="30">
                  <c:v>53.125</c:v>
                </c:pt>
                <c:pt idx="31">
                  <c:v>53.541666666666664</c:v>
                </c:pt>
                <c:pt idx="32">
                  <c:v>53.541666666666664</c:v>
                </c:pt>
                <c:pt idx="33">
                  <c:v>55.625</c:v>
                </c:pt>
                <c:pt idx="34">
                  <c:v>56.875</c:v>
                </c:pt>
                <c:pt idx="35">
                  <c:v>58.541666666666664</c:v>
                </c:pt>
                <c:pt idx="36">
                  <c:v>61.041666666666664</c:v>
                </c:pt>
                <c:pt idx="37">
                  <c:v>62.291666666666664</c:v>
                </c:pt>
                <c:pt idx="38">
                  <c:v>61.458333333333336</c:v>
                </c:pt>
                <c:pt idx="39">
                  <c:v>61.875</c:v>
                </c:pt>
                <c:pt idx="40">
                  <c:v>63.125</c:v>
                </c:pt>
                <c:pt idx="41">
                  <c:v>62.708333333333336</c:v>
                </c:pt>
                <c:pt idx="42">
                  <c:v>63.541666666666664</c:v>
                </c:pt>
                <c:pt idx="43">
                  <c:v>64.166666666666671</c:v>
                </c:pt>
                <c:pt idx="44">
                  <c:v>64.583333333333329</c:v>
                </c:pt>
                <c:pt idx="45">
                  <c:v>64.583333333333329</c:v>
                </c:pt>
                <c:pt idx="46">
                  <c:v>62.916666666666664</c:v>
                </c:pt>
                <c:pt idx="47">
                  <c:v>62.916666666666664</c:v>
                </c:pt>
                <c:pt idx="48">
                  <c:v>63.75</c:v>
                </c:pt>
                <c:pt idx="49">
                  <c:v>63.75</c:v>
                </c:pt>
                <c:pt idx="50">
                  <c:v>64.166666666666671</c:v>
                </c:pt>
                <c:pt idx="51">
                  <c:v>64.166666666666671</c:v>
                </c:pt>
                <c:pt idx="52">
                  <c:v>64.166666666666671</c:v>
                </c:pt>
                <c:pt idx="53">
                  <c:v>63.333333333333336</c:v>
                </c:pt>
                <c:pt idx="54">
                  <c:v>61.666666666666664</c:v>
                </c:pt>
                <c:pt idx="55">
                  <c:v>61.666666666666664</c:v>
                </c:pt>
                <c:pt idx="56">
                  <c:v>62.083333333333336</c:v>
                </c:pt>
                <c:pt idx="57">
                  <c:v>62.5</c:v>
                </c:pt>
                <c:pt idx="58">
                  <c:v>63.75</c:v>
                </c:pt>
                <c:pt idx="59">
                  <c:v>63.333333333333336</c:v>
                </c:pt>
                <c:pt idx="60">
                  <c:v>65</c:v>
                </c:pt>
                <c:pt idx="61">
                  <c:v>62.916666666666664</c:v>
                </c:pt>
                <c:pt idx="62">
                  <c:v>62.916666666666664</c:v>
                </c:pt>
                <c:pt idx="63">
                  <c:v>62.5</c:v>
                </c:pt>
                <c:pt idx="64">
                  <c:v>63.333333333333336</c:v>
                </c:pt>
                <c:pt idx="65">
                  <c:v>64.583333333333329</c:v>
                </c:pt>
                <c:pt idx="66">
                  <c:v>63.75</c:v>
                </c:pt>
                <c:pt idx="67">
                  <c:v>63.75</c:v>
                </c:pt>
                <c:pt idx="68">
                  <c:v>63.75</c:v>
                </c:pt>
                <c:pt idx="69">
                  <c:v>70.833333333333329</c:v>
                </c:pt>
                <c:pt idx="70">
                  <c:v>74.166666666666671</c:v>
                </c:pt>
                <c:pt idx="71">
                  <c:v>74.166666666666671</c:v>
                </c:pt>
                <c:pt idx="72">
                  <c:v>74.166666666666671</c:v>
                </c:pt>
                <c:pt idx="73">
                  <c:v>72.5</c:v>
                </c:pt>
                <c:pt idx="74">
                  <c:v>72.5</c:v>
                </c:pt>
                <c:pt idx="75">
                  <c:v>72.5</c:v>
                </c:pt>
                <c:pt idx="76">
                  <c:v>72.5</c:v>
                </c:pt>
                <c:pt idx="77">
                  <c:v>74.166666666666671</c:v>
                </c:pt>
                <c:pt idx="78">
                  <c:v>74.166666666666671</c:v>
                </c:pt>
                <c:pt idx="79">
                  <c:v>72.5</c:v>
                </c:pt>
                <c:pt idx="80">
                  <c:v>74.166666666666671</c:v>
                </c:pt>
                <c:pt idx="81">
                  <c:v>74.166666666666671</c:v>
                </c:pt>
                <c:pt idx="82">
                  <c:v>72.5</c:v>
                </c:pt>
                <c:pt idx="83">
                  <c:v>73.333333333333329</c:v>
                </c:pt>
                <c:pt idx="84">
                  <c:v>74.166666666666671</c:v>
                </c:pt>
                <c:pt idx="85">
                  <c:v>74.166666666666671</c:v>
                </c:pt>
                <c:pt idx="86">
                  <c:v>73.75</c:v>
                </c:pt>
                <c:pt idx="87">
                  <c:v>73.75</c:v>
                </c:pt>
                <c:pt idx="88">
                  <c:v>73.333333333333329</c:v>
                </c:pt>
                <c:pt idx="89">
                  <c:v>72.916666666666671</c:v>
                </c:pt>
                <c:pt idx="90">
                  <c:v>73.333333333333329</c:v>
                </c:pt>
                <c:pt idx="91">
                  <c:v>75</c:v>
                </c:pt>
                <c:pt idx="92">
                  <c:v>75.833333333333329</c:v>
                </c:pt>
                <c:pt idx="93">
                  <c:v>76.666666666666671</c:v>
                </c:pt>
                <c:pt idx="94">
                  <c:v>77.083333333333329</c:v>
                </c:pt>
                <c:pt idx="95">
                  <c:v>77.5</c:v>
                </c:pt>
                <c:pt idx="96">
                  <c:v>78.75</c:v>
                </c:pt>
                <c:pt idx="97">
                  <c:v>79.583333333333329</c:v>
                </c:pt>
                <c:pt idx="98">
                  <c:v>80</c:v>
                </c:pt>
                <c:pt idx="99">
                  <c:v>81.666666666666671</c:v>
                </c:pt>
                <c:pt idx="100">
                  <c:v>82.083333333333329</c:v>
                </c:pt>
                <c:pt idx="101">
                  <c:v>82.916666666666671</c:v>
                </c:pt>
                <c:pt idx="102">
                  <c:v>82.916666666666671</c:v>
                </c:pt>
                <c:pt idx="103">
                  <c:v>82.916666666666671</c:v>
                </c:pt>
                <c:pt idx="104">
                  <c:v>82.916666666666671</c:v>
                </c:pt>
                <c:pt idx="105">
                  <c:v>88.63636363636364</c:v>
                </c:pt>
                <c:pt idx="106">
                  <c:v>85</c:v>
                </c:pt>
                <c:pt idx="107">
                  <c:v>84.166666666666671</c:v>
                </c:pt>
                <c:pt idx="108">
                  <c:v>86.666666666666671</c:v>
                </c:pt>
                <c:pt idx="109">
                  <c:v>85.833333333333329</c:v>
                </c:pt>
                <c:pt idx="110">
                  <c:v>83.333333333333329</c:v>
                </c:pt>
                <c:pt idx="111">
                  <c:v>83.333333333333329</c:v>
                </c:pt>
                <c:pt idx="112">
                  <c:v>81.666666666666671</c:v>
                </c:pt>
                <c:pt idx="113">
                  <c:v>84.166666666666671</c:v>
                </c:pt>
                <c:pt idx="114">
                  <c:v>83.333333333333329</c:v>
                </c:pt>
                <c:pt idx="115">
                  <c:v>85.833333333333329</c:v>
                </c:pt>
                <c:pt idx="116">
                  <c:v>89.166666666666671</c:v>
                </c:pt>
                <c:pt idx="117">
                  <c:v>89.583333333333329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490240"/>
        <c:axId val="658494552"/>
      </c:lineChart>
      <c:dateAx>
        <c:axId val="6584902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PE"/>
          </a:p>
        </c:txPr>
        <c:crossAx val="658494552"/>
        <c:crosses val="autoZero"/>
        <c:auto val="1"/>
        <c:lblOffset val="100"/>
        <c:baseTimeUnit val="months"/>
      </c:dateAx>
      <c:valAx>
        <c:axId val="6584945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58490240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200"/>
          </a:pPr>
          <a:endParaRPr lang="es-PE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PE"/>
              <a:t>La Libertad: Precios de jornales_2009-2018 (S/./ jornal)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3.0710386520892034E-2"/>
          <c:y val="0.13801919761200074"/>
          <c:w val="0.9477976015315801"/>
          <c:h val="0.77467712965782498"/>
        </c:manualLayout>
      </c:layout>
      <c:lineChart>
        <c:grouping val="standard"/>
        <c:varyColors val="0"/>
        <c:ser>
          <c:idx val="0"/>
          <c:order val="0"/>
          <c:tx>
            <c:strRef>
              <c:f>variación!$G$6</c:f>
              <c:strCache>
                <c:ptCount val="1"/>
                <c:pt idx="0">
                  <c:v>minimo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variación!$B$7:$B$121</c:f>
              <c:numCache>
                <c:formatCode>mmm\-yy</c:formatCode>
                <c:ptCount val="115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</c:numCache>
            </c:numRef>
          </c:cat>
          <c:val>
            <c:numRef>
              <c:f>variación!$G$7:$G$121</c:f>
              <c:numCache>
                <c:formatCode>0.00</c:formatCode>
                <c:ptCount val="115"/>
                <c:pt idx="0">
                  <c:v>13.45</c:v>
                </c:pt>
                <c:pt idx="1">
                  <c:v>13.2</c:v>
                </c:pt>
                <c:pt idx="2">
                  <c:v>13.2</c:v>
                </c:pt>
                <c:pt idx="3">
                  <c:v>12.9</c:v>
                </c:pt>
                <c:pt idx="4">
                  <c:v>12.9</c:v>
                </c:pt>
                <c:pt idx="5">
                  <c:v>12.9</c:v>
                </c:pt>
                <c:pt idx="6">
                  <c:v>12.7</c:v>
                </c:pt>
                <c:pt idx="7">
                  <c:v>12.2</c:v>
                </c:pt>
                <c:pt idx="8">
                  <c:v>12.2</c:v>
                </c:pt>
                <c:pt idx="9">
                  <c:v>13.7</c:v>
                </c:pt>
                <c:pt idx="10">
                  <c:v>14.2</c:v>
                </c:pt>
                <c:pt idx="11">
                  <c:v>14.2</c:v>
                </c:pt>
                <c:pt idx="12">
                  <c:v>15.555555555555555</c:v>
                </c:pt>
                <c:pt idx="13">
                  <c:v>15</c:v>
                </c:pt>
                <c:pt idx="14">
                  <c:v>16.5</c:v>
                </c:pt>
                <c:pt idx="15">
                  <c:v>16.7</c:v>
                </c:pt>
                <c:pt idx="16">
                  <c:v>15.5</c:v>
                </c:pt>
                <c:pt idx="17">
                  <c:v>15.583333333333334</c:v>
                </c:pt>
                <c:pt idx="18">
                  <c:v>15.166666666666666</c:v>
                </c:pt>
                <c:pt idx="19">
                  <c:v>16</c:v>
                </c:pt>
                <c:pt idx="20">
                  <c:v>16.545454545454547</c:v>
                </c:pt>
                <c:pt idx="21">
                  <c:v>16.545454545454547</c:v>
                </c:pt>
                <c:pt idx="22">
                  <c:v>16.545454545454547</c:v>
                </c:pt>
                <c:pt idx="23">
                  <c:v>17.25</c:v>
                </c:pt>
                <c:pt idx="24">
                  <c:v>17.25</c:v>
                </c:pt>
                <c:pt idx="25">
                  <c:v>18.916666666666668</c:v>
                </c:pt>
                <c:pt idx="26">
                  <c:v>18.5</c:v>
                </c:pt>
                <c:pt idx="27">
                  <c:v>18.25</c:v>
                </c:pt>
                <c:pt idx="28">
                  <c:v>17.916666666666668</c:v>
                </c:pt>
                <c:pt idx="29">
                  <c:v>18.083333333333332</c:v>
                </c:pt>
                <c:pt idx="30">
                  <c:v>18.5</c:v>
                </c:pt>
                <c:pt idx="31">
                  <c:v>18.75</c:v>
                </c:pt>
                <c:pt idx="32">
                  <c:v>19.166666666666668</c:v>
                </c:pt>
                <c:pt idx="33">
                  <c:v>19.583333333333332</c:v>
                </c:pt>
                <c:pt idx="34">
                  <c:v>20.416666666666668</c:v>
                </c:pt>
                <c:pt idx="35">
                  <c:v>21.333333333333332</c:v>
                </c:pt>
                <c:pt idx="36">
                  <c:v>21.583333333333332</c:v>
                </c:pt>
                <c:pt idx="37">
                  <c:v>21.583333333333332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22.583333333333332</c:v>
                </c:pt>
                <c:pt idx="42">
                  <c:v>23</c:v>
                </c:pt>
                <c:pt idx="43">
                  <c:v>22.916666666666668</c:v>
                </c:pt>
                <c:pt idx="44">
                  <c:v>23.333333333333332</c:v>
                </c:pt>
                <c:pt idx="45">
                  <c:v>24.166666666666668</c:v>
                </c:pt>
                <c:pt idx="46">
                  <c:v>24.583333333333332</c:v>
                </c:pt>
                <c:pt idx="47">
                  <c:v>24.583333333333332</c:v>
                </c:pt>
                <c:pt idx="48">
                  <c:v>24.583333333333332</c:v>
                </c:pt>
                <c:pt idx="49">
                  <c:v>24.166666666666668</c:v>
                </c:pt>
                <c:pt idx="50">
                  <c:v>24.166666666666668</c:v>
                </c:pt>
                <c:pt idx="51">
                  <c:v>24.166666666666668</c:v>
                </c:pt>
                <c:pt idx="52">
                  <c:v>24.166666666666668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25.416666666666668</c:v>
                </c:pt>
                <c:pt idx="66">
                  <c:v>25.416666666666668</c:v>
                </c:pt>
                <c:pt idx="67">
                  <c:v>25.416666666666668</c:v>
                </c:pt>
                <c:pt idx="68">
                  <c:v>25.833333333333332</c:v>
                </c:pt>
                <c:pt idx="69">
                  <c:v>25.833333333333332</c:v>
                </c:pt>
                <c:pt idx="70">
                  <c:v>26.25</c:v>
                </c:pt>
                <c:pt idx="71">
                  <c:v>26.666666666666668</c:v>
                </c:pt>
                <c:pt idx="72">
                  <c:v>26.666666666666668</c:v>
                </c:pt>
                <c:pt idx="73">
                  <c:v>26.25</c:v>
                </c:pt>
                <c:pt idx="74">
                  <c:v>26.666666666666668</c:v>
                </c:pt>
                <c:pt idx="75">
                  <c:v>26.666666666666668</c:v>
                </c:pt>
                <c:pt idx="76">
                  <c:v>26.666666666666668</c:v>
                </c:pt>
                <c:pt idx="77">
                  <c:v>26.666666666666668</c:v>
                </c:pt>
                <c:pt idx="78">
                  <c:v>26.666666666666668</c:v>
                </c:pt>
                <c:pt idx="79">
                  <c:v>27.5</c:v>
                </c:pt>
                <c:pt idx="80">
                  <c:v>26.666666666666668</c:v>
                </c:pt>
                <c:pt idx="81">
                  <c:v>26.25</c:v>
                </c:pt>
                <c:pt idx="82">
                  <c:v>27.5</c:v>
                </c:pt>
                <c:pt idx="83">
                  <c:v>27.5</c:v>
                </c:pt>
                <c:pt idx="84">
                  <c:v>27.5</c:v>
                </c:pt>
                <c:pt idx="85">
                  <c:v>27.5</c:v>
                </c:pt>
                <c:pt idx="86">
                  <c:v>27.083333333333332</c:v>
                </c:pt>
                <c:pt idx="87">
                  <c:v>27.083333333333332</c:v>
                </c:pt>
                <c:pt idx="88">
                  <c:v>27.083333333333332</c:v>
                </c:pt>
                <c:pt idx="89">
                  <c:v>27.916666666666668</c:v>
                </c:pt>
                <c:pt idx="90">
                  <c:v>27.916666666666668</c:v>
                </c:pt>
                <c:pt idx="91">
                  <c:v>28.333333333333332</c:v>
                </c:pt>
                <c:pt idx="92">
                  <c:v>28.333333333333332</c:v>
                </c:pt>
                <c:pt idx="93">
                  <c:v>28.75</c:v>
                </c:pt>
                <c:pt idx="94">
                  <c:v>28.333333333333332</c:v>
                </c:pt>
                <c:pt idx="95">
                  <c:v>28.75</c:v>
                </c:pt>
                <c:pt idx="96">
                  <c:v>28.75</c:v>
                </c:pt>
                <c:pt idx="97">
                  <c:v>29.583333333333332</c:v>
                </c:pt>
                <c:pt idx="98">
                  <c:v>29.583333333333332</c:v>
                </c:pt>
                <c:pt idx="99">
                  <c:v>29.583333333333332</c:v>
                </c:pt>
                <c:pt idx="100">
                  <c:v>30</c:v>
                </c:pt>
                <c:pt idx="101">
                  <c:v>29.583333333333332</c:v>
                </c:pt>
                <c:pt idx="102">
                  <c:v>29.583333333333332</c:v>
                </c:pt>
                <c:pt idx="103">
                  <c:v>29.583333333333332</c:v>
                </c:pt>
                <c:pt idx="104">
                  <c:v>29.583333333333332</c:v>
                </c:pt>
                <c:pt idx="105">
                  <c:v>29.545454545454547</c:v>
                </c:pt>
                <c:pt idx="106">
                  <c:v>28.75</c:v>
                </c:pt>
                <c:pt idx="107">
                  <c:v>28.75</c:v>
                </c:pt>
                <c:pt idx="108">
                  <c:v>28.75</c:v>
                </c:pt>
                <c:pt idx="109">
                  <c:v>28.75</c:v>
                </c:pt>
                <c:pt idx="110">
                  <c:v>28.333333333333332</c:v>
                </c:pt>
                <c:pt idx="111">
                  <c:v>28.75</c:v>
                </c:pt>
                <c:pt idx="112">
                  <c:v>28.75</c:v>
                </c:pt>
                <c:pt idx="113">
                  <c:v>28.75</c:v>
                </c:pt>
                <c:pt idx="114">
                  <c:v>28.75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variación!$H$6</c:f>
              <c:strCache>
                <c:ptCount val="1"/>
                <c:pt idx="0">
                  <c:v>màximo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variación!$B$7:$B$121</c:f>
              <c:numCache>
                <c:formatCode>mmm\-yy</c:formatCode>
                <c:ptCount val="115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</c:numCache>
            </c:numRef>
          </c:cat>
          <c:val>
            <c:numRef>
              <c:f>variación!$H$7:$H$121</c:f>
              <c:numCache>
                <c:formatCode>0.00</c:formatCode>
                <c:ptCount val="115"/>
                <c:pt idx="0">
                  <c:v>18.55</c:v>
                </c:pt>
                <c:pt idx="1">
                  <c:v>18.55</c:v>
                </c:pt>
                <c:pt idx="2">
                  <c:v>18.55</c:v>
                </c:pt>
                <c:pt idx="3">
                  <c:v>18.55</c:v>
                </c:pt>
                <c:pt idx="4">
                  <c:v>18.55</c:v>
                </c:pt>
                <c:pt idx="5">
                  <c:v>18.55</c:v>
                </c:pt>
                <c:pt idx="6">
                  <c:v>18.75</c:v>
                </c:pt>
                <c:pt idx="7">
                  <c:v>18.55</c:v>
                </c:pt>
                <c:pt idx="8">
                  <c:v>18.55</c:v>
                </c:pt>
                <c:pt idx="9">
                  <c:v>20.55</c:v>
                </c:pt>
                <c:pt idx="10">
                  <c:v>20.85</c:v>
                </c:pt>
                <c:pt idx="11">
                  <c:v>19.350000000000001</c:v>
                </c:pt>
                <c:pt idx="12">
                  <c:v>22.333333333333332</c:v>
                </c:pt>
                <c:pt idx="13">
                  <c:v>22.333333333333332</c:v>
                </c:pt>
                <c:pt idx="14">
                  <c:v>24</c:v>
                </c:pt>
                <c:pt idx="15">
                  <c:v>24.7</c:v>
                </c:pt>
                <c:pt idx="16">
                  <c:v>24</c:v>
                </c:pt>
                <c:pt idx="17">
                  <c:v>21.916666666666668</c:v>
                </c:pt>
                <c:pt idx="18">
                  <c:v>21.916666666666668</c:v>
                </c:pt>
                <c:pt idx="19">
                  <c:v>24</c:v>
                </c:pt>
                <c:pt idx="20">
                  <c:v>23.583333333333332</c:v>
                </c:pt>
                <c:pt idx="21">
                  <c:v>23.583333333333332</c:v>
                </c:pt>
                <c:pt idx="22">
                  <c:v>23.583333333333332</c:v>
                </c:pt>
                <c:pt idx="23">
                  <c:v>24.916666666666668</c:v>
                </c:pt>
                <c:pt idx="24">
                  <c:v>24.5</c:v>
                </c:pt>
                <c:pt idx="25">
                  <c:v>26.166666666666668</c:v>
                </c:pt>
                <c:pt idx="26">
                  <c:v>26</c:v>
                </c:pt>
                <c:pt idx="27">
                  <c:v>26.666666666666668</c:v>
                </c:pt>
                <c:pt idx="28">
                  <c:v>26.5</c:v>
                </c:pt>
                <c:pt idx="29">
                  <c:v>25.625</c:v>
                </c:pt>
                <c:pt idx="30">
                  <c:v>25.208333333333332</c:v>
                </c:pt>
                <c:pt idx="31">
                  <c:v>24.791666666666668</c:v>
                </c:pt>
                <c:pt idx="32">
                  <c:v>26.708333333333332</c:v>
                </c:pt>
                <c:pt idx="33">
                  <c:v>27.125</c:v>
                </c:pt>
                <c:pt idx="34">
                  <c:v>27.708333333333332</c:v>
                </c:pt>
                <c:pt idx="35">
                  <c:v>28.541666666666668</c:v>
                </c:pt>
                <c:pt idx="36">
                  <c:v>28.708333333333332</c:v>
                </c:pt>
                <c:pt idx="37">
                  <c:v>28.791666666666668</c:v>
                </c:pt>
                <c:pt idx="38">
                  <c:v>28.375</c:v>
                </c:pt>
                <c:pt idx="39">
                  <c:v>28.375</c:v>
                </c:pt>
                <c:pt idx="40">
                  <c:v>28.375</c:v>
                </c:pt>
                <c:pt idx="41">
                  <c:v>29.208333333333332</c:v>
                </c:pt>
                <c:pt idx="42">
                  <c:v>29.625</c:v>
                </c:pt>
                <c:pt idx="43">
                  <c:v>30.083333333333332</c:v>
                </c:pt>
                <c:pt idx="44">
                  <c:v>30.083333333333332</c:v>
                </c:pt>
                <c:pt idx="45">
                  <c:v>30</c:v>
                </c:pt>
                <c:pt idx="46">
                  <c:v>30</c:v>
                </c:pt>
                <c:pt idx="47">
                  <c:v>30.833333333333332</c:v>
                </c:pt>
                <c:pt idx="48">
                  <c:v>30.833333333333332</c:v>
                </c:pt>
                <c:pt idx="49">
                  <c:v>30.833333333333332</c:v>
                </c:pt>
                <c:pt idx="50">
                  <c:v>30.833333333333332</c:v>
                </c:pt>
                <c:pt idx="51">
                  <c:v>31.25</c:v>
                </c:pt>
                <c:pt idx="52">
                  <c:v>31.083333333333332</c:v>
                </c:pt>
                <c:pt idx="53">
                  <c:v>31.5</c:v>
                </c:pt>
                <c:pt idx="54">
                  <c:v>31.5</c:v>
                </c:pt>
                <c:pt idx="55">
                  <c:v>31.5</c:v>
                </c:pt>
                <c:pt idx="56">
                  <c:v>31.5</c:v>
                </c:pt>
                <c:pt idx="57">
                  <c:v>31.666666666666668</c:v>
                </c:pt>
                <c:pt idx="58">
                  <c:v>31.666666666666668</c:v>
                </c:pt>
                <c:pt idx="59">
                  <c:v>31.666666666666668</c:v>
                </c:pt>
                <c:pt idx="60">
                  <c:v>31.666666666666668</c:v>
                </c:pt>
                <c:pt idx="61">
                  <c:v>31.25</c:v>
                </c:pt>
                <c:pt idx="62">
                  <c:v>31.25</c:v>
                </c:pt>
                <c:pt idx="63">
                  <c:v>31.25</c:v>
                </c:pt>
                <c:pt idx="64">
                  <c:v>31.666666666666668</c:v>
                </c:pt>
                <c:pt idx="65">
                  <c:v>32.083333333333336</c:v>
                </c:pt>
                <c:pt idx="66">
                  <c:v>31.666666666666668</c:v>
                </c:pt>
                <c:pt idx="67">
                  <c:v>31.666666666666668</c:v>
                </c:pt>
                <c:pt idx="68">
                  <c:v>31.666666666666668</c:v>
                </c:pt>
                <c:pt idx="69">
                  <c:v>33.333333333333336</c:v>
                </c:pt>
                <c:pt idx="70">
                  <c:v>34.166666666666664</c:v>
                </c:pt>
                <c:pt idx="71">
                  <c:v>34.166666666666664</c:v>
                </c:pt>
                <c:pt idx="72">
                  <c:v>34.166666666666664</c:v>
                </c:pt>
                <c:pt idx="73">
                  <c:v>33.75</c:v>
                </c:pt>
                <c:pt idx="74">
                  <c:v>34.583333333333336</c:v>
                </c:pt>
                <c:pt idx="75">
                  <c:v>35.416666666666664</c:v>
                </c:pt>
                <c:pt idx="76">
                  <c:v>35.416666666666664</c:v>
                </c:pt>
                <c:pt idx="77">
                  <c:v>35.833333333333336</c:v>
                </c:pt>
                <c:pt idx="78">
                  <c:v>37.083333333333336</c:v>
                </c:pt>
                <c:pt idx="79">
                  <c:v>36.666666666666664</c:v>
                </c:pt>
                <c:pt idx="80">
                  <c:v>36.666666666666664</c:v>
                </c:pt>
                <c:pt idx="81">
                  <c:v>37.083333333333336</c:v>
                </c:pt>
                <c:pt idx="82">
                  <c:v>36.25</c:v>
                </c:pt>
                <c:pt idx="83">
                  <c:v>37.5</c:v>
                </c:pt>
                <c:pt idx="84">
                  <c:v>38.333333333333336</c:v>
                </c:pt>
                <c:pt idx="85">
                  <c:v>38.333333333333336</c:v>
                </c:pt>
                <c:pt idx="86">
                  <c:v>38.75</c:v>
                </c:pt>
                <c:pt idx="87">
                  <c:v>37.5</c:v>
                </c:pt>
                <c:pt idx="88">
                  <c:v>37.916666666666664</c:v>
                </c:pt>
                <c:pt idx="89">
                  <c:v>37.916666666666664</c:v>
                </c:pt>
                <c:pt idx="90">
                  <c:v>37.5</c:v>
                </c:pt>
                <c:pt idx="91">
                  <c:v>38.333333333333336</c:v>
                </c:pt>
                <c:pt idx="92">
                  <c:v>38.75</c:v>
                </c:pt>
                <c:pt idx="93">
                  <c:v>39.166666666666664</c:v>
                </c:pt>
                <c:pt idx="94">
                  <c:v>39.166666666666664</c:v>
                </c:pt>
                <c:pt idx="95">
                  <c:v>38.75</c:v>
                </c:pt>
                <c:pt idx="96">
                  <c:v>38.333333333333336</c:v>
                </c:pt>
                <c:pt idx="97">
                  <c:v>40.416666666666664</c:v>
                </c:pt>
                <c:pt idx="98">
                  <c:v>40.833333333333336</c:v>
                </c:pt>
                <c:pt idx="99">
                  <c:v>40.833333333333336</c:v>
                </c:pt>
                <c:pt idx="100">
                  <c:v>40.416666666666664</c:v>
                </c:pt>
                <c:pt idx="101">
                  <c:v>40</c:v>
                </c:pt>
                <c:pt idx="102">
                  <c:v>40</c:v>
                </c:pt>
                <c:pt idx="103">
                  <c:v>39.583333333333336</c:v>
                </c:pt>
                <c:pt idx="104">
                  <c:v>39.583333333333336</c:v>
                </c:pt>
                <c:pt idx="105">
                  <c:v>40.454545454545453</c:v>
                </c:pt>
                <c:pt idx="106">
                  <c:v>39.583333333333336</c:v>
                </c:pt>
                <c:pt idx="107">
                  <c:v>39.583333333333336</c:v>
                </c:pt>
                <c:pt idx="108">
                  <c:v>40</c:v>
                </c:pt>
                <c:pt idx="109">
                  <c:v>40.833333333333336</c:v>
                </c:pt>
                <c:pt idx="110">
                  <c:v>38.75</c:v>
                </c:pt>
                <c:pt idx="111">
                  <c:v>38.75</c:v>
                </c:pt>
                <c:pt idx="112">
                  <c:v>38.333333333333336</c:v>
                </c:pt>
                <c:pt idx="113">
                  <c:v>38.333333333333336</c:v>
                </c:pt>
                <c:pt idx="114">
                  <c:v>38.333333333333336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8492592"/>
        <c:axId val="658495336"/>
      </c:lineChart>
      <c:dateAx>
        <c:axId val="6584925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58495336"/>
        <c:crosses val="autoZero"/>
        <c:auto val="1"/>
        <c:lblOffset val="100"/>
        <c:baseTimeUnit val="months"/>
        <c:minorUnit val="1"/>
        <c:minorTimeUnit val="months"/>
      </c:dateAx>
      <c:valAx>
        <c:axId val="658495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5849259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La Libertad: precio mínimo de jornal dia   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1"/>
          <c:y val="0.24287480843418063"/>
          <c:w val="0.80676159230096245"/>
          <c:h val="0.56525920837076571"/>
        </c:manualLayout>
      </c:layout>
      <c:lineChart>
        <c:grouping val="standard"/>
        <c:varyColors val="0"/>
        <c:ser>
          <c:idx val="0"/>
          <c:order val="0"/>
          <c:tx>
            <c:strRef>
              <c:f>ANUAL!$E$8</c:f>
              <c:strCache>
                <c:ptCount val="1"/>
                <c:pt idx="0">
                  <c:v>2018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ANUAL!$C$17:$N$17</c:f>
              <c:numCache>
                <c:formatCode>0.00</c:formatCode>
                <c:ptCount val="12"/>
                <c:pt idx="0">
                  <c:v>28.75</c:v>
                </c:pt>
                <c:pt idx="1">
                  <c:v>28.75</c:v>
                </c:pt>
                <c:pt idx="2">
                  <c:v>28.333333333333332</c:v>
                </c:pt>
                <c:pt idx="3">
                  <c:v>28.75</c:v>
                </c:pt>
                <c:pt idx="4">
                  <c:v>28.75</c:v>
                </c:pt>
                <c:pt idx="5">
                  <c:v>28.75</c:v>
                </c:pt>
                <c:pt idx="6">
                  <c:v>28.75</c:v>
                </c:pt>
                <c:pt idx="7">
                  <c:v>28.75</c:v>
                </c:pt>
                <c:pt idx="8">
                  <c:v>28.75</c:v>
                </c:pt>
                <c:pt idx="9">
                  <c:v>28.75</c:v>
                </c:pt>
                <c:pt idx="10">
                  <c:v>29.166666666666668</c:v>
                </c:pt>
                <c:pt idx="11">
                  <c:v>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ANTES!$C$17:$N$17</c:f>
              <c:numCache>
                <c:formatCode>0.00</c:formatCode>
                <c:ptCount val="12"/>
                <c:pt idx="0">
                  <c:v>28.75</c:v>
                </c:pt>
                <c:pt idx="1">
                  <c:v>29.583333333333332</c:v>
                </c:pt>
                <c:pt idx="2">
                  <c:v>29.583333333333332</c:v>
                </c:pt>
                <c:pt idx="3">
                  <c:v>29.583333333333332</c:v>
                </c:pt>
                <c:pt idx="4">
                  <c:v>30</c:v>
                </c:pt>
                <c:pt idx="5">
                  <c:v>29.583333333333332</c:v>
                </c:pt>
                <c:pt idx="6">
                  <c:v>29.583333333333332</c:v>
                </c:pt>
                <c:pt idx="7">
                  <c:v>29.583333333333332</c:v>
                </c:pt>
                <c:pt idx="8">
                  <c:v>29.583333333333332</c:v>
                </c:pt>
                <c:pt idx="9">
                  <c:v>29.545454545454547</c:v>
                </c:pt>
                <c:pt idx="10">
                  <c:v>28.75</c:v>
                </c:pt>
                <c:pt idx="11">
                  <c:v>28.75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55104"/>
        <c:axId val="592355496"/>
      </c:lineChart>
      <c:catAx>
        <c:axId val="59235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55496"/>
        <c:crosses val="autoZero"/>
        <c:auto val="1"/>
        <c:lblAlgn val="ctr"/>
        <c:lblOffset val="100"/>
        <c:noMultiLvlLbl val="0"/>
      </c:catAx>
      <c:valAx>
        <c:axId val="5923554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día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55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3406780107441086"/>
          <c:y val="0.16579913479660102"/>
          <c:w val="0.34976468458684046"/>
          <c:h val="8.8314415243549105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La Libertad: precio máximo de jornal dia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0507436570433"/>
          <c:y val="0.21298432290558275"/>
          <c:w val="0.78453937007874031"/>
          <c:h val="0.59385365680641267"/>
        </c:manualLayout>
      </c:layout>
      <c:lineChart>
        <c:grouping val="standard"/>
        <c:varyColors val="0"/>
        <c:ser>
          <c:idx val="0"/>
          <c:order val="0"/>
          <c:tx>
            <c:strRef>
              <c:f>ANUAL!$E$8</c:f>
              <c:strCache>
                <c:ptCount val="1"/>
                <c:pt idx="0">
                  <c:v>2018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ANUAL!$C$18:$N$18</c:f>
              <c:numCache>
                <c:formatCode>0.00</c:formatCode>
                <c:ptCount val="12"/>
                <c:pt idx="0">
                  <c:v>40</c:v>
                </c:pt>
                <c:pt idx="1">
                  <c:v>40.833333333333336</c:v>
                </c:pt>
                <c:pt idx="2">
                  <c:v>38.75</c:v>
                </c:pt>
                <c:pt idx="3">
                  <c:v>38.75</c:v>
                </c:pt>
                <c:pt idx="4">
                  <c:v>38.333333333333336</c:v>
                </c:pt>
                <c:pt idx="5">
                  <c:v>38.333333333333336</c:v>
                </c:pt>
                <c:pt idx="6">
                  <c:v>38.333333333333336</c:v>
                </c:pt>
                <c:pt idx="7">
                  <c:v>39.583333333333336</c:v>
                </c:pt>
                <c:pt idx="8">
                  <c:v>39.166666666666664</c:v>
                </c:pt>
                <c:pt idx="9">
                  <c:v>39.166666666666664</c:v>
                </c:pt>
                <c:pt idx="10">
                  <c:v>39.166666666666664</c:v>
                </c:pt>
                <c:pt idx="11">
                  <c:v>40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ANTES!$C$12:$N$12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ANTES!$C$18:$N$18</c:f>
              <c:numCache>
                <c:formatCode>0.00</c:formatCode>
                <c:ptCount val="12"/>
                <c:pt idx="0">
                  <c:v>38.333333333333336</c:v>
                </c:pt>
                <c:pt idx="1">
                  <c:v>40.416666666666664</c:v>
                </c:pt>
                <c:pt idx="2">
                  <c:v>40.833333333333336</c:v>
                </c:pt>
                <c:pt idx="3">
                  <c:v>40.833333333333336</c:v>
                </c:pt>
                <c:pt idx="4">
                  <c:v>40.416666666666664</c:v>
                </c:pt>
                <c:pt idx="5">
                  <c:v>40</c:v>
                </c:pt>
                <c:pt idx="6">
                  <c:v>40</c:v>
                </c:pt>
                <c:pt idx="7">
                  <c:v>39.583333333333336</c:v>
                </c:pt>
                <c:pt idx="8">
                  <c:v>39.583333333333336</c:v>
                </c:pt>
                <c:pt idx="9">
                  <c:v>40.454545454545453</c:v>
                </c:pt>
                <c:pt idx="10">
                  <c:v>39.583333333333336</c:v>
                </c:pt>
                <c:pt idx="11">
                  <c:v>39.583333333333336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59808"/>
        <c:axId val="592355888"/>
      </c:lineChart>
      <c:catAx>
        <c:axId val="59235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55888"/>
        <c:crosses val="autoZero"/>
        <c:auto val="1"/>
        <c:lblAlgn val="ctr"/>
        <c:lblOffset val="100"/>
        <c:noMultiLvlLbl val="0"/>
      </c:catAx>
      <c:valAx>
        <c:axId val="592355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 dia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59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980764701624826"/>
          <c:y val="0.14234626519648216"/>
          <c:w val="0.33617412848860795"/>
          <c:h val="0.10183076005838698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La Libertad: precio mínimo de alquiler de tractor   (S/./h)</a:t>
            </a:r>
            <a:endParaRPr lang="es-PE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095"/>
          <c:y val="0.24287480843418063"/>
          <c:w val="0.79565048118985138"/>
          <c:h val="0.56525920837076571"/>
        </c:manualLayout>
      </c:layout>
      <c:lineChart>
        <c:grouping val="standard"/>
        <c:varyColors val="0"/>
        <c:ser>
          <c:idx val="0"/>
          <c:order val="0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ANTES!$C$13:$N$13</c:f>
              <c:numCache>
                <c:formatCode>0.00</c:formatCode>
                <c:ptCount val="12"/>
                <c:pt idx="0">
                  <c:v>69</c:v>
                </c:pt>
                <c:pt idx="1">
                  <c:v>69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70.5</c:v>
                </c:pt>
                <c:pt idx="6">
                  <c:v>70.5</c:v>
                </c:pt>
                <c:pt idx="7">
                  <c:v>70.5</c:v>
                </c:pt>
                <c:pt idx="8">
                  <c:v>70.5</c:v>
                </c:pt>
                <c:pt idx="9">
                  <c:v>70.5</c:v>
                </c:pt>
                <c:pt idx="10">
                  <c:v>70.5</c:v>
                </c:pt>
                <c:pt idx="11">
                  <c:v>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'2013'!$E$8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'2013'!$C$13:$N$13</c:f>
              <c:numCache>
                <c:formatCode>0.00</c:formatCode>
                <c:ptCount val="12"/>
                <c:pt idx="0">
                  <c:v>69</c:v>
                </c:pt>
                <c:pt idx="1">
                  <c:v>70</c:v>
                </c:pt>
                <c:pt idx="2">
                  <c:v>69.5</c:v>
                </c:pt>
                <c:pt idx="3">
                  <c:v>69.5</c:v>
                </c:pt>
                <c:pt idx="4">
                  <c:v>69.5</c:v>
                </c:pt>
                <c:pt idx="5">
                  <c:v>71.5</c:v>
                </c:pt>
                <c:pt idx="6">
                  <c:v>71.5</c:v>
                </c:pt>
                <c:pt idx="7">
                  <c:v>71.5</c:v>
                </c:pt>
                <c:pt idx="8">
                  <c:v>70.5</c:v>
                </c:pt>
                <c:pt idx="9">
                  <c:v>70.5</c:v>
                </c:pt>
                <c:pt idx="10">
                  <c:v>71</c:v>
                </c:pt>
                <c:pt idx="11">
                  <c:v>72.5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56672"/>
        <c:axId val="592362552"/>
      </c:lineChart>
      <c:catAx>
        <c:axId val="59235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62552"/>
        <c:crosses val="autoZero"/>
        <c:auto val="1"/>
        <c:lblAlgn val="ctr"/>
        <c:lblOffset val="100"/>
        <c:noMultiLvlLbl val="0"/>
      </c:catAx>
      <c:valAx>
        <c:axId val="592362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maquina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56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703454543910164"/>
          <c:y val="0.7195033575348535"/>
          <c:w val="0.32363478836990034"/>
          <c:h val="8.8314415243549105E-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/>
              <a:t>La Libertad: precio máximo de alquiler de tractor  </a:t>
            </a:r>
            <a:r>
              <a:rPr lang="es-PE" sz="1400" b="1" i="0" baseline="0">
                <a:effectLst/>
              </a:rPr>
              <a:t>(S/./h)</a:t>
            </a:r>
            <a:endParaRPr lang="es-PE" sz="14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095"/>
          <c:y val="0.24451585443711427"/>
          <c:w val="0.78453937007874031"/>
          <c:h val="0.56232212527488123"/>
        </c:manualLayout>
      </c:layout>
      <c:lineChart>
        <c:grouping val="standard"/>
        <c:varyColors val="0"/>
        <c:ser>
          <c:idx val="0"/>
          <c:order val="0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ANTES!$C$14:$N$14</c:f>
              <c:numCache>
                <c:formatCode>0.00</c:formatCode>
                <c:ptCount val="12"/>
                <c:pt idx="0">
                  <c:v>111</c:v>
                </c:pt>
                <c:pt idx="1">
                  <c:v>111</c:v>
                </c:pt>
                <c:pt idx="2">
                  <c:v>111</c:v>
                </c:pt>
                <c:pt idx="3">
                  <c:v>111</c:v>
                </c:pt>
                <c:pt idx="4">
                  <c:v>112</c:v>
                </c:pt>
                <c:pt idx="5">
                  <c:v>112</c:v>
                </c:pt>
                <c:pt idx="6">
                  <c:v>112</c:v>
                </c:pt>
                <c:pt idx="7">
                  <c:v>112</c:v>
                </c:pt>
                <c:pt idx="8">
                  <c:v>112.5</c:v>
                </c:pt>
                <c:pt idx="9">
                  <c:v>112.5</c:v>
                </c:pt>
                <c:pt idx="10">
                  <c:v>112.5</c:v>
                </c:pt>
                <c:pt idx="11">
                  <c:v>113.5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'2013'!$E$8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'2013'!$C$14:$N$14</c:f>
              <c:numCache>
                <c:formatCode>0.00</c:formatCode>
                <c:ptCount val="12"/>
                <c:pt idx="0">
                  <c:v>87.5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87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90.5</c:v>
                </c:pt>
                <c:pt idx="9">
                  <c:v>90.5</c:v>
                </c:pt>
                <c:pt idx="10">
                  <c:v>90.5</c:v>
                </c:pt>
                <c:pt idx="11">
                  <c:v>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52360"/>
        <c:axId val="592370000"/>
      </c:lineChart>
      <c:catAx>
        <c:axId val="59235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70000"/>
        <c:crosses val="autoZero"/>
        <c:auto val="1"/>
        <c:lblAlgn val="ctr"/>
        <c:lblOffset val="100"/>
        <c:noMultiLvlLbl val="0"/>
      </c:catAx>
      <c:valAx>
        <c:axId val="592370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maquina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52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934117583501032"/>
          <c:y val="0.72064856122749665"/>
          <c:w val="0.37222417309328615"/>
          <c:h val="7.310944813360476E-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La Libertad: precio mínimo de alquiler de yunta  </a:t>
            </a:r>
            <a:endParaRPr lang="es-PE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857174103237095"/>
          <c:y val="0.24287480843418063"/>
          <c:w val="0.80676159230096245"/>
          <c:h val="0.56525920837076571"/>
        </c:manualLayout>
      </c:layout>
      <c:lineChart>
        <c:grouping val="standard"/>
        <c:varyColors val="0"/>
        <c:ser>
          <c:idx val="0"/>
          <c:order val="0"/>
          <c:tx>
            <c:strRef>
              <c:f>ANTES!$E$8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ANTES!$C$15:$N$15</c:f>
              <c:numCache>
                <c:formatCode>0.00</c:formatCode>
                <c:ptCount val="12"/>
                <c:pt idx="0">
                  <c:v>60.416666666666664</c:v>
                </c:pt>
                <c:pt idx="1">
                  <c:v>61.25</c:v>
                </c:pt>
                <c:pt idx="2">
                  <c:v>64.583333333333329</c:v>
                </c:pt>
                <c:pt idx="3">
                  <c:v>64.583333333333329</c:v>
                </c:pt>
                <c:pt idx="4">
                  <c:v>64.166666666666671</c:v>
                </c:pt>
                <c:pt idx="5">
                  <c:v>63.75</c:v>
                </c:pt>
                <c:pt idx="6">
                  <c:v>63.75</c:v>
                </c:pt>
                <c:pt idx="7">
                  <c:v>64.583333333333329</c:v>
                </c:pt>
                <c:pt idx="8">
                  <c:v>66.25</c:v>
                </c:pt>
                <c:pt idx="9">
                  <c:v>70.909090909090907</c:v>
                </c:pt>
                <c:pt idx="10">
                  <c:v>68.333333333333329</c:v>
                </c:pt>
                <c:pt idx="11">
                  <c:v>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'2013'!$E$8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'2013'!$C$12:$N$12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'2013'!$C$15:$N$15</c:f>
              <c:numCache>
                <c:formatCode>0.00</c:formatCode>
                <c:ptCount val="12"/>
                <c:pt idx="0">
                  <c:v>52.916666666666664</c:v>
                </c:pt>
                <c:pt idx="1">
                  <c:v>52.5</c:v>
                </c:pt>
                <c:pt idx="2">
                  <c:v>52.5</c:v>
                </c:pt>
                <c:pt idx="3">
                  <c:v>52.916666666666664</c:v>
                </c:pt>
                <c:pt idx="4">
                  <c:v>52.916666666666664</c:v>
                </c:pt>
                <c:pt idx="5">
                  <c:v>52.083333333333336</c:v>
                </c:pt>
                <c:pt idx="6">
                  <c:v>50.416666666666664</c:v>
                </c:pt>
                <c:pt idx="7">
                  <c:v>50.416666666666664</c:v>
                </c:pt>
                <c:pt idx="8">
                  <c:v>49.583333333333336</c:v>
                </c:pt>
                <c:pt idx="9">
                  <c:v>50</c:v>
                </c:pt>
                <c:pt idx="10">
                  <c:v>52.083333333333336</c:v>
                </c:pt>
                <c:pt idx="11">
                  <c:v>51.25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75488"/>
        <c:axId val="592364512"/>
      </c:lineChart>
      <c:catAx>
        <c:axId val="59237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64512"/>
        <c:crosses val="autoZero"/>
        <c:auto val="1"/>
        <c:lblAlgn val="ctr"/>
        <c:lblOffset val="100"/>
        <c:noMultiLvlLbl val="0"/>
      </c:catAx>
      <c:valAx>
        <c:axId val="5923645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S/./hora día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92375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685039370078741"/>
          <c:y val="0.71763969918268"/>
          <c:w val="0.353333588568852"/>
          <c:h val="8.8085621421674642E-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13" Type="http://schemas.openxmlformats.org/officeDocument/2006/relationships/chart" Target="../charts/chart19.xml"/><Relationship Id="rId18" Type="http://schemas.openxmlformats.org/officeDocument/2006/relationships/chart" Target="../charts/chart24.xml"/><Relationship Id="rId3" Type="http://schemas.openxmlformats.org/officeDocument/2006/relationships/chart" Target="../charts/chart9.xml"/><Relationship Id="rId21" Type="http://schemas.openxmlformats.org/officeDocument/2006/relationships/chart" Target="../charts/chart27.xml"/><Relationship Id="rId7" Type="http://schemas.openxmlformats.org/officeDocument/2006/relationships/chart" Target="../charts/chart13.xml"/><Relationship Id="rId12" Type="http://schemas.openxmlformats.org/officeDocument/2006/relationships/chart" Target="../charts/chart18.xml"/><Relationship Id="rId17" Type="http://schemas.openxmlformats.org/officeDocument/2006/relationships/chart" Target="../charts/chart23.xml"/><Relationship Id="rId2" Type="http://schemas.openxmlformats.org/officeDocument/2006/relationships/chart" Target="../charts/chart8.xml"/><Relationship Id="rId16" Type="http://schemas.openxmlformats.org/officeDocument/2006/relationships/chart" Target="../charts/chart22.xml"/><Relationship Id="rId20" Type="http://schemas.openxmlformats.org/officeDocument/2006/relationships/chart" Target="../charts/chart26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11" Type="http://schemas.openxmlformats.org/officeDocument/2006/relationships/chart" Target="../charts/chart17.xml"/><Relationship Id="rId5" Type="http://schemas.openxmlformats.org/officeDocument/2006/relationships/chart" Target="../charts/chart11.xml"/><Relationship Id="rId15" Type="http://schemas.openxmlformats.org/officeDocument/2006/relationships/chart" Target="../charts/chart21.xml"/><Relationship Id="rId10" Type="http://schemas.openxmlformats.org/officeDocument/2006/relationships/chart" Target="../charts/chart16.xml"/><Relationship Id="rId19" Type="http://schemas.openxmlformats.org/officeDocument/2006/relationships/chart" Target="../charts/chart25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Relationship Id="rId14" Type="http://schemas.openxmlformats.org/officeDocument/2006/relationships/chart" Target="../charts/chart20.xml"/><Relationship Id="rId22" Type="http://schemas.openxmlformats.org/officeDocument/2006/relationships/chart" Target="../charts/chart2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12" name="Line 1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13" name="Line 2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14" name="Line 3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15" name="Line 4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16" name="Line 5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17" name="Line 6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18" name="Line 7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19" name="Line 8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20" name="Line 9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21" name="Line 10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22" name="Line 11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23" name="Line 12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24" name="Line 13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25" name="Line 14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26" name="Line 15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27" name="Line 16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28" name="Line 17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29" name="Line 18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30" name="Line 19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31" name="Line 20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32" name="Line 21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33" name="Line 22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34" name="Line 23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35" name="Line 24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36" name="Line 25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37" name="Line 26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38" name="Line 27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39" name="Line 28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40" name="Line 29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41" name="Line 30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42" name="Line 31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43" name="Line 32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44" name="Line 33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45" name="Line 34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46" name="Line 35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47" name="Line 36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48" name="Line 37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49" name="Line 38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50" name="Line 39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51" name="Line 40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52" name="Line 41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53" name="Line 42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54" name="Line 43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55" name="Line 44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56" name="Line 45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57" name="Line 46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90458" name="Line 47"/>
        <xdr:cNvSpPr>
          <a:spLocks noChangeShapeType="1"/>
        </xdr:cNvSpPr>
      </xdr:nvSpPr>
      <xdr:spPr bwMode="auto">
        <a:xfrm>
          <a:off x="3086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59" name="Line 48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90460" name="Line 49"/>
        <xdr:cNvSpPr>
          <a:spLocks noChangeShapeType="1"/>
        </xdr:cNvSpPr>
      </xdr:nvSpPr>
      <xdr:spPr bwMode="auto">
        <a:xfrm>
          <a:off x="3086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61" name="Line 50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90462" name="Line 51"/>
        <xdr:cNvSpPr>
          <a:spLocks noChangeShapeType="1"/>
        </xdr:cNvSpPr>
      </xdr:nvSpPr>
      <xdr:spPr bwMode="auto">
        <a:xfrm>
          <a:off x="3086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90463" name="Line 52"/>
        <xdr:cNvSpPr>
          <a:spLocks noChangeShapeType="1"/>
        </xdr:cNvSpPr>
      </xdr:nvSpPr>
      <xdr:spPr bwMode="auto">
        <a:xfrm>
          <a:off x="3657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0464" name="Line 53"/>
        <xdr:cNvSpPr>
          <a:spLocks noChangeShapeType="1"/>
        </xdr:cNvSpPr>
      </xdr:nvSpPr>
      <xdr:spPr bwMode="auto">
        <a:xfrm>
          <a:off x="4785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0465" name="Line 54"/>
        <xdr:cNvSpPr>
          <a:spLocks noChangeShapeType="1"/>
        </xdr:cNvSpPr>
      </xdr:nvSpPr>
      <xdr:spPr bwMode="auto">
        <a:xfrm>
          <a:off x="54025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90466" name="Line 55"/>
        <xdr:cNvSpPr>
          <a:spLocks noChangeShapeType="1"/>
        </xdr:cNvSpPr>
      </xdr:nvSpPr>
      <xdr:spPr bwMode="auto">
        <a:xfrm>
          <a:off x="59740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90467" name="Line 56"/>
        <xdr:cNvSpPr>
          <a:spLocks noChangeShapeType="1"/>
        </xdr:cNvSpPr>
      </xdr:nvSpPr>
      <xdr:spPr bwMode="auto">
        <a:xfrm>
          <a:off x="3657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0468" name="Line 57"/>
        <xdr:cNvSpPr>
          <a:spLocks noChangeShapeType="1"/>
        </xdr:cNvSpPr>
      </xdr:nvSpPr>
      <xdr:spPr bwMode="auto">
        <a:xfrm>
          <a:off x="4785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0469" name="Line 58"/>
        <xdr:cNvSpPr>
          <a:spLocks noChangeShapeType="1"/>
        </xdr:cNvSpPr>
      </xdr:nvSpPr>
      <xdr:spPr bwMode="auto">
        <a:xfrm>
          <a:off x="54025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90470" name="Line 59"/>
        <xdr:cNvSpPr>
          <a:spLocks noChangeShapeType="1"/>
        </xdr:cNvSpPr>
      </xdr:nvSpPr>
      <xdr:spPr bwMode="auto">
        <a:xfrm>
          <a:off x="59740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90471" name="Line 60"/>
        <xdr:cNvSpPr>
          <a:spLocks noChangeShapeType="1"/>
        </xdr:cNvSpPr>
      </xdr:nvSpPr>
      <xdr:spPr bwMode="auto">
        <a:xfrm>
          <a:off x="3657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0472" name="Line 61"/>
        <xdr:cNvSpPr>
          <a:spLocks noChangeShapeType="1"/>
        </xdr:cNvSpPr>
      </xdr:nvSpPr>
      <xdr:spPr bwMode="auto">
        <a:xfrm>
          <a:off x="4785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0473" name="Line 62"/>
        <xdr:cNvSpPr>
          <a:spLocks noChangeShapeType="1"/>
        </xdr:cNvSpPr>
      </xdr:nvSpPr>
      <xdr:spPr bwMode="auto">
        <a:xfrm>
          <a:off x="54025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90474" name="Line 63"/>
        <xdr:cNvSpPr>
          <a:spLocks noChangeShapeType="1"/>
        </xdr:cNvSpPr>
      </xdr:nvSpPr>
      <xdr:spPr bwMode="auto">
        <a:xfrm>
          <a:off x="59740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0475" name="Line 64"/>
        <xdr:cNvSpPr>
          <a:spLocks noChangeShapeType="1"/>
        </xdr:cNvSpPr>
      </xdr:nvSpPr>
      <xdr:spPr bwMode="auto">
        <a:xfrm>
          <a:off x="54025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90476" name="Line 65"/>
        <xdr:cNvSpPr>
          <a:spLocks noChangeShapeType="1"/>
        </xdr:cNvSpPr>
      </xdr:nvSpPr>
      <xdr:spPr bwMode="auto">
        <a:xfrm>
          <a:off x="59740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0477" name="Line 66"/>
        <xdr:cNvSpPr>
          <a:spLocks noChangeShapeType="1"/>
        </xdr:cNvSpPr>
      </xdr:nvSpPr>
      <xdr:spPr bwMode="auto">
        <a:xfrm>
          <a:off x="54025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90478" name="Line 67"/>
        <xdr:cNvSpPr>
          <a:spLocks noChangeShapeType="1"/>
        </xdr:cNvSpPr>
      </xdr:nvSpPr>
      <xdr:spPr bwMode="auto">
        <a:xfrm>
          <a:off x="59740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79" name="Line 83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80" name="Line 84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81" name="Line 85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82" name="Line 86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83" name="Line 87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84" name="Line 88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85" name="Line 89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86" name="Line 90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87" name="Line 91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88" name="Line 92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89" name="Line 93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90" name="Line 94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91" name="Line 95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92" name="Line 96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93" name="Line 97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94" name="Line 98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95" name="Line 99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96" name="Line 100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97" name="Line 101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498" name="Line 102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499" name="Line 103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500" name="Line 104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501" name="Line 105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502" name="Line 106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503" name="Line 107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504" name="Line 108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505" name="Line 109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506" name="Line 110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507" name="Line 111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508" name="Line 112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509" name="Line 113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510" name="Line 114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511" name="Line 115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512" name="Line 116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513" name="Line 117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514" name="Line 118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515" name="Line 119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516" name="Line 120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517" name="Line 121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518" name="Line 122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519" name="Line 123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520" name="Line 124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521" name="Line 125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522" name="Line 126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90523" name="Line 1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0524" name="Line 2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90525" name="Line 3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0526" name="Line 4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90527" name="Line 5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0528" name="Line 6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90529" name="Line 7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0530" name="Line 8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90531" name="Line 9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0532" name="Line 10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90533" name="Line 11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0534" name="Line 12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90535" name="Line 13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0536" name="Line 14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90537" name="Line 15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0538" name="Line 16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90539" name="Line 17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0540" name="Line 18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90541" name="Line 19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0542" name="Line 20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90543" name="Line 21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0544" name="Line 22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90545" name="Line 23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0546" name="Line 24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90547" name="Line 25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0548" name="Line 26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90549" name="Line 27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0550" name="Line 28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90551" name="Line 29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0552" name="Line 30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90553" name="Line 31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0554" name="Line 32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90555" name="Line 33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0556" name="Line 34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90557" name="Line 35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0558" name="Line 36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90559" name="Line 37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0560" name="Line 38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90561" name="Line 39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0562" name="Line 40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90563" name="Line 41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0564" name="Line 42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90565" name="Line 43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0566" name="Line 44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567" name="Line 45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568" name="Line 46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90569" name="Line 47"/>
        <xdr:cNvSpPr>
          <a:spLocks noChangeShapeType="1"/>
        </xdr:cNvSpPr>
      </xdr:nvSpPr>
      <xdr:spPr bwMode="auto">
        <a:xfrm>
          <a:off x="3086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570" name="Line 48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90571" name="Line 49"/>
        <xdr:cNvSpPr>
          <a:spLocks noChangeShapeType="1"/>
        </xdr:cNvSpPr>
      </xdr:nvSpPr>
      <xdr:spPr bwMode="auto">
        <a:xfrm>
          <a:off x="3086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572" name="Line 50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90573" name="Line 51"/>
        <xdr:cNvSpPr>
          <a:spLocks noChangeShapeType="1"/>
        </xdr:cNvSpPr>
      </xdr:nvSpPr>
      <xdr:spPr bwMode="auto">
        <a:xfrm>
          <a:off x="3086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90574" name="Line 52"/>
        <xdr:cNvSpPr>
          <a:spLocks noChangeShapeType="1"/>
        </xdr:cNvSpPr>
      </xdr:nvSpPr>
      <xdr:spPr bwMode="auto">
        <a:xfrm>
          <a:off x="3657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0575" name="Line 53"/>
        <xdr:cNvSpPr>
          <a:spLocks noChangeShapeType="1"/>
        </xdr:cNvSpPr>
      </xdr:nvSpPr>
      <xdr:spPr bwMode="auto">
        <a:xfrm>
          <a:off x="4785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0576" name="Line 54"/>
        <xdr:cNvSpPr>
          <a:spLocks noChangeShapeType="1"/>
        </xdr:cNvSpPr>
      </xdr:nvSpPr>
      <xdr:spPr bwMode="auto">
        <a:xfrm>
          <a:off x="54025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90577" name="Line 55"/>
        <xdr:cNvSpPr>
          <a:spLocks noChangeShapeType="1"/>
        </xdr:cNvSpPr>
      </xdr:nvSpPr>
      <xdr:spPr bwMode="auto">
        <a:xfrm>
          <a:off x="59740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90578" name="Line 56"/>
        <xdr:cNvSpPr>
          <a:spLocks noChangeShapeType="1"/>
        </xdr:cNvSpPr>
      </xdr:nvSpPr>
      <xdr:spPr bwMode="auto">
        <a:xfrm>
          <a:off x="3657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0579" name="Line 57"/>
        <xdr:cNvSpPr>
          <a:spLocks noChangeShapeType="1"/>
        </xdr:cNvSpPr>
      </xdr:nvSpPr>
      <xdr:spPr bwMode="auto">
        <a:xfrm>
          <a:off x="4785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0580" name="Line 58"/>
        <xdr:cNvSpPr>
          <a:spLocks noChangeShapeType="1"/>
        </xdr:cNvSpPr>
      </xdr:nvSpPr>
      <xdr:spPr bwMode="auto">
        <a:xfrm>
          <a:off x="54025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90581" name="Line 59"/>
        <xdr:cNvSpPr>
          <a:spLocks noChangeShapeType="1"/>
        </xdr:cNvSpPr>
      </xdr:nvSpPr>
      <xdr:spPr bwMode="auto">
        <a:xfrm>
          <a:off x="59740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90582" name="Line 60"/>
        <xdr:cNvSpPr>
          <a:spLocks noChangeShapeType="1"/>
        </xdr:cNvSpPr>
      </xdr:nvSpPr>
      <xdr:spPr bwMode="auto">
        <a:xfrm>
          <a:off x="3657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0583" name="Line 61"/>
        <xdr:cNvSpPr>
          <a:spLocks noChangeShapeType="1"/>
        </xdr:cNvSpPr>
      </xdr:nvSpPr>
      <xdr:spPr bwMode="auto">
        <a:xfrm>
          <a:off x="4785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0584" name="Line 62"/>
        <xdr:cNvSpPr>
          <a:spLocks noChangeShapeType="1"/>
        </xdr:cNvSpPr>
      </xdr:nvSpPr>
      <xdr:spPr bwMode="auto">
        <a:xfrm>
          <a:off x="54025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90585" name="Line 63"/>
        <xdr:cNvSpPr>
          <a:spLocks noChangeShapeType="1"/>
        </xdr:cNvSpPr>
      </xdr:nvSpPr>
      <xdr:spPr bwMode="auto">
        <a:xfrm>
          <a:off x="59740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0586" name="Line 64"/>
        <xdr:cNvSpPr>
          <a:spLocks noChangeShapeType="1"/>
        </xdr:cNvSpPr>
      </xdr:nvSpPr>
      <xdr:spPr bwMode="auto">
        <a:xfrm>
          <a:off x="54025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90587" name="Line 65"/>
        <xdr:cNvSpPr>
          <a:spLocks noChangeShapeType="1"/>
        </xdr:cNvSpPr>
      </xdr:nvSpPr>
      <xdr:spPr bwMode="auto">
        <a:xfrm>
          <a:off x="59740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0588" name="Line 66"/>
        <xdr:cNvSpPr>
          <a:spLocks noChangeShapeType="1"/>
        </xdr:cNvSpPr>
      </xdr:nvSpPr>
      <xdr:spPr bwMode="auto">
        <a:xfrm>
          <a:off x="54025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690589" name="Line 67"/>
        <xdr:cNvSpPr>
          <a:spLocks noChangeShapeType="1"/>
        </xdr:cNvSpPr>
      </xdr:nvSpPr>
      <xdr:spPr bwMode="auto">
        <a:xfrm>
          <a:off x="59740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590" name="Line 83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591" name="Line 84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592" name="Line 85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593" name="Line 86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594" name="Line 87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595" name="Line 88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596" name="Line 89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597" name="Line 90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598" name="Line 91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599" name="Line 92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600" name="Line 93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601" name="Line 94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602" name="Line 95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603" name="Line 96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604" name="Line 97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605" name="Line 98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606" name="Line 99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607" name="Line 100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608" name="Line 101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609" name="Line 102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610" name="Line 103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611" name="Line 104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612" name="Line 105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613" name="Line 106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614" name="Line 107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615" name="Line 108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616" name="Line 109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617" name="Line 110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618" name="Line 111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619" name="Line 112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620" name="Line 113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621" name="Line 114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622" name="Line 115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623" name="Line 116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624" name="Line 117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625" name="Line 118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626" name="Line 119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627" name="Line 120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628" name="Line 121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629" name="Line 122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630" name="Line 123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631" name="Line 124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0</xdr:row>
      <xdr:rowOff>0</xdr:rowOff>
    </xdr:from>
    <xdr:to>
      <xdr:col>1</xdr:col>
      <xdr:colOff>480060</xdr:colOff>
      <xdr:row>0</xdr:row>
      <xdr:rowOff>0</xdr:rowOff>
    </xdr:to>
    <xdr:sp macro="" textlink="">
      <xdr:nvSpPr>
        <xdr:cNvPr id="690632" name="Line 125"/>
        <xdr:cNvSpPr>
          <a:spLocks noChangeShapeType="1"/>
        </xdr:cNvSpPr>
      </xdr:nvSpPr>
      <xdr:spPr bwMode="auto">
        <a:xfrm>
          <a:off x="17373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690633" name="Line 126"/>
        <xdr:cNvSpPr>
          <a:spLocks noChangeShapeType="1"/>
        </xdr:cNvSpPr>
      </xdr:nvSpPr>
      <xdr:spPr bwMode="auto">
        <a:xfrm>
          <a:off x="246888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</xdr:colOff>
      <xdr:row>22</xdr:row>
      <xdr:rowOff>76200</xdr:rowOff>
    </xdr:from>
    <xdr:to>
      <xdr:col>6</xdr:col>
      <xdr:colOff>563880</xdr:colOff>
      <xdr:row>39</xdr:row>
      <xdr:rowOff>160020</xdr:rowOff>
    </xdr:to>
    <xdr:graphicFrame macro="">
      <xdr:nvGraphicFramePr>
        <xdr:cNvPr id="690634" name="22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</xdr:colOff>
      <xdr:row>22</xdr:row>
      <xdr:rowOff>91440</xdr:rowOff>
    </xdr:from>
    <xdr:to>
      <xdr:col>14</xdr:col>
      <xdr:colOff>586740</xdr:colOff>
      <xdr:row>39</xdr:row>
      <xdr:rowOff>160020</xdr:rowOff>
    </xdr:to>
    <xdr:graphicFrame macro="">
      <xdr:nvGraphicFramePr>
        <xdr:cNvPr id="690635" name="2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40</xdr:row>
      <xdr:rowOff>99060</xdr:rowOff>
    </xdr:from>
    <xdr:to>
      <xdr:col>6</xdr:col>
      <xdr:colOff>563880</xdr:colOff>
      <xdr:row>58</xdr:row>
      <xdr:rowOff>22860</xdr:rowOff>
    </xdr:to>
    <xdr:graphicFrame macro="">
      <xdr:nvGraphicFramePr>
        <xdr:cNvPr id="690636" name="22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40</xdr:row>
      <xdr:rowOff>76200</xdr:rowOff>
    </xdr:from>
    <xdr:to>
      <xdr:col>14</xdr:col>
      <xdr:colOff>563880</xdr:colOff>
      <xdr:row>57</xdr:row>
      <xdr:rowOff>144780</xdr:rowOff>
    </xdr:to>
    <xdr:graphicFrame macro="">
      <xdr:nvGraphicFramePr>
        <xdr:cNvPr id="690637" name="2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58</xdr:row>
      <xdr:rowOff>144780</xdr:rowOff>
    </xdr:from>
    <xdr:to>
      <xdr:col>6</xdr:col>
      <xdr:colOff>464820</xdr:colOff>
      <xdr:row>76</xdr:row>
      <xdr:rowOff>60960</xdr:rowOff>
    </xdr:to>
    <xdr:graphicFrame macro="">
      <xdr:nvGraphicFramePr>
        <xdr:cNvPr id="690638" name="22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541020</xdr:colOff>
      <xdr:row>58</xdr:row>
      <xdr:rowOff>160020</xdr:rowOff>
    </xdr:from>
    <xdr:to>
      <xdr:col>14</xdr:col>
      <xdr:colOff>556260</xdr:colOff>
      <xdr:row>76</xdr:row>
      <xdr:rowOff>60960</xdr:rowOff>
    </xdr:to>
    <xdr:graphicFrame macro="">
      <xdr:nvGraphicFramePr>
        <xdr:cNvPr id="690639" name="22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2836" name="Line 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2837" name="Line 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2838" name="Line 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2839" name="Line 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2840" name="Line 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2841" name="Line 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2842" name="Line 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2843" name="Line 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2844" name="Line 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2845" name="Line 1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2846" name="Line 1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2847" name="Line 1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2848" name="Line 1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2849" name="Line 1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2850" name="Line 1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2851" name="Line 1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2852" name="Line 1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2853" name="Line 1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2854" name="Line 1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2855" name="Line 2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2856" name="Line 2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2857" name="Line 2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2858" name="Line 2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2859" name="Line 2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2860" name="Line 2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2861" name="Line 2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2862" name="Line 2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2863" name="Line 2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2864" name="Line 2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2865" name="Line 3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2866" name="Line 3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2867" name="Line 3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2868" name="Line 3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2869" name="Line 3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2870" name="Line 3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2871" name="Line 3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2872" name="Line 3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2873" name="Line 3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2874" name="Line 3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2875" name="Line 4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2876" name="Line 4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2877" name="Line 4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2878" name="Line 4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2879" name="Line 4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3860" name="Line 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3861" name="Line 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3862" name="Line 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3863" name="Line 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3864" name="Line 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3865" name="Line 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3866" name="Line 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3867" name="Line 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3868" name="Line 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3869" name="Line 1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3870" name="Line 1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3871" name="Line 1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3872" name="Line 1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3873" name="Line 1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3874" name="Line 1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3875" name="Line 1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3876" name="Line 1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3877" name="Line 1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3878" name="Line 1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3879" name="Line 2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3880" name="Line 2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3881" name="Line 2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3882" name="Line 2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3883" name="Line 2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3884" name="Line 2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3885" name="Line 2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3886" name="Line 2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3887" name="Line 2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3888" name="Line 2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3889" name="Line 3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3890" name="Line 3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3891" name="Line 3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3892" name="Line 3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3893" name="Line 3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3894" name="Line 3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3895" name="Line 3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3896" name="Line 3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3897" name="Line 3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3898" name="Line 3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3899" name="Line 4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3900" name="Line 4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3901" name="Line 4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3902" name="Line 4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3903" name="Line 4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4884" name="Line 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4885" name="Line 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4886" name="Line 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4887" name="Line 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4888" name="Line 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4889" name="Line 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4890" name="Line 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4891" name="Line 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4892" name="Line 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4893" name="Line 1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4894" name="Line 1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4895" name="Line 1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4896" name="Line 1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4897" name="Line 1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4898" name="Line 1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4899" name="Line 1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4900" name="Line 1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4901" name="Line 1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4902" name="Line 1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4903" name="Line 2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4904" name="Line 2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4905" name="Line 2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4906" name="Line 2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4907" name="Line 2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4908" name="Line 2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4909" name="Line 2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4910" name="Line 2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4911" name="Line 2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4912" name="Line 2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4913" name="Line 3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4914" name="Line 3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4915" name="Line 3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4916" name="Line 3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4917" name="Line 3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4918" name="Line 3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4919" name="Line 3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4920" name="Line 3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4921" name="Line 3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4922" name="Line 3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4923" name="Line 4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4924" name="Line 4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4925" name="Line 4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4926" name="Line 4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4927" name="Line 4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173736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2468880" y="7421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</xdr:colOff>
      <xdr:row>22</xdr:row>
      <xdr:rowOff>76200</xdr:rowOff>
    </xdr:from>
    <xdr:to>
      <xdr:col>6</xdr:col>
      <xdr:colOff>563880</xdr:colOff>
      <xdr:row>39</xdr:row>
      <xdr:rowOff>160020</xdr:rowOff>
    </xdr:to>
    <xdr:graphicFrame macro="">
      <xdr:nvGraphicFramePr>
        <xdr:cNvPr id="46" name="22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</xdr:colOff>
      <xdr:row>22</xdr:row>
      <xdr:rowOff>91440</xdr:rowOff>
    </xdr:from>
    <xdr:to>
      <xdr:col>14</xdr:col>
      <xdr:colOff>586740</xdr:colOff>
      <xdr:row>39</xdr:row>
      <xdr:rowOff>160020</xdr:rowOff>
    </xdr:to>
    <xdr:graphicFrame macro="">
      <xdr:nvGraphicFramePr>
        <xdr:cNvPr id="47" name="2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40</xdr:row>
      <xdr:rowOff>99060</xdr:rowOff>
    </xdr:from>
    <xdr:to>
      <xdr:col>6</xdr:col>
      <xdr:colOff>563880</xdr:colOff>
      <xdr:row>58</xdr:row>
      <xdr:rowOff>22860</xdr:rowOff>
    </xdr:to>
    <xdr:graphicFrame macro="">
      <xdr:nvGraphicFramePr>
        <xdr:cNvPr id="48" name="22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40</xdr:row>
      <xdr:rowOff>76200</xdr:rowOff>
    </xdr:from>
    <xdr:to>
      <xdr:col>14</xdr:col>
      <xdr:colOff>563880</xdr:colOff>
      <xdr:row>57</xdr:row>
      <xdr:rowOff>144780</xdr:rowOff>
    </xdr:to>
    <xdr:graphicFrame macro="">
      <xdr:nvGraphicFramePr>
        <xdr:cNvPr id="49" name="2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58</xdr:row>
      <xdr:rowOff>144780</xdr:rowOff>
    </xdr:from>
    <xdr:to>
      <xdr:col>6</xdr:col>
      <xdr:colOff>464820</xdr:colOff>
      <xdr:row>76</xdr:row>
      <xdr:rowOff>60960</xdr:rowOff>
    </xdr:to>
    <xdr:graphicFrame macro="">
      <xdr:nvGraphicFramePr>
        <xdr:cNvPr id="50" name="22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541020</xdr:colOff>
      <xdr:row>58</xdr:row>
      <xdr:rowOff>160020</xdr:rowOff>
    </xdr:from>
    <xdr:to>
      <xdr:col>14</xdr:col>
      <xdr:colOff>556260</xdr:colOff>
      <xdr:row>76</xdr:row>
      <xdr:rowOff>60960</xdr:rowOff>
    </xdr:to>
    <xdr:graphicFrame macro="">
      <xdr:nvGraphicFramePr>
        <xdr:cNvPr id="51" name="22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2" name="Line 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3" name="Line 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4" name="Line 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5" name="Line 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8" name="Line 7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9" name="Line 8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0" name="Line 9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1" name="Line 10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" name="Line 1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" name="Line 1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4" name="Line 1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5" name="Line 1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6" name="Line 15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7" name="Line 16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8" name="Line 17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9" name="Line 18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70" name="Line 19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71" name="Line 20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72" name="Line 2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73" name="Line 2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74" name="Line 2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75" name="Line 2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76" name="Line 25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77" name="Line 26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78" name="Line 27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79" name="Line 28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80" name="Line 29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81" name="Line 30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82" name="Line 3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83" name="Line 3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84" name="Line 3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85" name="Line 3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86" name="Line 35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87" name="Line 36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88" name="Line 37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89" name="Line 38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90" name="Line 39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1" name="Line 40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92" name="Line 4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3" name="Line 4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94" name="Line 4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5" name="Line 4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</xdr:colOff>
      <xdr:row>22</xdr:row>
      <xdr:rowOff>76200</xdr:rowOff>
    </xdr:from>
    <xdr:to>
      <xdr:col>6</xdr:col>
      <xdr:colOff>563880</xdr:colOff>
      <xdr:row>39</xdr:row>
      <xdr:rowOff>160020</xdr:rowOff>
    </xdr:to>
    <xdr:graphicFrame macro="">
      <xdr:nvGraphicFramePr>
        <xdr:cNvPr id="96" name="22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7620</xdr:colOff>
      <xdr:row>22</xdr:row>
      <xdr:rowOff>91440</xdr:rowOff>
    </xdr:from>
    <xdr:to>
      <xdr:col>14</xdr:col>
      <xdr:colOff>586740</xdr:colOff>
      <xdr:row>39</xdr:row>
      <xdr:rowOff>160020</xdr:rowOff>
    </xdr:to>
    <xdr:graphicFrame macro="">
      <xdr:nvGraphicFramePr>
        <xdr:cNvPr id="97" name="2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</xdr:colOff>
      <xdr:row>40</xdr:row>
      <xdr:rowOff>99060</xdr:rowOff>
    </xdr:from>
    <xdr:to>
      <xdr:col>6</xdr:col>
      <xdr:colOff>563880</xdr:colOff>
      <xdr:row>58</xdr:row>
      <xdr:rowOff>22860</xdr:rowOff>
    </xdr:to>
    <xdr:graphicFrame macro="">
      <xdr:nvGraphicFramePr>
        <xdr:cNvPr id="98" name="22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40</xdr:row>
      <xdr:rowOff>76200</xdr:rowOff>
    </xdr:from>
    <xdr:to>
      <xdr:col>14</xdr:col>
      <xdr:colOff>563880</xdr:colOff>
      <xdr:row>57</xdr:row>
      <xdr:rowOff>144780</xdr:rowOff>
    </xdr:to>
    <xdr:graphicFrame macro="">
      <xdr:nvGraphicFramePr>
        <xdr:cNvPr id="99" name="2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58</xdr:row>
      <xdr:rowOff>144780</xdr:rowOff>
    </xdr:from>
    <xdr:to>
      <xdr:col>6</xdr:col>
      <xdr:colOff>464820</xdr:colOff>
      <xdr:row>76</xdr:row>
      <xdr:rowOff>60960</xdr:rowOff>
    </xdr:to>
    <xdr:graphicFrame macro="">
      <xdr:nvGraphicFramePr>
        <xdr:cNvPr id="100" name="22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541020</xdr:colOff>
      <xdr:row>58</xdr:row>
      <xdr:rowOff>160020</xdr:rowOff>
    </xdr:from>
    <xdr:to>
      <xdr:col>14</xdr:col>
      <xdr:colOff>556260</xdr:colOff>
      <xdr:row>76</xdr:row>
      <xdr:rowOff>60960</xdr:rowOff>
    </xdr:to>
    <xdr:graphicFrame macro="">
      <xdr:nvGraphicFramePr>
        <xdr:cNvPr id="101" name="22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02" name="Line 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03" name="Line 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04" name="Line 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05" name="Line 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06" name="Line 5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07" name="Line 6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08" name="Line 7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09" name="Line 8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10" name="Line 9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11" name="Line 10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12" name="Line 1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13" name="Line 1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14" name="Line 1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15" name="Line 1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16" name="Line 15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17" name="Line 16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18" name="Line 17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19" name="Line 18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20" name="Line 19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21" name="Line 20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22" name="Line 2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23" name="Line 2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24" name="Line 2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25" name="Line 2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26" name="Line 25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27" name="Line 26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28" name="Line 27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29" name="Line 28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30" name="Line 29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31" name="Line 30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32" name="Line 3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33" name="Line 3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34" name="Line 3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35" name="Line 3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36" name="Line 35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37" name="Line 36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38" name="Line 37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39" name="Line 38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40" name="Line 39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41" name="Line 40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42" name="Line 4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43" name="Line 4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44" name="Line 4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45" name="Line 4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40</xdr:row>
      <xdr:rowOff>99060</xdr:rowOff>
    </xdr:from>
    <xdr:to>
      <xdr:col>6</xdr:col>
      <xdr:colOff>563880</xdr:colOff>
      <xdr:row>58</xdr:row>
      <xdr:rowOff>22860</xdr:rowOff>
    </xdr:to>
    <xdr:graphicFrame macro="">
      <xdr:nvGraphicFramePr>
        <xdr:cNvPr id="148" name="22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40</xdr:row>
      <xdr:rowOff>76200</xdr:rowOff>
    </xdr:from>
    <xdr:to>
      <xdr:col>14</xdr:col>
      <xdr:colOff>563880</xdr:colOff>
      <xdr:row>57</xdr:row>
      <xdr:rowOff>144780</xdr:rowOff>
    </xdr:to>
    <xdr:graphicFrame macro="">
      <xdr:nvGraphicFramePr>
        <xdr:cNvPr id="149" name="2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58</xdr:row>
      <xdr:rowOff>144780</xdr:rowOff>
    </xdr:from>
    <xdr:to>
      <xdr:col>6</xdr:col>
      <xdr:colOff>464820</xdr:colOff>
      <xdr:row>76</xdr:row>
      <xdr:rowOff>60960</xdr:rowOff>
    </xdr:to>
    <xdr:graphicFrame macro="">
      <xdr:nvGraphicFramePr>
        <xdr:cNvPr id="150" name="22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541020</xdr:colOff>
      <xdr:row>58</xdr:row>
      <xdr:rowOff>160020</xdr:rowOff>
    </xdr:from>
    <xdr:to>
      <xdr:col>14</xdr:col>
      <xdr:colOff>556260</xdr:colOff>
      <xdr:row>76</xdr:row>
      <xdr:rowOff>60960</xdr:rowOff>
    </xdr:to>
    <xdr:graphicFrame macro="">
      <xdr:nvGraphicFramePr>
        <xdr:cNvPr id="151" name="22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52" name="Line 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53" name="Line 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54" name="Line 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55" name="Line 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56" name="Line 5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57" name="Line 6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58" name="Line 7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59" name="Line 8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60" name="Line 9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61" name="Line 10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62" name="Line 1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63" name="Line 1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64" name="Line 1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65" name="Line 1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66" name="Line 15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67" name="Line 16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68" name="Line 17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69" name="Line 18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70" name="Line 19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71" name="Line 20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72" name="Line 2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73" name="Line 2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74" name="Line 2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75" name="Line 2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76" name="Line 25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77" name="Line 26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78" name="Line 27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79" name="Line 28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80" name="Line 29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81" name="Line 30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82" name="Line 3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83" name="Line 3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84" name="Line 3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85" name="Line 3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86" name="Line 35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87" name="Line 36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88" name="Line 37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89" name="Line 38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90" name="Line 39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91" name="Line 40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92" name="Line 4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93" name="Line 4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94" name="Line 4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95" name="Line 4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</xdr:colOff>
      <xdr:row>22</xdr:row>
      <xdr:rowOff>76200</xdr:rowOff>
    </xdr:from>
    <xdr:to>
      <xdr:col>6</xdr:col>
      <xdr:colOff>563880</xdr:colOff>
      <xdr:row>39</xdr:row>
      <xdr:rowOff>160020</xdr:rowOff>
    </xdr:to>
    <xdr:graphicFrame macro="">
      <xdr:nvGraphicFramePr>
        <xdr:cNvPr id="196" name="22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7620</xdr:colOff>
      <xdr:row>22</xdr:row>
      <xdr:rowOff>91440</xdr:rowOff>
    </xdr:from>
    <xdr:to>
      <xdr:col>16</xdr:col>
      <xdr:colOff>400050</xdr:colOff>
      <xdr:row>39</xdr:row>
      <xdr:rowOff>160020</xdr:rowOff>
    </xdr:to>
    <xdr:graphicFrame macro="">
      <xdr:nvGraphicFramePr>
        <xdr:cNvPr id="197" name="2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38100</xdr:colOff>
      <xdr:row>40</xdr:row>
      <xdr:rowOff>99060</xdr:rowOff>
    </xdr:from>
    <xdr:to>
      <xdr:col>6</xdr:col>
      <xdr:colOff>563880</xdr:colOff>
      <xdr:row>58</xdr:row>
      <xdr:rowOff>22860</xdr:rowOff>
    </xdr:to>
    <xdr:graphicFrame macro="">
      <xdr:nvGraphicFramePr>
        <xdr:cNvPr id="198" name="22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</xdr:col>
      <xdr:colOff>0</xdr:colOff>
      <xdr:row>40</xdr:row>
      <xdr:rowOff>76200</xdr:rowOff>
    </xdr:from>
    <xdr:to>
      <xdr:col>16</xdr:col>
      <xdr:colOff>400050</xdr:colOff>
      <xdr:row>57</xdr:row>
      <xdr:rowOff>144780</xdr:rowOff>
    </xdr:to>
    <xdr:graphicFrame macro="">
      <xdr:nvGraphicFramePr>
        <xdr:cNvPr id="199" name="2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58</xdr:row>
      <xdr:rowOff>144780</xdr:rowOff>
    </xdr:from>
    <xdr:to>
      <xdr:col>6</xdr:col>
      <xdr:colOff>464820</xdr:colOff>
      <xdr:row>76</xdr:row>
      <xdr:rowOff>60960</xdr:rowOff>
    </xdr:to>
    <xdr:graphicFrame macro="">
      <xdr:nvGraphicFramePr>
        <xdr:cNvPr id="200" name="22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6</xdr:col>
      <xdr:colOff>541020</xdr:colOff>
      <xdr:row>58</xdr:row>
      <xdr:rowOff>160020</xdr:rowOff>
    </xdr:from>
    <xdr:to>
      <xdr:col>16</xdr:col>
      <xdr:colOff>409575</xdr:colOff>
      <xdr:row>76</xdr:row>
      <xdr:rowOff>60960</xdr:rowOff>
    </xdr:to>
    <xdr:graphicFrame macro="">
      <xdr:nvGraphicFramePr>
        <xdr:cNvPr id="201" name="22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</xdr:colOff>
      <xdr:row>22</xdr:row>
      <xdr:rowOff>76200</xdr:rowOff>
    </xdr:from>
    <xdr:to>
      <xdr:col>6</xdr:col>
      <xdr:colOff>563880</xdr:colOff>
      <xdr:row>39</xdr:row>
      <xdr:rowOff>160020</xdr:rowOff>
    </xdr:to>
    <xdr:graphicFrame macro="">
      <xdr:nvGraphicFramePr>
        <xdr:cNvPr id="46" name="22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</xdr:colOff>
      <xdr:row>22</xdr:row>
      <xdr:rowOff>91440</xdr:rowOff>
    </xdr:from>
    <xdr:to>
      <xdr:col>14</xdr:col>
      <xdr:colOff>586740</xdr:colOff>
      <xdr:row>39</xdr:row>
      <xdr:rowOff>160020</xdr:rowOff>
    </xdr:to>
    <xdr:graphicFrame macro="">
      <xdr:nvGraphicFramePr>
        <xdr:cNvPr id="47" name="2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40</xdr:row>
      <xdr:rowOff>99060</xdr:rowOff>
    </xdr:from>
    <xdr:to>
      <xdr:col>6</xdr:col>
      <xdr:colOff>563880</xdr:colOff>
      <xdr:row>58</xdr:row>
      <xdr:rowOff>22860</xdr:rowOff>
    </xdr:to>
    <xdr:graphicFrame macro="">
      <xdr:nvGraphicFramePr>
        <xdr:cNvPr id="48" name="22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40</xdr:row>
      <xdr:rowOff>76200</xdr:rowOff>
    </xdr:from>
    <xdr:to>
      <xdr:col>14</xdr:col>
      <xdr:colOff>563880</xdr:colOff>
      <xdr:row>57</xdr:row>
      <xdr:rowOff>144780</xdr:rowOff>
    </xdr:to>
    <xdr:graphicFrame macro="">
      <xdr:nvGraphicFramePr>
        <xdr:cNvPr id="49" name="2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58</xdr:row>
      <xdr:rowOff>144780</xdr:rowOff>
    </xdr:from>
    <xdr:to>
      <xdr:col>6</xdr:col>
      <xdr:colOff>464820</xdr:colOff>
      <xdr:row>76</xdr:row>
      <xdr:rowOff>60960</xdr:rowOff>
    </xdr:to>
    <xdr:graphicFrame macro="">
      <xdr:nvGraphicFramePr>
        <xdr:cNvPr id="50" name="22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541020</xdr:colOff>
      <xdr:row>58</xdr:row>
      <xdr:rowOff>160020</xdr:rowOff>
    </xdr:from>
    <xdr:to>
      <xdr:col>14</xdr:col>
      <xdr:colOff>556260</xdr:colOff>
      <xdr:row>76</xdr:row>
      <xdr:rowOff>60960</xdr:rowOff>
    </xdr:to>
    <xdr:graphicFrame macro="">
      <xdr:nvGraphicFramePr>
        <xdr:cNvPr id="51" name="22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169926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240030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</xdr:colOff>
      <xdr:row>22</xdr:row>
      <xdr:rowOff>76200</xdr:rowOff>
    </xdr:from>
    <xdr:to>
      <xdr:col>6</xdr:col>
      <xdr:colOff>563880</xdr:colOff>
      <xdr:row>39</xdr:row>
      <xdr:rowOff>160020</xdr:rowOff>
    </xdr:to>
    <xdr:graphicFrame macro="">
      <xdr:nvGraphicFramePr>
        <xdr:cNvPr id="46" name="22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</xdr:colOff>
      <xdr:row>22</xdr:row>
      <xdr:rowOff>91440</xdr:rowOff>
    </xdr:from>
    <xdr:to>
      <xdr:col>14</xdr:col>
      <xdr:colOff>586740</xdr:colOff>
      <xdr:row>39</xdr:row>
      <xdr:rowOff>160020</xdr:rowOff>
    </xdr:to>
    <xdr:graphicFrame macro="">
      <xdr:nvGraphicFramePr>
        <xdr:cNvPr id="47" name="2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40</xdr:row>
      <xdr:rowOff>99060</xdr:rowOff>
    </xdr:from>
    <xdr:to>
      <xdr:col>6</xdr:col>
      <xdr:colOff>563880</xdr:colOff>
      <xdr:row>58</xdr:row>
      <xdr:rowOff>22860</xdr:rowOff>
    </xdr:to>
    <xdr:graphicFrame macro="">
      <xdr:nvGraphicFramePr>
        <xdr:cNvPr id="48" name="22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40</xdr:row>
      <xdr:rowOff>76200</xdr:rowOff>
    </xdr:from>
    <xdr:to>
      <xdr:col>14</xdr:col>
      <xdr:colOff>563880</xdr:colOff>
      <xdr:row>57</xdr:row>
      <xdr:rowOff>144780</xdr:rowOff>
    </xdr:to>
    <xdr:graphicFrame macro="">
      <xdr:nvGraphicFramePr>
        <xdr:cNvPr id="49" name="2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58</xdr:row>
      <xdr:rowOff>144780</xdr:rowOff>
    </xdr:from>
    <xdr:to>
      <xdr:col>6</xdr:col>
      <xdr:colOff>464820</xdr:colOff>
      <xdr:row>76</xdr:row>
      <xdr:rowOff>60960</xdr:rowOff>
    </xdr:to>
    <xdr:graphicFrame macro="">
      <xdr:nvGraphicFramePr>
        <xdr:cNvPr id="50" name="22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541020</xdr:colOff>
      <xdr:row>58</xdr:row>
      <xdr:rowOff>160020</xdr:rowOff>
    </xdr:from>
    <xdr:to>
      <xdr:col>14</xdr:col>
      <xdr:colOff>556260</xdr:colOff>
      <xdr:row>76</xdr:row>
      <xdr:rowOff>60960</xdr:rowOff>
    </xdr:to>
    <xdr:graphicFrame macro="">
      <xdr:nvGraphicFramePr>
        <xdr:cNvPr id="51" name="22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5908" name="Line 1"/>
        <xdr:cNvSpPr>
          <a:spLocks noChangeShapeType="1"/>
        </xdr:cNvSpPr>
      </xdr:nvSpPr>
      <xdr:spPr bwMode="auto">
        <a:xfrm>
          <a:off x="173736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5909" name="Line 2"/>
        <xdr:cNvSpPr>
          <a:spLocks noChangeShapeType="1"/>
        </xdr:cNvSpPr>
      </xdr:nvSpPr>
      <xdr:spPr bwMode="auto">
        <a:xfrm>
          <a:off x="246888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5910" name="Line 3"/>
        <xdr:cNvSpPr>
          <a:spLocks noChangeShapeType="1"/>
        </xdr:cNvSpPr>
      </xdr:nvSpPr>
      <xdr:spPr bwMode="auto">
        <a:xfrm>
          <a:off x="173736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5911" name="Line 4"/>
        <xdr:cNvSpPr>
          <a:spLocks noChangeShapeType="1"/>
        </xdr:cNvSpPr>
      </xdr:nvSpPr>
      <xdr:spPr bwMode="auto">
        <a:xfrm>
          <a:off x="246888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5912" name="Line 5"/>
        <xdr:cNvSpPr>
          <a:spLocks noChangeShapeType="1"/>
        </xdr:cNvSpPr>
      </xdr:nvSpPr>
      <xdr:spPr bwMode="auto">
        <a:xfrm>
          <a:off x="173736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5913" name="Line 6"/>
        <xdr:cNvSpPr>
          <a:spLocks noChangeShapeType="1"/>
        </xdr:cNvSpPr>
      </xdr:nvSpPr>
      <xdr:spPr bwMode="auto">
        <a:xfrm>
          <a:off x="246888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5914" name="Line 7"/>
        <xdr:cNvSpPr>
          <a:spLocks noChangeShapeType="1"/>
        </xdr:cNvSpPr>
      </xdr:nvSpPr>
      <xdr:spPr bwMode="auto">
        <a:xfrm>
          <a:off x="173736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5915" name="Line 8"/>
        <xdr:cNvSpPr>
          <a:spLocks noChangeShapeType="1"/>
        </xdr:cNvSpPr>
      </xdr:nvSpPr>
      <xdr:spPr bwMode="auto">
        <a:xfrm>
          <a:off x="246888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5916" name="Line 9"/>
        <xdr:cNvSpPr>
          <a:spLocks noChangeShapeType="1"/>
        </xdr:cNvSpPr>
      </xdr:nvSpPr>
      <xdr:spPr bwMode="auto">
        <a:xfrm>
          <a:off x="173736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5917" name="Line 10"/>
        <xdr:cNvSpPr>
          <a:spLocks noChangeShapeType="1"/>
        </xdr:cNvSpPr>
      </xdr:nvSpPr>
      <xdr:spPr bwMode="auto">
        <a:xfrm>
          <a:off x="246888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5918" name="Line 11"/>
        <xdr:cNvSpPr>
          <a:spLocks noChangeShapeType="1"/>
        </xdr:cNvSpPr>
      </xdr:nvSpPr>
      <xdr:spPr bwMode="auto">
        <a:xfrm>
          <a:off x="173736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5919" name="Line 12"/>
        <xdr:cNvSpPr>
          <a:spLocks noChangeShapeType="1"/>
        </xdr:cNvSpPr>
      </xdr:nvSpPr>
      <xdr:spPr bwMode="auto">
        <a:xfrm>
          <a:off x="246888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5920" name="Line 13"/>
        <xdr:cNvSpPr>
          <a:spLocks noChangeShapeType="1"/>
        </xdr:cNvSpPr>
      </xdr:nvSpPr>
      <xdr:spPr bwMode="auto">
        <a:xfrm>
          <a:off x="173736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5921" name="Line 14"/>
        <xdr:cNvSpPr>
          <a:spLocks noChangeShapeType="1"/>
        </xdr:cNvSpPr>
      </xdr:nvSpPr>
      <xdr:spPr bwMode="auto">
        <a:xfrm>
          <a:off x="246888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5922" name="Line 15"/>
        <xdr:cNvSpPr>
          <a:spLocks noChangeShapeType="1"/>
        </xdr:cNvSpPr>
      </xdr:nvSpPr>
      <xdr:spPr bwMode="auto">
        <a:xfrm>
          <a:off x="173736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5923" name="Line 16"/>
        <xdr:cNvSpPr>
          <a:spLocks noChangeShapeType="1"/>
        </xdr:cNvSpPr>
      </xdr:nvSpPr>
      <xdr:spPr bwMode="auto">
        <a:xfrm>
          <a:off x="246888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5924" name="Line 17"/>
        <xdr:cNvSpPr>
          <a:spLocks noChangeShapeType="1"/>
        </xdr:cNvSpPr>
      </xdr:nvSpPr>
      <xdr:spPr bwMode="auto">
        <a:xfrm>
          <a:off x="173736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5925" name="Line 18"/>
        <xdr:cNvSpPr>
          <a:spLocks noChangeShapeType="1"/>
        </xdr:cNvSpPr>
      </xdr:nvSpPr>
      <xdr:spPr bwMode="auto">
        <a:xfrm>
          <a:off x="246888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5926" name="Line 19"/>
        <xdr:cNvSpPr>
          <a:spLocks noChangeShapeType="1"/>
        </xdr:cNvSpPr>
      </xdr:nvSpPr>
      <xdr:spPr bwMode="auto">
        <a:xfrm>
          <a:off x="173736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5927" name="Line 20"/>
        <xdr:cNvSpPr>
          <a:spLocks noChangeShapeType="1"/>
        </xdr:cNvSpPr>
      </xdr:nvSpPr>
      <xdr:spPr bwMode="auto">
        <a:xfrm>
          <a:off x="246888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5928" name="Line 21"/>
        <xdr:cNvSpPr>
          <a:spLocks noChangeShapeType="1"/>
        </xdr:cNvSpPr>
      </xdr:nvSpPr>
      <xdr:spPr bwMode="auto">
        <a:xfrm>
          <a:off x="173736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5929" name="Line 22"/>
        <xdr:cNvSpPr>
          <a:spLocks noChangeShapeType="1"/>
        </xdr:cNvSpPr>
      </xdr:nvSpPr>
      <xdr:spPr bwMode="auto">
        <a:xfrm>
          <a:off x="246888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5930" name="Line 23"/>
        <xdr:cNvSpPr>
          <a:spLocks noChangeShapeType="1"/>
        </xdr:cNvSpPr>
      </xdr:nvSpPr>
      <xdr:spPr bwMode="auto">
        <a:xfrm>
          <a:off x="173736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5931" name="Line 24"/>
        <xdr:cNvSpPr>
          <a:spLocks noChangeShapeType="1"/>
        </xdr:cNvSpPr>
      </xdr:nvSpPr>
      <xdr:spPr bwMode="auto">
        <a:xfrm>
          <a:off x="246888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5932" name="Line 25"/>
        <xdr:cNvSpPr>
          <a:spLocks noChangeShapeType="1"/>
        </xdr:cNvSpPr>
      </xdr:nvSpPr>
      <xdr:spPr bwMode="auto">
        <a:xfrm>
          <a:off x="173736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5933" name="Line 26"/>
        <xdr:cNvSpPr>
          <a:spLocks noChangeShapeType="1"/>
        </xdr:cNvSpPr>
      </xdr:nvSpPr>
      <xdr:spPr bwMode="auto">
        <a:xfrm>
          <a:off x="246888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5934" name="Line 27"/>
        <xdr:cNvSpPr>
          <a:spLocks noChangeShapeType="1"/>
        </xdr:cNvSpPr>
      </xdr:nvSpPr>
      <xdr:spPr bwMode="auto">
        <a:xfrm>
          <a:off x="173736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5935" name="Line 28"/>
        <xdr:cNvSpPr>
          <a:spLocks noChangeShapeType="1"/>
        </xdr:cNvSpPr>
      </xdr:nvSpPr>
      <xdr:spPr bwMode="auto">
        <a:xfrm>
          <a:off x="246888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5936" name="Line 29"/>
        <xdr:cNvSpPr>
          <a:spLocks noChangeShapeType="1"/>
        </xdr:cNvSpPr>
      </xdr:nvSpPr>
      <xdr:spPr bwMode="auto">
        <a:xfrm>
          <a:off x="173736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5937" name="Line 30"/>
        <xdr:cNvSpPr>
          <a:spLocks noChangeShapeType="1"/>
        </xdr:cNvSpPr>
      </xdr:nvSpPr>
      <xdr:spPr bwMode="auto">
        <a:xfrm>
          <a:off x="246888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5938" name="Line 31"/>
        <xdr:cNvSpPr>
          <a:spLocks noChangeShapeType="1"/>
        </xdr:cNvSpPr>
      </xdr:nvSpPr>
      <xdr:spPr bwMode="auto">
        <a:xfrm>
          <a:off x="173736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5939" name="Line 32"/>
        <xdr:cNvSpPr>
          <a:spLocks noChangeShapeType="1"/>
        </xdr:cNvSpPr>
      </xdr:nvSpPr>
      <xdr:spPr bwMode="auto">
        <a:xfrm>
          <a:off x="246888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5940" name="Line 33"/>
        <xdr:cNvSpPr>
          <a:spLocks noChangeShapeType="1"/>
        </xdr:cNvSpPr>
      </xdr:nvSpPr>
      <xdr:spPr bwMode="auto">
        <a:xfrm>
          <a:off x="173736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5941" name="Line 34"/>
        <xdr:cNvSpPr>
          <a:spLocks noChangeShapeType="1"/>
        </xdr:cNvSpPr>
      </xdr:nvSpPr>
      <xdr:spPr bwMode="auto">
        <a:xfrm>
          <a:off x="246888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5942" name="Line 35"/>
        <xdr:cNvSpPr>
          <a:spLocks noChangeShapeType="1"/>
        </xdr:cNvSpPr>
      </xdr:nvSpPr>
      <xdr:spPr bwMode="auto">
        <a:xfrm>
          <a:off x="173736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5943" name="Line 36"/>
        <xdr:cNvSpPr>
          <a:spLocks noChangeShapeType="1"/>
        </xdr:cNvSpPr>
      </xdr:nvSpPr>
      <xdr:spPr bwMode="auto">
        <a:xfrm>
          <a:off x="246888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5944" name="Line 37"/>
        <xdr:cNvSpPr>
          <a:spLocks noChangeShapeType="1"/>
        </xdr:cNvSpPr>
      </xdr:nvSpPr>
      <xdr:spPr bwMode="auto">
        <a:xfrm>
          <a:off x="173736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5945" name="Line 38"/>
        <xdr:cNvSpPr>
          <a:spLocks noChangeShapeType="1"/>
        </xdr:cNvSpPr>
      </xdr:nvSpPr>
      <xdr:spPr bwMode="auto">
        <a:xfrm>
          <a:off x="246888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5946" name="Line 39"/>
        <xdr:cNvSpPr>
          <a:spLocks noChangeShapeType="1"/>
        </xdr:cNvSpPr>
      </xdr:nvSpPr>
      <xdr:spPr bwMode="auto">
        <a:xfrm>
          <a:off x="173736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5947" name="Line 40"/>
        <xdr:cNvSpPr>
          <a:spLocks noChangeShapeType="1"/>
        </xdr:cNvSpPr>
      </xdr:nvSpPr>
      <xdr:spPr bwMode="auto">
        <a:xfrm>
          <a:off x="246888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5948" name="Line 41"/>
        <xdr:cNvSpPr>
          <a:spLocks noChangeShapeType="1"/>
        </xdr:cNvSpPr>
      </xdr:nvSpPr>
      <xdr:spPr bwMode="auto">
        <a:xfrm>
          <a:off x="173736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5949" name="Line 42"/>
        <xdr:cNvSpPr>
          <a:spLocks noChangeShapeType="1"/>
        </xdr:cNvSpPr>
      </xdr:nvSpPr>
      <xdr:spPr bwMode="auto">
        <a:xfrm>
          <a:off x="246888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15950" name="Line 43"/>
        <xdr:cNvSpPr>
          <a:spLocks noChangeShapeType="1"/>
        </xdr:cNvSpPr>
      </xdr:nvSpPr>
      <xdr:spPr bwMode="auto">
        <a:xfrm>
          <a:off x="173736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15951" name="Line 44"/>
        <xdr:cNvSpPr>
          <a:spLocks noChangeShapeType="1"/>
        </xdr:cNvSpPr>
      </xdr:nvSpPr>
      <xdr:spPr bwMode="auto">
        <a:xfrm>
          <a:off x="2468880" y="7231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14</xdr:row>
      <xdr:rowOff>91440</xdr:rowOff>
    </xdr:from>
    <xdr:to>
      <xdr:col>19</xdr:col>
      <xdr:colOff>547687</xdr:colOff>
      <xdr:row>42</xdr:row>
      <xdr:rowOff>60960</xdr:rowOff>
    </xdr:to>
    <xdr:graphicFrame macro="">
      <xdr:nvGraphicFramePr>
        <xdr:cNvPr id="12912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563880</xdr:colOff>
      <xdr:row>43</xdr:row>
      <xdr:rowOff>99060</xdr:rowOff>
    </xdr:from>
    <xdr:to>
      <xdr:col>19</xdr:col>
      <xdr:colOff>595312</xdr:colOff>
      <xdr:row>69</xdr:row>
      <xdr:rowOff>0</xdr:rowOff>
    </xdr:to>
    <xdr:graphicFrame macro="">
      <xdr:nvGraphicFramePr>
        <xdr:cNvPr id="12912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556259</xdr:colOff>
      <xdr:row>73</xdr:row>
      <xdr:rowOff>144780</xdr:rowOff>
    </xdr:from>
    <xdr:to>
      <xdr:col>16</xdr:col>
      <xdr:colOff>723899</xdr:colOff>
      <xdr:row>99</xdr:row>
      <xdr:rowOff>30480</xdr:rowOff>
    </xdr:to>
    <xdr:graphicFrame macro="">
      <xdr:nvGraphicFramePr>
        <xdr:cNvPr id="129129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236220</xdr:colOff>
      <xdr:row>12</xdr:row>
      <xdr:rowOff>91440</xdr:rowOff>
    </xdr:from>
    <xdr:to>
      <xdr:col>46</xdr:col>
      <xdr:colOff>0</xdr:colOff>
      <xdr:row>43</xdr:row>
      <xdr:rowOff>60960</xdr:rowOff>
    </xdr:to>
    <xdr:graphicFrame macro="">
      <xdr:nvGraphicFramePr>
        <xdr:cNvPr id="57652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514349</xdr:colOff>
      <xdr:row>45</xdr:row>
      <xdr:rowOff>66675</xdr:rowOff>
    </xdr:from>
    <xdr:to>
      <xdr:col>23</xdr:col>
      <xdr:colOff>185854</xdr:colOff>
      <xdr:row>90</xdr:row>
      <xdr:rowOff>66674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510169</xdr:colOff>
      <xdr:row>92</xdr:row>
      <xdr:rowOff>71436</xdr:rowOff>
    </xdr:from>
    <xdr:to>
      <xdr:col>21</xdr:col>
      <xdr:colOff>313629</xdr:colOff>
      <xdr:row>133</xdr:row>
      <xdr:rowOff>119062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745735</xdr:colOff>
      <xdr:row>92</xdr:row>
      <xdr:rowOff>132654</xdr:rowOff>
    </xdr:from>
    <xdr:to>
      <xdr:col>37</xdr:col>
      <xdr:colOff>609600</xdr:colOff>
      <xdr:row>133</xdr:row>
      <xdr:rowOff>29765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04644" name="Line 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04645" name="Line 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04646" name="Line 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04647" name="Line 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04648" name="Line 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04649" name="Line 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04650" name="Line 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04651" name="Line 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04652" name="Line 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04653" name="Line 1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04654" name="Line 1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04655" name="Line 1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04656" name="Line 1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04657" name="Line 1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04658" name="Line 1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04659" name="Line 1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04660" name="Line 1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04661" name="Line 1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04662" name="Line 1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04663" name="Line 2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04664" name="Line 2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04665" name="Line 2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04666" name="Line 2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04667" name="Line 2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04668" name="Line 2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04669" name="Line 2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04670" name="Line 2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04671" name="Line 2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04672" name="Line 2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04673" name="Line 3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04674" name="Line 3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04675" name="Line 3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04676" name="Line 3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04677" name="Line 3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04678" name="Line 3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04679" name="Line 3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04680" name="Line 3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04681" name="Line 3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04682" name="Line 3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04683" name="Line 4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04684" name="Line 4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04685" name="Line 4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504686" name="Line 4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504687" name="Line 4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12" name="Line 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13" name="Line 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14" name="Line 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15" name="Line 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16" name="Line 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17" name="Line 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18" name="Line 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19" name="Line 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20" name="Line 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21" name="Line 1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22" name="Line 1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23" name="Line 1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24" name="Line 1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25" name="Line 1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26" name="Line 1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27" name="Line 1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28" name="Line 1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29" name="Line 1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30" name="Line 1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31" name="Line 2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32" name="Line 2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33" name="Line 2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34" name="Line 2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35" name="Line 2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36" name="Line 2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37" name="Line 2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38" name="Line 2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39" name="Line 2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40" name="Line 2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41" name="Line 3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42" name="Line 3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43" name="Line 3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44" name="Line 3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45" name="Line 3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46" name="Line 3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47" name="Line 3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48" name="Line 3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49" name="Line 3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50" name="Line 3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51" name="Line 4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52" name="Line 4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53" name="Line 4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54" name="Line 4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55" name="Line 4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56" name="Line 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57" name="Line 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58" name="Line 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59" name="Line 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60" name="Line 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61" name="Line 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62" name="Line 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63" name="Line 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64" name="Line 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65" name="Line 1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66" name="Line 1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67" name="Line 1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68" name="Line 1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69" name="Line 1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70" name="Line 1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71" name="Line 1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72" name="Line 1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73" name="Line 1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74" name="Line 1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75" name="Line 2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76" name="Line 2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77" name="Line 2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78" name="Line 2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79" name="Line 2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80" name="Line 2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81" name="Line 2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82" name="Line 2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83" name="Line 2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84" name="Line 2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85" name="Line 3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86" name="Line 3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87" name="Line 3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88" name="Line 3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89" name="Line 3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90" name="Line 3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91" name="Line 3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92" name="Line 3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93" name="Line 3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94" name="Line 3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95" name="Line 4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96" name="Line 4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97" name="Line 4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6398" name="Line 4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6399" name="Line 4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36" name="Line 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37" name="Line 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38" name="Line 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39" name="Line 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40" name="Line 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41" name="Line 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42" name="Line 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43" name="Line 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44" name="Line 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45" name="Line 1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46" name="Line 1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47" name="Line 1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48" name="Line 1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49" name="Line 1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50" name="Line 1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51" name="Line 1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52" name="Line 1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53" name="Line 1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54" name="Line 1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55" name="Line 2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56" name="Line 2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57" name="Line 2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58" name="Line 2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59" name="Line 2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60" name="Line 2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61" name="Line 2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62" name="Line 2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63" name="Line 2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64" name="Line 2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65" name="Line 3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66" name="Line 3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67" name="Line 3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68" name="Line 3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69" name="Line 3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70" name="Line 3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71" name="Line 3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72" name="Line 3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73" name="Line 3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74" name="Line 3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75" name="Line 4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76" name="Line 4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77" name="Line 4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78" name="Line 4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79" name="Line 4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80" name="Line 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81" name="Line 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82" name="Line 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83" name="Line 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84" name="Line 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85" name="Line 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86" name="Line 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87" name="Line 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88" name="Line 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89" name="Line 1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90" name="Line 1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91" name="Line 1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92" name="Line 1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93" name="Line 1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94" name="Line 1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95" name="Line 1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96" name="Line 1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97" name="Line 1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398" name="Line 1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399" name="Line 2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400" name="Line 2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401" name="Line 2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402" name="Line 2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403" name="Line 2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404" name="Line 2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405" name="Line 2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406" name="Line 2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407" name="Line 2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408" name="Line 2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409" name="Line 3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410" name="Line 3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411" name="Line 3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412" name="Line 3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413" name="Line 3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414" name="Line 3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415" name="Line 3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416" name="Line 3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417" name="Line 3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418" name="Line 3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419" name="Line 4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420" name="Line 4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421" name="Line 4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7422" name="Line 4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7423" name="Line 4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360" name="Line 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361" name="Line 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362" name="Line 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363" name="Line 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364" name="Line 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365" name="Line 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366" name="Line 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367" name="Line 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368" name="Line 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369" name="Line 1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370" name="Line 1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371" name="Line 1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372" name="Line 1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373" name="Line 1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374" name="Line 1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375" name="Line 1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376" name="Line 1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377" name="Line 1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378" name="Line 1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379" name="Line 2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380" name="Line 2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381" name="Line 2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382" name="Line 2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383" name="Line 2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384" name="Line 2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385" name="Line 2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386" name="Line 2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387" name="Line 2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388" name="Line 2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389" name="Line 3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390" name="Line 3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391" name="Line 3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392" name="Line 3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393" name="Line 3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394" name="Line 3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395" name="Line 3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396" name="Line 3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397" name="Line 3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398" name="Line 3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399" name="Line 4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00" name="Line 4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01" name="Line 4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02" name="Line 4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03" name="Line 4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04" name="Line 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05" name="Line 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06" name="Line 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07" name="Line 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08" name="Line 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09" name="Line 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10" name="Line 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11" name="Line 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12" name="Line 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13" name="Line 1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14" name="Line 1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15" name="Line 1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16" name="Line 1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17" name="Line 1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18" name="Line 1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19" name="Line 1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20" name="Line 1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21" name="Line 1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22" name="Line 1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23" name="Line 2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24" name="Line 2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25" name="Line 2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26" name="Line 2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27" name="Line 2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28" name="Line 2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29" name="Line 2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30" name="Line 2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31" name="Line 2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32" name="Line 2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33" name="Line 3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34" name="Line 3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35" name="Line 3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36" name="Line 3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37" name="Line 3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38" name="Line 3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39" name="Line 3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40" name="Line 3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41" name="Line 3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42" name="Line 3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43" name="Line 4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44" name="Line 4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45" name="Line 4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8446" name="Line 4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8447" name="Line 4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384" name="Line 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385" name="Line 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386" name="Line 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387" name="Line 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388" name="Line 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389" name="Line 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390" name="Line 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391" name="Line 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392" name="Line 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393" name="Line 1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394" name="Line 1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395" name="Line 1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396" name="Line 1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397" name="Line 1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398" name="Line 1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399" name="Line 1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00" name="Line 1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01" name="Line 1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02" name="Line 1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03" name="Line 2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04" name="Line 2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05" name="Line 2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06" name="Line 2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07" name="Line 2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08" name="Line 2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09" name="Line 2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10" name="Line 2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11" name="Line 2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12" name="Line 2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13" name="Line 3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14" name="Line 3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15" name="Line 3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16" name="Line 3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17" name="Line 3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18" name="Line 3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19" name="Line 3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20" name="Line 3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21" name="Line 3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22" name="Line 3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23" name="Line 4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24" name="Line 4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25" name="Line 4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26" name="Line 4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27" name="Line 4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28" name="Line 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29" name="Line 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30" name="Line 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31" name="Line 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32" name="Line 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33" name="Line 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34" name="Line 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35" name="Line 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36" name="Line 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37" name="Line 1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38" name="Line 1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39" name="Line 1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40" name="Line 1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41" name="Line 1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42" name="Line 1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43" name="Line 1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44" name="Line 1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45" name="Line 1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46" name="Line 1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47" name="Line 2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48" name="Line 2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49" name="Line 2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50" name="Line 2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51" name="Line 2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52" name="Line 2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53" name="Line 2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54" name="Line 2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55" name="Line 2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56" name="Line 2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57" name="Line 3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58" name="Line 3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59" name="Line 3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60" name="Line 3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61" name="Line 3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62" name="Line 3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63" name="Line 3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64" name="Line 3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65" name="Line 3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66" name="Line 3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67" name="Line 4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68" name="Line 4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69" name="Line 4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29470" name="Line 4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29471" name="Line 4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08" name="Line 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09" name="Line 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10" name="Line 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11" name="Line 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12" name="Line 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13" name="Line 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14" name="Line 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15" name="Line 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16" name="Line 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17" name="Line 1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18" name="Line 1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19" name="Line 1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20" name="Line 1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21" name="Line 1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22" name="Line 1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23" name="Line 1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24" name="Line 1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25" name="Line 1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26" name="Line 1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27" name="Line 2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28" name="Line 2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29" name="Line 2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30" name="Line 2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31" name="Line 2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32" name="Line 2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33" name="Line 2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34" name="Line 2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35" name="Line 2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36" name="Line 2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37" name="Line 3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38" name="Line 3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39" name="Line 3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40" name="Line 3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41" name="Line 3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42" name="Line 3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43" name="Line 3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44" name="Line 3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45" name="Line 3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46" name="Line 3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47" name="Line 4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48" name="Line 4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49" name="Line 4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50" name="Line 4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51" name="Line 4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52" name="Line 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53" name="Line 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54" name="Line 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55" name="Line 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56" name="Line 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57" name="Line 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58" name="Line 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59" name="Line 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60" name="Line 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61" name="Line 1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62" name="Line 1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63" name="Line 1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64" name="Line 1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65" name="Line 1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66" name="Line 1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67" name="Line 1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68" name="Line 1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69" name="Line 1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70" name="Line 1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71" name="Line 2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72" name="Line 2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73" name="Line 2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74" name="Line 2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75" name="Line 2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76" name="Line 2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77" name="Line 2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78" name="Line 2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79" name="Line 2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80" name="Line 2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81" name="Line 3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82" name="Line 3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83" name="Line 3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84" name="Line 3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85" name="Line 3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86" name="Line 3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87" name="Line 3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88" name="Line 3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89" name="Line 3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90" name="Line 3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91" name="Line 4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92" name="Line 4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93" name="Line 4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0494" name="Line 4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0495" name="Line 4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32" name="Line 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33" name="Line 2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34" name="Line 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35" name="Line 4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36" name="Line 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37" name="Line 6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38" name="Line 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39" name="Line 8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40" name="Line 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41" name="Line 10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42" name="Line 1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43" name="Line 12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44" name="Line 1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45" name="Line 14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46" name="Line 1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47" name="Line 16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48" name="Line 1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49" name="Line 18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50" name="Line 1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51" name="Line 20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52" name="Line 2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53" name="Line 22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54" name="Line 2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55" name="Line 24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56" name="Line 2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57" name="Line 26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58" name="Line 2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59" name="Line 28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60" name="Line 2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61" name="Line 30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62" name="Line 3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63" name="Line 32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64" name="Line 3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65" name="Line 34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66" name="Line 3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67" name="Line 36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68" name="Line 3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69" name="Line 38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70" name="Line 3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71" name="Line 40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72" name="Line 4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73" name="Line 42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74" name="Line 4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75" name="Line 44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76" name="Line 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77" name="Line 2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78" name="Line 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79" name="Line 4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80" name="Line 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81" name="Line 6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82" name="Line 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83" name="Line 8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84" name="Line 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85" name="Line 10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86" name="Line 1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87" name="Line 12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88" name="Line 1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89" name="Line 14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90" name="Line 1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91" name="Line 16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92" name="Line 1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93" name="Line 18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94" name="Line 1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95" name="Line 20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96" name="Line 2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97" name="Line 22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498" name="Line 2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499" name="Line 24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500" name="Line 2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501" name="Line 26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502" name="Line 2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503" name="Line 28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504" name="Line 2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505" name="Line 30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506" name="Line 3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507" name="Line 32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508" name="Line 3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509" name="Line 34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510" name="Line 3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511" name="Line 36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512" name="Line 3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513" name="Line 38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514" name="Line 3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515" name="Line 40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516" name="Line 4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517" name="Line 42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1518" name="Line 4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1519" name="Line 44"/>
        <xdr:cNvSpPr>
          <a:spLocks noChangeShapeType="1"/>
        </xdr:cNvSpPr>
      </xdr:nvSpPr>
      <xdr:spPr bwMode="auto">
        <a:xfrm>
          <a:off x="236982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456" name="Line 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457" name="Line 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458" name="Line 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459" name="Line 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460" name="Line 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461" name="Line 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462" name="Line 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463" name="Line 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464" name="Line 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465" name="Line 1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466" name="Line 1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467" name="Line 1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468" name="Line 1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469" name="Line 1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470" name="Line 1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471" name="Line 1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472" name="Line 1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473" name="Line 1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474" name="Line 1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475" name="Line 2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476" name="Line 2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477" name="Line 2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478" name="Line 2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479" name="Line 2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480" name="Line 2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481" name="Line 2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482" name="Line 2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483" name="Line 2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484" name="Line 2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485" name="Line 3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486" name="Line 3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487" name="Line 3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488" name="Line 3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489" name="Line 3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490" name="Line 3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491" name="Line 3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492" name="Line 3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493" name="Line 3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494" name="Line 3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495" name="Line 4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496" name="Line 4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497" name="Line 4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498" name="Line 4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499" name="Line 4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500" name="Line 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501" name="Line 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502" name="Line 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503" name="Line 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504" name="Line 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505" name="Line 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506" name="Line 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507" name="Line 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508" name="Line 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509" name="Line 1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510" name="Line 1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511" name="Line 1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512" name="Line 1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513" name="Line 1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514" name="Line 1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515" name="Line 1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516" name="Line 1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517" name="Line 1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518" name="Line 1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519" name="Line 2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520" name="Line 2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521" name="Line 2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522" name="Line 2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523" name="Line 2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524" name="Line 2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525" name="Line 2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526" name="Line 2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527" name="Line 2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528" name="Line 2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529" name="Line 3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530" name="Line 3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531" name="Line 3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532" name="Line 3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533" name="Line 3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534" name="Line 35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535" name="Line 36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536" name="Line 37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537" name="Line 38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538" name="Line 39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539" name="Line 40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540" name="Line 41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541" name="Line 42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39</xdr:row>
      <xdr:rowOff>0</xdr:rowOff>
    </xdr:from>
    <xdr:to>
      <xdr:col>1</xdr:col>
      <xdr:colOff>480060</xdr:colOff>
      <xdr:row>39</xdr:row>
      <xdr:rowOff>0</xdr:rowOff>
    </xdr:to>
    <xdr:sp macro="" textlink="">
      <xdr:nvSpPr>
        <xdr:cNvPr id="632542" name="Line 43"/>
        <xdr:cNvSpPr>
          <a:spLocks noChangeShapeType="1"/>
        </xdr:cNvSpPr>
      </xdr:nvSpPr>
      <xdr:spPr bwMode="auto">
        <a:xfrm>
          <a:off x="173736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632543" name="Line 44"/>
        <xdr:cNvSpPr>
          <a:spLocks noChangeShapeType="1"/>
        </xdr:cNvSpPr>
      </xdr:nvSpPr>
      <xdr:spPr bwMode="auto">
        <a:xfrm>
          <a:off x="2468880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tabSelected="1" zoomScaleNormal="100" zoomScaleSheetLayoutView="94" workbookViewId="0">
      <selection activeCell="P9" sqref="P9"/>
    </sheetView>
  </sheetViews>
  <sheetFormatPr baseColWidth="10" defaultRowHeight="12.75" x14ac:dyDescent="0.2"/>
  <cols>
    <col min="1" max="1" width="18.28515625" customWidth="1"/>
    <col min="2" max="2" width="8.5703125" customWidth="1"/>
    <col min="3" max="3" width="9.140625" customWidth="1"/>
    <col min="4" max="4" width="9" customWidth="1"/>
    <col min="5" max="5" width="8.28515625" customWidth="1"/>
    <col min="6" max="6" width="7.5703125" customWidth="1"/>
    <col min="7" max="7" width="8.85546875" customWidth="1"/>
    <col min="8" max="8" width="9" customWidth="1"/>
    <col min="9" max="9" width="8.28515625" customWidth="1"/>
    <col min="10" max="12" width="7.85546875" customWidth="1"/>
    <col min="13" max="13" width="8.42578125" customWidth="1"/>
    <col min="14" max="14" width="6.85546875" customWidth="1"/>
    <col min="15" max="15" width="9.5703125" customWidth="1"/>
  </cols>
  <sheetData>
    <row r="1" spans="1:15" x14ac:dyDescent="0.2">
      <c r="A1" s="132" t="s">
        <v>0</v>
      </c>
      <c r="B1" s="132"/>
      <c r="C1" s="132"/>
    </row>
    <row r="2" spans="1:15" x14ac:dyDescent="0.2">
      <c r="A2" s="132" t="s">
        <v>1</v>
      </c>
      <c r="B2" s="132"/>
      <c r="C2" s="132"/>
    </row>
    <row r="3" spans="1:15" x14ac:dyDescent="0.2">
      <c r="A3" s="132" t="s">
        <v>67</v>
      </c>
      <c r="B3" s="132"/>
      <c r="C3" s="132"/>
    </row>
    <row r="4" spans="1:15" x14ac:dyDescent="0.2">
      <c r="A4" s="1"/>
      <c r="B4" s="1"/>
      <c r="C4" s="1"/>
    </row>
    <row r="6" spans="1:15" x14ac:dyDescent="0.2">
      <c r="A6" s="131" t="s">
        <v>8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15" x14ac:dyDescent="0.2">
      <c r="A7" s="2"/>
      <c r="B7" s="2"/>
      <c r="C7" s="2"/>
      <c r="D7" s="2"/>
    </row>
    <row r="8" spans="1:15" x14ac:dyDescent="0.2">
      <c r="A8" s="3" t="s">
        <v>9</v>
      </c>
      <c r="B8" s="130" t="s">
        <v>10</v>
      </c>
      <c r="C8" s="130"/>
      <c r="D8" s="3" t="s">
        <v>39</v>
      </c>
      <c r="E8" s="10">
        <v>2018</v>
      </c>
    </row>
    <row r="9" spans="1:15" x14ac:dyDescent="0.2">
      <c r="A9" s="131" t="s">
        <v>12</v>
      </c>
      <c r="B9" s="131"/>
      <c r="C9" s="131"/>
      <c r="D9" s="131"/>
      <c r="E9" s="131"/>
      <c r="F9" s="131"/>
      <c r="G9" s="131"/>
    </row>
    <row r="12" spans="1:15" ht="56.25" customHeight="1" x14ac:dyDescent="0.2">
      <c r="A12" s="6" t="s">
        <v>25</v>
      </c>
      <c r="B12" s="6" t="s">
        <v>13</v>
      </c>
      <c r="C12" s="6" t="s">
        <v>27</v>
      </c>
      <c r="D12" s="6" t="s">
        <v>28</v>
      </c>
      <c r="E12" s="6" t="s">
        <v>29</v>
      </c>
      <c r="F12" s="6" t="s">
        <v>30</v>
      </c>
      <c r="G12" s="6" t="s">
        <v>31</v>
      </c>
      <c r="H12" s="6" t="s">
        <v>32</v>
      </c>
      <c r="I12" s="6" t="s">
        <v>33</v>
      </c>
      <c r="J12" s="6" t="s">
        <v>34</v>
      </c>
      <c r="K12" s="6" t="s">
        <v>35</v>
      </c>
      <c r="L12" s="6" t="s">
        <v>36</v>
      </c>
      <c r="M12" s="6" t="s">
        <v>37</v>
      </c>
      <c r="N12" s="6" t="s">
        <v>38</v>
      </c>
      <c r="O12" s="11" t="s">
        <v>26</v>
      </c>
    </row>
    <row r="13" spans="1:15" ht="16.5" customHeight="1" x14ac:dyDescent="0.2">
      <c r="A13" s="50" t="s">
        <v>14</v>
      </c>
      <c r="B13" s="90" t="s">
        <v>17</v>
      </c>
      <c r="C13" s="9">
        <f>+ENE!O13</f>
        <v>73.5</v>
      </c>
      <c r="D13" s="9">
        <f>+FEB!O13</f>
        <v>73.5</v>
      </c>
      <c r="E13" s="9">
        <f>+MAR!O13</f>
        <v>73.5</v>
      </c>
      <c r="F13" s="9">
        <f>+ABR!O13</f>
        <v>77</v>
      </c>
      <c r="G13" s="9">
        <f>+MAY!O13</f>
        <v>77</v>
      </c>
      <c r="H13" s="9">
        <f>+JUN!O13</f>
        <v>78.5</v>
      </c>
      <c r="I13" s="9">
        <f>+JUL!O13</f>
        <v>78.5</v>
      </c>
      <c r="J13" s="9">
        <f>+AGO!O13</f>
        <v>78.5</v>
      </c>
      <c r="K13" s="9">
        <f>+SET!O13</f>
        <v>78.5</v>
      </c>
      <c r="L13" s="89">
        <f>+OCT!O13</f>
        <v>78.5</v>
      </c>
      <c r="M13" s="9">
        <f>+NOV!O13</f>
        <v>78.5</v>
      </c>
      <c r="N13" s="9">
        <f>+DIC!O13</f>
        <v>78.5</v>
      </c>
      <c r="O13" s="12">
        <f t="shared" ref="O13:O18" si="0">AVERAGE(C13:N13)</f>
        <v>77</v>
      </c>
    </row>
    <row r="14" spans="1:15" ht="16.5" customHeight="1" x14ac:dyDescent="0.2">
      <c r="A14" s="7"/>
      <c r="B14" s="90" t="s">
        <v>18</v>
      </c>
      <c r="C14" s="9">
        <f>+ENE!O14</f>
        <v>114.5</v>
      </c>
      <c r="D14" s="9">
        <f>+FEB!O14</f>
        <v>114</v>
      </c>
      <c r="E14" s="9">
        <f>+MAR!O14</f>
        <v>115</v>
      </c>
      <c r="F14" s="9">
        <f>+ABR!O14</f>
        <v>120.5</v>
      </c>
      <c r="G14" s="9">
        <f>+MAY!O14</f>
        <v>120.5</v>
      </c>
      <c r="H14" s="9">
        <f>+JUN!O14</f>
        <v>120.5</v>
      </c>
      <c r="I14" s="9">
        <f>+JUL!O14</f>
        <v>121.5</v>
      </c>
      <c r="J14" s="9">
        <f>+AGO!O14</f>
        <v>121.5</v>
      </c>
      <c r="K14" s="9">
        <f>+SET!O14</f>
        <v>122.5</v>
      </c>
      <c r="L14" s="89">
        <f>+OCT!O14</f>
        <v>122.5</v>
      </c>
      <c r="M14" s="9">
        <f>+NOV!O14</f>
        <v>122.5</v>
      </c>
      <c r="N14" s="9">
        <f>+DIC!O14</f>
        <v>122</v>
      </c>
      <c r="O14" s="12">
        <f t="shared" si="0"/>
        <v>119.79166666666667</v>
      </c>
    </row>
    <row r="15" spans="1:15" ht="16.5" customHeight="1" x14ac:dyDescent="0.2">
      <c r="A15" s="7" t="s">
        <v>15</v>
      </c>
      <c r="B15" s="90" t="s">
        <v>17</v>
      </c>
      <c r="C15" s="9">
        <f>+ENE!O15</f>
        <v>69.166666666666671</v>
      </c>
      <c r="D15" s="9">
        <f>+FEB!O15</f>
        <v>67.916666666666671</v>
      </c>
      <c r="E15" s="9">
        <f>+MAR!O15</f>
        <v>66.666666666666671</v>
      </c>
      <c r="F15" s="9">
        <f>+ABR!O15</f>
        <v>66.666666666666671</v>
      </c>
      <c r="G15" s="9">
        <f>+MAY!O15</f>
        <v>65</v>
      </c>
      <c r="H15" s="9">
        <f>+JUN!O15</f>
        <v>65</v>
      </c>
      <c r="I15" s="9">
        <f>+JUL!O15</f>
        <v>64.166666666666671</v>
      </c>
      <c r="J15" s="9">
        <f>+AGO!O15</f>
        <v>65</v>
      </c>
      <c r="K15" s="9">
        <f>+SET!O15</f>
        <v>63.333333333333336</v>
      </c>
      <c r="L15" s="89">
        <f>+OCT!O15</f>
        <v>63.333333333333336</v>
      </c>
      <c r="M15" s="9">
        <f>+NOV!O15</f>
        <v>65</v>
      </c>
      <c r="N15" s="9">
        <f>+DIC!O15</f>
        <v>65.833333333333329</v>
      </c>
      <c r="O15" s="12">
        <f t="shared" si="0"/>
        <v>65.590277777777786</v>
      </c>
    </row>
    <row r="16" spans="1:15" ht="16.5" customHeight="1" x14ac:dyDescent="0.2">
      <c r="A16" s="7"/>
      <c r="B16" s="90" t="s">
        <v>18</v>
      </c>
      <c r="C16" s="9">
        <f>+ENE!O16</f>
        <v>86.666666666666671</v>
      </c>
      <c r="D16" s="9">
        <f>+FEB!O16</f>
        <v>85.833333333333329</v>
      </c>
      <c r="E16" s="9">
        <f>+MAR!O16</f>
        <v>83.333333333333329</v>
      </c>
      <c r="F16" s="9">
        <f>+ABR!O16</f>
        <v>83.333333333333329</v>
      </c>
      <c r="G16" s="9">
        <f>+MAY!O16</f>
        <v>81.666666666666671</v>
      </c>
      <c r="H16" s="9">
        <f>+JUN!O16</f>
        <v>84.166666666666671</v>
      </c>
      <c r="I16" s="9">
        <f>+JUL!O16</f>
        <v>83.333333333333329</v>
      </c>
      <c r="J16" s="9">
        <f>+AGO!O16</f>
        <v>85.833333333333329</v>
      </c>
      <c r="K16" s="9">
        <f>+SET!O16</f>
        <v>89.166666666666671</v>
      </c>
      <c r="L16" s="89">
        <f>+OCT!O16</f>
        <v>89.583333333333329</v>
      </c>
      <c r="M16" s="9">
        <f>+NOV!O16</f>
        <v>91.25</v>
      </c>
      <c r="N16" s="9">
        <f>+DIC!O16</f>
        <v>90.416666666666671</v>
      </c>
      <c r="O16" s="12">
        <f t="shared" si="0"/>
        <v>86.215277777777786</v>
      </c>
    </row>
    <row r="17" spans="1:15" ht="16.5" customHeight="1" x14ac:dyDescent="0.2">
      <c r="A17" s="7" t="s">
        <v>16</v>
      </c>
      <c r="B17" s="90" t="s">
        <v>17</v>
      </c>
      <c r="C17" s="9">
        <f>+ENE!O17</f>
        <v>28.75</v>
      </c>
      <c r="D17" s="9">
        <f>+FEB!O17</f>
        <v>28.75</v>
      </c>
      <c r="E17" s="9">
        <f>+MAR!O17</f>
        <v>28.333333333333332</v>
      </c>
      <c r="F17" s="9">
        <f>+ABR!O17</f>
        <v>28.75</v>
      </c>
      <c r="G17" s="9">
        <f>+MAY!O17</f>
        <v>28.75</v>
      </c>
      <c r="H17" s="9">
        <f>+JUN!O17</f>
        <v>28.75</v>
      </c>
      <c r="I17" s="9">
        <f>+JUL!O17</f>
        <v>28.75</v>
      </c>
      <c r="J17" s="9">
        <f>+AGO!O17</f>
        <v>28.75</v>
      </c>
      <c r="K17" s="9">
        <f>+SET!O17</f>
        <v>28.75</v>
      </c>
      <c r="L17" s="89">
        <f>+OCT!O17</f>
        <v>28.75</v>
      </c>
      <c r="M17" s="9">
        <f>+NOV!O17</f>
        <v>29.166666666666668</v>
      </c>
      <c r="N17" s="9">
        <f>+DIC!O17</f>
        <v>30</v>
      </c>
      <c r="O17" s="12">
        <f t="shared" si="0"/>
        <v>28.854166666666668</v>
      </c>
    </row>
    <row r="18" spans="1:15" ht="16.5" customHeight="1" x14ac:dyDescent="0.2">
      <c r="A18" s="7"/>
      <c r="B18" s="90" t="s">
        <v>18</v>
      </c>
      <c r="C18" s="9">
        <f>+ENE!O18</f>
        <v>40</v>
      </c>
      <c r="D18" s="9">
        <f>+FEB!O18</f>
        <v>40.833333333333336</v>
      </c>
      <c r="E18" s="9">
        <f>+MAR!O18</f>
        <v>38.75</v>
      </c>
      <c r="F18" s="9">
        <f>+ABR!O18</f>
        <v>38.75</v>
      </c>
      <c r="G18" s="9">
        <f>+MAY!O18</f>
        <v>38.333333333333336</v>
      </c>
      <c r="H18" s="9">
        <f>+JUN!O18</f>
        <v>38.333333333333336</v>
      </c>
      <c r="I18" s="9">
        <f>+JUL!O18</f>
        <v>38.333333333333336</v>
      </c>
      <c r="J18" s="9">
        <f>+AGO!O18</f>
        <v>39.583333333333336</v>
      </c>
      <c r="K18" s="9">
        <f>+SET!O18</f>
        <v>39.166666666666664</v>
      </c>
      <c r="L18" s="89">
        <f>+OCT!O18</f>
        <v>39.166666666666664</v>
      </c>
      <c r="M18" s="9">
        <f>+NOV!O18</f>
        <v>39.166666666666664</v>
      </c>
      <c r="N18" s="9">
        <f>+DIC!O18</f>
        <v>40</v>
      </c>
      <c r="O18" s="12">
        <f t="shared" si="0"/>
        <v>39.201388888888893</v>
      </c>
    </row>
    <row r="19" spans="1:15" ht="16.5" customHeight="1" x14ac:dyDescent="0.2">
      <c r="A19" s="24" t="s">
        <v>43</v>
      </c>
      <c r="B19" s="4"/>
      <c r="C19" s="4"/>
      <c r="D19" s="4"/>
      <c r="E19" s="4"/>
      <c r="F19" s="4"/>
      <c r="G19" s="4"/>
    </row>
    <row r="20" spans="1:15" ht="16.5" customHeight="1" x14ac:dyDescent="0.2">
      <c r="A20" s="102" t="s">
        <v>52</v>
      </c>
      <c r="B20" s="4"/>
      <c r="C20" s="4"/>
      <c r="D20" s="4"/>
      <c r="E20" s="4"/>
      <c r="F20" s="4"/>
      <c r="G20" s="4"/>
    </row>
    <row r="21" spans="1:15" ht="16.5" customHeight="1" x14ac:dyDescent="0.2">
      <c r="A21" s="102" t="s">
        <v>56</v>
      </c>
      <c r="B21" s="4"/>
      <c r="C21" s="4"/>
      <c r="D21" s="4"/>
      <c r="E21" s="4"/>
      <c r="F21" s="4"/>
      <c r="G21" s="4"/>
    </row>
    <row r="22" spans="1:15" x14ac:dyDescent="0.2">
      <c r="A22" s="5"/>
      <c r="B22" s="4"/>
      <c r="C22" s="4"/>
      <c r="D22" s="4"/>
      <c r="E22" s="4"/>
      <c r="F22" s="4"/>
      <c r="G22" s="4"/>
    </row>
    <row r="25" spans="1:15" x14ac:dyDescent="0.2">
      <c r="F25" t="s">
        <v>23</v>
      </c>
    </row>
    <row r="28" spans="1:15" x14ac:dyDescent="0.2">
      <c r="E28" t="s">
        <v>24</v>
      </c>
    </row>
  </sheetData>
  <mergeCells count="6">
    <mergeCell ref="B8:C8"/>
    <mergeCell ref="A9:G9"/>
    <mergeCell ref="A1:C1"/>
    <mergeCell ref="A2:C2"/>
    <mergeCell ref="A3:C3"/>
    <mergeCell ref="A6:O6"/>
  </mergeCells>
  <phoneticPr fontId="10" type="noConversion"/>
  <pageMargins left="0.75" right="0.75" top="1" bottom="1" header="0" footer="0"/>
  <pageSetup scale="6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8"/>
  <sheetViews>
    <sheetView workbookViewId="0">
      <selection activeCell="C13" sqref="C13:N18"/>
    </sheetView>
  </sheetViews>
  <sheetFormatPr baseColWidth="10" defaultRowHeight="12.75" x14ac:dyDescent="0.2"/>
  <cols>
    <col min="1" max="1" width="18.28515625" customWidth="1"/>
    <col min="2" max="2" width="8.5703125" customWidth="1"/>
    <col min="3" max="3" width="9.140625" customWidth="1"/>
    <col min="4" max="4" width="8.7109375" customWidth="1"/>
    <col min="5" max="5" width="11.7109375" customWidth="1"/>
    <col min="6" max="6" width="8.28515625" customWidth="1"/>
    <col min="7" max="7" width="7.5703125" customWidth="1"/>
    <col min="8" max="8" width="8.85546875" customWidth="1"/>
    <col min="10" max="10" width="9.140625" customWidth="1"/>
    <col min="11" max="11" width="9.42578125" customWidth="1"/>
    <col min="12" max="12" width="11.28515625" customWidth="1"/>
    <col min="13" max="13" width="6.42578125" customWidth="1"/>
    <col min="14" max="14" width="8.140625" customWidth="1"/>
    <col min="15" max="15" width="10.140625" customWidth="1"/>
  </cols>
  <sheetData>
    <row r="1" spans="1:15" x14ac:dyDescent="0.2">
      <c r="A1" s="132" t="s">
        <v>0</v>
      </c>
      <c r="B1" s="132"/>
      <c r="C1" s="132"/>
    </row>
    <row r="2" spans="1:15" x14ac:dyDescent="0.2">
      <c r="A2" s="132" t="s">
        <v>1</v>
      </c>
      <c r="B2" s="132"/>
      <c r="C2" s="132"/>
    </row>
    <row r="3" spans="1:15" x14ac:dyDescent="0.2">
      <c r="A3" s="132" t="s">
        <v>67</v>
      </c>
      <c r="B3" s="132"/>
      <c r="C3" s="132"/>
    </row>
    <row r="4" spans="1:15" x14ac:dyDescent="0.2">
      <c r="A4" s="1"/>
      <c r="B4" s="1"/>
      <c r="C4" s="1"/>
    </row>
    <row r="6" spans="1:15" x14ac:dyDescent="0.2">
      <c r="A6" s="131" t="s">
        <v>8</v>
      </c>
      <c r="B6" s="131"/>
      <c r="C6" s="131"/>
      <c r="D6" s="131"/>
      <c r="E6" s="131"/>
      <c r="F6" s="131"/>
      <c r="G6" s="131"/>
      <c r="H6" s="131"/>
    </row>
    <row r="7" spans="1:15" x14ac:dyDescent="0.2">
      <c r="A7" s="2"/>
      <c r="B7" s="2"/>
      <c r="C7" s="2"/>
      <c r="D7" s="2"/>
      <c r="E7" s="2"/>
    </row>
    <row r="8" spans="1:15" x14ac:dyDescent="0.2">
      <c r="A8" s="3" t="s">
        <v>9</v>
      </c>
      <c r="B8" s="130" t="s">
        <v>10</v>
      </c>
      <c r="C8" s="130"/>
      <c r="D8" s="3" t="s">
        <v>11</v>
      </c>
      <c r="E8" s="3">
        <v>2018</v>
      </c>
      <c r="F8" s="141">
        <v>43373</v>
      </c>
      <c r="G8" s="141"/>
    </row>
    <row r="9" spans="1:15" x14ac:dyDescent="0.2">
      <c r="A9" s="131" t="s">
        <v>12</v>
      </c>
      <c r="B9" s="131"/>
      <c r="C9" s="131"/>
      <c r="D9" s="131"/>
      <c r="E9" s="131"/>
      <c r="F9" s="131"/>
      <c r="G9" s="131"/>
      <c r="H9" s="131"/>
    </row>
    <row r="11" spans="1:15" ht="13.5" thickBot="1" x14ac:dyDescent="0.25"/>
    <row r="12" spans="1:15" ht="41.25" customHeight="1" thickBot="1" x14ac:dyDescent="0.25">
      <c r="A12" s="13" t="s">
        <v>25</v>
      </c>
      <c r="B12" s="13" t="s">
        <v>13</v>
      </c>
      <c r="C12" s="14" t="s">
        <v>22</v>
      </c>
      <c r="D12" s="14" t="s">
        <v>2</v>
      </c>
      <c r="E12" s="29" t="s">
        <v>47</v>
      </c>
      <c r="F12" s="14" t="s">
        <v>3</v>
      </c>
      <c r="G12" s="14" t="s">
        <v>19</v>
      </c>
      <c r="H12" s="14" t="s">
        <v>4</v>
      </c>
      <c r="I12" s="14" t="s">
        <v>40</v>
      </c>
      <c r="J12" s="14" t="s">
        <v>5</v>
      </c>
      <c r="K12" s="14" t="s">
        <v>6</v>
      </c>
      <c r="L12" s="14" t="s">
        <v>7</v>
      </c>
      <c r="M12" s="14" t="s">
        <v>20</v>
      </c>
      <c r="N12" s="14" t="s">
        <v>21</v>
      </c>
      <c r="O12" s="14" t="s">
        <v>26</v>
      </c>
    </row>
    <row r="13" spans="1:15" ht="16.5" customHeight="1" x14ac:dyDescent="0.2">
      <c r="A13" s="133" t="s">
        <v>14</v>
      </c>
      <c r="B13" s="15" t="s">
        <v>17</v>
      </c>
      <c r="C13" s="38">
        <v>80</v>
      </c>
      <c r="D13" s="38">
        <v>80</v>
      </c>
      <c r="E13" s="38">
        <v>120</v>
      </c>
      <c r="F13" s="38">
        <v>120</v>
      </c>
      <c r="G13" s="38">
        <v>115</v>
      </c>
      <c r="H13" s="38">
        <v>50</v>
      </c>
      <c r="I13" s="38">
        <v>80</v>
      </c>
      <c r="J13" s="38">
        <v>45</v>
      </c>
      <c r="K13" s="38">
        <v>45</v>
      </c>
      <c r="L13" s="38">
        <v>50</v>
      </c>
      <c r="M13" s="31"/>
      <c r="N13" s="32"/>
      <c r="O13" s="35">
        <f t="shared" ref="O13:O18" si="0">IF(SUM(C13:N13)=0,"",AVERAGE(C13:N13))</f>
        <v>78.5</v>
      </c>
    </row>
    <row r="14" spans="1:15" ht="16.5" customHeight="1" thickBot="1" x14ac:dyDescent="0.25">
      <c r="A14" s="134"/>
      <c r="B14" s="16" t="s">
        <v>41</v>
      </c>
      <c r="C14" s="39">
        <v>150</v>
      </c>
      <c r="D14" s="39">
        <v>150</v>
      </c>
      <c r="E14" s="39">
        <v>180</v>
      </c>
      <c r="F14" s="39">
        <v>160</v>
      </c>
      <c r="G14" s="39">
        <v>140</v>
      </c>
      <c r="H14" s="39">
        <v>70</v>
      </c>
      <c r="I14" s="39">
        <v>180</v>
      </c>
      <c r="J14" s="39">
        <v>65</v>
      </c>
      <c r="K14" s="39">
        <v>70</v>
      </c>
      <c r="L14" s="39">
        <v>60</v>
      </c>
      <c r="M14" s="33"/>
      <c r="N14" s="33"/>
      <c r="O14" s="36">
        <f t="shared" si="0"/>
        <v>122.5</v>
      </c>
    </row>
    <row r="15" spans="1:15" ht="16.5" customHeight="1" x14ac:dyDescent="0.2">
      <c r="A15" s="135" t="s">
        <v>15</v>
      </c>
      <c r="B15" s="17" t="s">
        <v>17</v>
      </c>
      <c r="C15" s="40">
        <v>80</v>
      </c>
      <c r="D15" s="40">
        <v>50</v>
      </c>
      <c r="E15" s="40">
        <v>50</v>
      </c>
      <c r="F15" s="40">
        <v>100</v>
      </c>
      <c r="G15" s="40">
        <v>100</v>
      </c>
      <c r="H15" s="40">
        <v>50</v>
      </c>
      <c r="I15" s="40">
        <v>80</v>
      </c>
      <c r="J15" s="40">
        <v>50</v>
      </c>
      <c r="K15" s="40">
        <v>30</v>
      </c>
      <c r="L15" s="40">
        <v>50</v>
      </c>
      <c r="M15" s="34">
        <v>80</v>
      </c>
      <c r="N15" s="34">
        <v>40</v>
      </c>
      <c r="O15" s="37">
        <f t="shared" si="0"/>
        <v>63.333333333333336</v>
      </c>
    </row>
    <row r="16" spans="1:15" ht="16.5" customHeight="1" thickBot="1" x14ac:dyDescent="0.25">
      <c r="A16" s="134"/>
      <c r="B16" s="16" t="s">
        <v>41</v>
      </c>
      <c r="C16" s="39">
        <v>150</v>
      </c>
      <c r="D16" s="39">
        <v>60</v>
      </c>
      <c r="E16" s="39">
        <v>70</v>
      </c>
      <c r="F16" s="39">
        <v>110</v>
      </c>
      <c r="G16" s="39">
        <v>110</v>
      </c>
      <c r="H16" s="39">
        <v>60</v>
      </c>
      <c r="I16" s="39">
        <v>150</v>
      </c>
      <c r="J16" s="39">
        <v>80</v>
      </c>
      <c r="K16" s="39">
        <v>60</v>
      </c>
      <c r="L16" s="39">
        <v>70</v>
      </c>
      <c r="M16" s="33">
        <v>100</v>
      </c>
      <c r="N16" s="33">
        <v>50</v>
      </c>
      <c r="O16" s="36">
        <f t="shared" si="0"/>
        <v>89.166666666666671</v>
      </c>
    </row>
    <row r="17" spans="1:15" ht="16.5" customHeight="1" x14ac:dyDescent="0.2">
      <c r="A17" s="133" t="s">
        <v>42</v>
      </c>
      <c r="B17" s="15" t="s">
        <v>17</v>
      </c>
      <c r="C17" s="38">
        <v>30</v>
      </c>
      <c r="D17" s="38">
        <v>20</v>
      </c>
      <c r="E17" s="38">
        <v>25</v>
      </c>
      <c r="F17" s="38">
        <v>25</v>
      </c>
      <c r="G17" s="38">
        <v>30</v>
      </c>
      <c r="H17" s="38">
        <v>25</v>
      </c>
      <c r="I17" s="38">
        <v>30</v>
      </c>
      <c r="J17" s="38">
        <v>25</v>
      </c>
      <c r="K17" s="38">
        <v>20</v>
      </c>
      <c r="L17" s="38">
        <v>40</v>
      </c>
      <c r="M17" s="31">
        <v>50</v>
      </c>
      <c r="N17" s="31">
        <v>25</v>
      </c>
      <c r="O17" s="35">
        <f t="shared" si="0"/>
        <v>28.75</v>
      </c>
    </row>
    <row r="18" spans="1:15" ht="16.5" customHeight="1" thickBot="1" x14ac:dyDescent="0.25">
      <c r="A18" s="134"/>
      <c r="B18" s="16" t="s">
        <v>41</v>
      </c>
      <c r="C18" s="39">
        <v>50</v>
      </c>
      <c r="D18" s="39">
        <v>35</v>
      </c>
      <c r="E18" s="39">
        <v>30</v>
      </c>
      <c r="F18" s="39">
        <v>30</v>
      </c>
      <c r="G18" s="39">
        <v>40</v>
      </c>
      <c r="H18" s="39">
        <v>35</v>
      </c>
      <c r="I18" s="39">
        <v>40</v>
      </c>
      <c r="J18" s="39">
        <v>35</v>
      </c>
      <c r="K18" s="39">
        <v>35</v>
      </c>
      <c r="L18" s="39">
        <v>50</v>
      </c>
      <c r="M18" s="33">
        <v>60</v>
      </c>
      <c r="N18" s="33">
        <v>30</v>
      </c>
      <c r="O18" s="36">
        <f t="shared" si="0"/>
        <v>39.166666666666664</v>
      </c>
    </row>
    <row r="19" spans="1:15" ht="16.5" customHeight="1" x14ac:dyDescent="0.2">
      <c r="A19" s="24" t="s">
        <v>43</v>
      </c>
      <c r="B19" s="4"/>
      <c r="C19" s="4"/>
      <c r="D19" s="4"/>
      <c r="E19" s="4"/>
      <c r="F19" s="4"/>
      <c r="G19" s="4"/>
      <c r="H19" s="4"/>
    </row>
    <row r="20" spans="1:15" ht="16.5" customHeight="1" x14ac:dyDescent="0.2">
      <c r="A20" s="25" t="s">
        <v>44</v>
      </c>
      <c r="B20" s="4"/>
      <c r="C20" s="4"/>
      <c r="D20" s="4"/>
      <c r="E20" s="4"/>
      <c r="F20" s="4"/>
      <c r="G20" s="4"/>
      <c r="H20" s="4"/>
    </row>
    <row r="21" spans="1:15" ht="16.5" customHeight="1" x14ac:dyDescent="0.2">
      <c r="A21" s="25" t="s">
        <v>56</v>
      </c>
      <c r="B21" s="25"/>
      <c r="C21" s="4"/>
      <c r="D21" s="4"/>
      <c r="E21" s="4"/>
      <c r="F21" s="4"/>
      <c r="G21" s="4"/>
      <c r="H21" s="4"/>
    </row>
    <row r="22" spans="1:15" x14ac:dyDescent="0.2">
      <c r="A22" s="26"/>
      <c r="B22" s="4"/>
      <c r="C22" s="4"/>
      <c r="D22" s="4"/>
      <c r="E22" s="4"/>
      <c r="F22" s="4"/>
      <c r="G22" s="4"/>
      <c r="H22" s="4"/>
    </row>
    <row r="25" spans="1:15" x14ac:dyDescent="0.2">
      <c r="G25" t="s">
        <v>23</v>
      </c>
    </row>
    <row r="28" spans="1:15" x14ac:dyDescent="0.2">
      <c r="F28" t="s">
        <v>24</v>
      </c>
    </row>
  </sheetData>
  <mergeCells count="10">
    <mergeCell ref="A15:A16"/>
    <mergeCell ref="A17:A18"/>
    <mergeCell ref="A1:C1"/>
    <mergeCell ref="A6:H6"/>
    <mergeCell ref="B8:C8"/>
    <mergeCell ref="F8:G8"/>
    <mergeCell ref="A9:H9"/>
    <mergeCell ref="A13:A14"/>
    <mergeCell ref="A2:C2"/>
    <mergeCell ref="A3:C3"/>
  </mergeCells>
  <phoneticPr fontId="0" type="noConversion"/>
  <pageMargins left="0.75" right="0.75" top="1" bottom="1" header="0" footer="0"/>
  <headerFooter alignWithMargins="0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8"/>
  <sheetViews>
    <sheetView workbookViewId="0">
      <selection activeCell="K22" sqref="K22"/>
    </sheetView>
  </sheetViews>
  <sheetFormatPr baseColWidth="10" defaultRowHeight="12.75" x14ac:dyDescent="0.2"/>
  <cols>
    <col min="1" max="1" width="18.28515625" customWidth="1"/>
    <col min="2" max="2" width="8.5703125" customWidth="1"/>
    <col min="3" max="3" width="9.140625" customWidth="1"/>
    <col min="4" max="4" width="10.7109375" customWidth="1"/>
    <col min="5" max="5" width="11.28515625" customWidth="1"/>
    <col min="6" max="6" width="7.5703125" customWidth="1"/>
    <col min="7" max="7" width="6.85546875" customWidth="1"/>
    <col min="8" max="8" width="8.7109375" customWidth="1"/>
    <col min="9" max="9" width="10" customWidth="1"/>
    <col min="10" max="10" width="7.85546875" customWidth="1"/>
    <col min="11" max="11" width="11.28515625" customWidth="1"/>
    <col min="12" max="12" width="9.28515625" customWidth="1"/>
    <col min="13" max="13" width="8" customWidth="1"/>
    <col min="14" max="14" width="9.42578125" customWidth="1"/>
  </cols>
  <sheetData>
    <row r="1" spans="1:15" x14ac:dyDescent="0.2">
      <c r="A1" s="132" t="s">
        <v>0</v>
      </c>
      <c r="B1" s="132"/>
      <c r="C1" s="132"/>
    </row>
    <row r="2" spans="1:15" x14ac:dyDescent="0.2">
      <c r="A2" s="132" t="s">
        <v>1</v>
      </c>
      <c r="B2" s="132"/>
      <c r="C2" s="132"/>
    </row>
    <row r="3" spans="1:15" x14ac:dyDescent="0.2">
      <c r="A3" s="132" t="s">
        <v>67</v>
      </c>
      <c r="B3" s="132"/>
      <c r="C3" s="132"/>
    </row>
    <row r="4" spans="1:15" x14ac:dyDescent="0.2">
      <c r="A4" s="1"/>
      <c r="B4" s="1"/>
      <c r="C4" s="1"/>
    </row>
    <row r="6" spans="1:15" x14ac:dyDescent="0.2">
      <c r="A6" s="131" t="s">
        <v>8</v>
      </c>
      <c r="B6" s="131"/>
      <c r="C6" s="131"/>
      <c r="D6" s="131"/>
      <c r="E6" s="131"/>
      <c r="F6" s="131"/>
      <c r="G6" s="131"/>
    </row>
    <row r="7" spans="1:15" x14ac:dyDescent="0.2">
      <c r="A7" s="2"/>
      <c r="B7" s="2"/>
      <c r="C7" s="2"/>
      <c r="D7" s="2"/>
    </row>
    <row r="8" spans="1:15" x14ac:dyDescent="0.2">
      <c r="A8" s="3" t="s">
        <v>9</v>
      </c>
      <c r="B8" s="130" t="s">
        <v>10</v>
      </c>
      <c r="C8" s="130"/>
      <c r="D8" s="3" t="s">
        <v>11</v>
      </c>
      <c r="E8" s="136">
        <v>43383</v>
      </c>
      <c r="F8" s="136"/>
    </row>
    <row r="9" spans="1:15" x14ac:dyDescent="0.2">
      <c r="A9" s="131" t="s">
        <v>12</v>
      </c>
      <c r="B9" s="131"/>
      <c r="C9" s="131"/>
      <c r="D9" s="131"/>
      <c r="E9" s="131"/>
      <c r="F9" s="131"/>
      <c r="G9" s="131"/>
    </row>
    <row r="11" spans="1:15" ht="13.5" thickBot="1" x14ac:dyDescent="0.25"/>
    <row r="12" spans="1:15" ht="41.25" customHeight="1" thickBot="1" x14ac:dyDescent="0.25">
      <c r="A12" s="13" t="s">
        <v>25</v>
      </c>
      <c r="B12" s="13" t="s">
        <v>13</v>
      </c>
      <c r="C12" s="41" t="s">
        <v>22</v>
      </c>
      <c r="D12" s="41" t="s">
        <v>2</v>
      </c>
      <c r="E12" s="41" t="s">
        <v>47</v>
      </c>
      <c r="F12" s="41" t="s">
        <v>3</v>
      </c>
      <c r="G12" s="41" t="s">
        <v>19</v>
      </c>
      <c r="H12" s="41" t="s">
        <v>4</v>
      </c>
      <c r="I12" s="41" t="s">
        <v>40</v>
      </c>
      <c r="J12" s="41" t="s">
        <v>5</v>
      </c>
      <c r="K12" s="41" t="s">
        <v>6</v>
      </c>
      <c r="L12" s="41" t="s">
        <v>7</v>
      </c>
      <c r="M12" s="41" t="s">
        <v>20</v>
      </c>
      <c r="N12" s="41" t="s">
        <v>21</v>
      </c>
      <c r="O12" s="14" t="s">
        <v>26</v>
      </c>
    </row>
    <row r="13" spans="1:15" ht="16.5" customHeight="1" x14ac:dyDescent="0.2">
      <c r="A13" s="133" t="s">
        <v>14</v>
      </c>
      <c r="B13" s="15" t="s">
        <v>17</v>
      </c>
      <c r="C13" s="42">
        <v>80</v>
      </c>
      <c r="D13" s="42">
        <v>80</v>
      </c>
      <c r="E13" s="42">
        <v>120</v>
      </c>
      <c r="F13" s="42">
        <v>120</v>
      </c>
      <c r="G13" s="42">
        <v>115</v>
      </c>
      <c r="H13" s="42">
        <v>50</v>
      </c>
      <c r="I13" s="42">
        <v>80</v>
      </c>
      <c r="J13" s="42">
        <v>45</v>
      </c>
      <c r="K13" s="42">
        <v>45</v>
      </c>
      <c r="L13" s="42">
        <v>50</v>
      </c>
      <c r="M13" s="82"/>
      <c r="N13" s="43"/>
      <c r="O13" s="35">
        <f t="shared" ref="O13:O18" si="0">IF(SUM(C13:N13)=0,"",AVERAGE(C13:N13))</f>
        <v>78.5</v>
      </c>
    </row>
    <row r="14" spans="1:15" ht="16.5" customHeight="1" thickBot="1" x14ac:dyDescent="0.25">
      <c r="A14" s="134"/>
      <c r="B14" s="16" t="s">
        <v>41</v>
      </c>
      <c r="C14" s="44">
        <v>150</v>
      </c>
      <c r="D14" s="44">
        <v>150</v>
      </c>
      <c r="E14" s="44">
        <v>180</v>
      </c>
      <c r="F14" s="44">
        <v>160</v>
      </c>
      <c r="G14" s="44">
        <v>140</v>
      </c>
      <c r="H14" s="44">
        <v>70</v>
      </c>
      <c r="I14" s="44">
        <v>180</v>
      </c>
      <c r="J14" s="44">
        <v>65</v>
      </c>
      <c r="K14" s="44">
        <v>70</v>
      </c>
      <c r="L14" s="44">
        <v>60</v>
      </c>
      <c r="M14" s="83"/>
      <c r="N14" s="45"/>
      <c r="O14" s="36">
        <f t="shared" si="0"/>
        <v>122.5</v>
      </c>
    </row>
    <row r="15" spans="1:15" ht="16.5" customHeight="1" x14ac:dyDescent="0.2">
      <c r="A15" s="135" t="s">
        <v>15</v>
      </c>
      <c r="B15" s="17" t="s">
        <v>17</v>
      </c>
      <c r="C15" s="46">
        <v>80</v>
      </c>
      <c r="D15" s="46">
        <v>50</v>
      </c>
      <c r="E15" s="46">
        <v>50</v>
      </c>
      <c r="F15" s="46">
        <v>100</v>
      </c>
      <c r="G15" s="46">
        <v>100</v>
      </c>
      <c r="H15" s="46">
        <v>50</v>
      </c>
      <c r="I15" s="46">
        <v>80</v>
      </c>
      <c r="J15" s="46">
        <v>50</v>
      </c>
      <c r="K15" s="46">
        <v>30</v>
      </c>
      <c r="L15" s="46">
        <v>50</v>
      </c>
      <c r="M15" s="47">
        <v>80</v>
      </c>
      <c r="N15" s="47">
        <v>40</v>
      </c>
      <c r="O15" s="37">
        <f t="shared" si="0"/>
        <v>63.333333333333336</v>
      </c>
    </row>
    <row r="16" spans="1:15" ht="16.5" customHeight="1" thickBot="1" x14ac:dyDescent="0.25">
      <c r="A16" s="134"/>
      <c r="B16" s="16" t="s">
        <v>41</v>
      </c>
      <c r="C16" s="44">
        <v>150</v>
      </c>
      <c r="D16" s="44">
        <v>60</v>
      </c>
      <c r="E16" s="44">
        <v>70</v>
      </c>
      <c r="F16" s="44">
        <v>110</v>
      </c>
      <c r="G16" s="44">
        <v>110</v>
      </c>
      <c r="H16" s="44">
        <v>60</v>
      </c>
      <c r="I16" s="44">
        <v>150</v>
      </c>
      <c r="J16" s="44">
        <v>80</v>
      </c>
      <c r="K16" s="44">
        <v>65</v>
      </c>
      <c r="L16" s="44">
        <v>70</v>
      </c>
      <c r="M16" s="48">
        <v>100</v>
      </c>
      <c r="N16" s="48">
        <v>50</v>
      </c>
      <c r="O16" s="36">
        <f t="shared" si="0"/>
        <v>89.583333333333329</v>
      </c>
    </row>
    <row r="17" spans="1:15" ht="16.5" customHeight="1" x14ac:dyDescent="0.2">
      <c r="A17" s="133" t="s">
        <v>42</v>
      </c>
      <c r="B17" s="15" t="s">
        <v>17</v>
      </c>
      <c r="C17" s="42">
        <v>30</v>
      </c>
      <c r="D17" s="42">
        <v>20</v>
      </c>
      <c r="E17" s="42">
        <v>25</v>
      </c>
      <c r="F17" s="42">
        <v>25</v>
      </c>
      <c r="G17" s="42">
        <v>30</v>
      </c>
      <c r="H17" s="42">
        <v>25</v>
      </c>
      <c r="I17" s="42">
        <v>30</v>
      </c>
      <c r="J17" s="42">
        <v>25</v>
      </c>
      <c r="K17" s="42">
        <v>20</v>
      </c>
      <c r="L17" s="42">
        <v>40</v>
      </c>
      <c r="M17" s="49">
        <v>50</v>
      </c>
      <c r="N17" s="49">
        <v>25</v>
      </c>
      <c r="O17" s="35">
        <f t="shared" si="0"/>
        <v>28.75</v>
      </c>
    </row>
    <row r="18" spans="1:15" ht="16.5" customHeight="1" thickBot="1" x14ac:dyDescent="0.25">
      <c r="A18" s="134"/>
      <c r="B18" s="16" t="s">
        <v>41</v>
      </c>
      <c r="C18" s="44">
        <v>50</v>
      </c>
      <c r="D18" s="44">
        <v>35</v>
      </c>
      <c r="E18" s="44">
        <v>30</v>
      </c>
      <c r="F18" s="44">
        <v>30</v>
      </c>
      <c r="G18" s="44">
        <v>40</v>
      </c>
      <c r="H18" s="44">
        <v>35</v>
      </c>
      <c r="I18" s="44">
        <v>40</v>
      </c>
      <c r="J18" s="44">
        <v>35</v>
      </c>
      <c r="K18" s="44">
        <v>35</v>
      </c>
      <c r="L18" s="44">
        <v>50</v>
      </c>
      <c r="M18" s="48">
        <v>60</v>
      </c>
      <c r="N18" s="48">
        <v>30</v>
      </c>
      <c r="O18" s="36">
        <f t="shared" si="0"/>
        <v>39.166666666666664</v>
      </c>
    </row>
    <row r="19" spans="1:15" ht="16.5" customHeight="1" x14ac:dyDescent="0.2">
      <c r="A19" s="24" t="s">
        <v>43</v>
      </c>
      <c r="B19" s="4"/>
      <c r="C19" s="4"/>
      <c r="D19" s="4"/>
      <c r="E19" s="4"/>
      <c r="F19" s="4"/>
      <c r="G19" s="4"/>
    </row>
    <row r="20" spans="1:15" ht="16.5" customHeight="1" x14ac:dyDescent="0.2">
      <c r="A20" s="25" t="s">
        <v>44</v>
      </c>
      <c r="B20" s="4"/>
      <c r="C20" s="4"/>
      <c r="D20" s="4"/>
      <c r="E20" s="4"/>
      <c r="F20" s="4"/>
      <c r="G20" s="4"/>
    </row>
    <row r="21" spans="1:15" ht="16.5" customHeight="1" x14ac:dyDescent="0.2">
      <c r="A21" s="25" t="s">
        <v>56</v>
      </c>
      <c r="B21" s="4"/>
      <c r="C21" s="4"/>
      <c r="D21" s="4"/>
      <c r="E21" s="4"/>
      <c r="F21" s="4"/>
      <c r="G21" s="4"/>
    </row>
    <row r="22" spans="1:15" x14ac:dyDescent="0.2">
      <c r="A22" s="26"/>
      <c r="B22" s="4"/>
      <c r="C22" s="4"/>
      <c r="D22" s="4"/>
      <c r="E22" s="4"/>
      <c r="F22" s="4"/>
      <c r="G22" s="4"/>
    </row>
    <row r="25" spans="1:15" x14ac:dyDescent="0.2">
      <c r="F25" t="s">
        <v>23</v>
      </c>
    </row>
    <row r="28" spans="1:15" x14ac:dyDescent="0.2">
      <c r="E28" t="s">
        <v>24</v>
      </c>
    </row>
  </sheetData>
  <mergeCells count="10">
    <mergeCell ref="A15:A16"/>
    <mergeCell ref="A17:A18"/>
    <mergeCell ref="A1:C1"/>
    <mergeCell ref="A6:G6"/>
    <mergeCell ref="B8:C8"/>
    <mergeCell ref="E8:F8"/>
    <mergeCell ref="A9:G9"/>
    <mergeCell ref="A13:A14"/>
    <mergeCell ref="A2:C2"/>
    <mergeCell ref="A3:C3"/>
  </mergeCells>
  <phoneticPr fontId="10" type="noConversion"/>
  <pageMargins left="0.75" right="0.75" top="1" bottom="1" header="0" footer="0"/>
  <headerFooter alignWithMargins="0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8"/>
  <sheetViews>
    <sheetView topLeftCell="A7" workbookViewId="0">
      <selection activeCell="A22" sqref="A22:O22"/>
    </sheetView>
  </sheetViews>
  <sheetFormatPr baseColWidth="10" defaultRowHeight="12.75" x14ac:dyDescent="0.2"/>
  <cols>
    <col min="1" max="1" width="18.28515625" customWidth="1"/>
    <col min="2" max="2" width="8.5703125" customWidth="1"/>
    <col min="3" max="3" width="9.140625" customWidth="1"/>
    <col min="4" max="4" width="10.7109375" customWidth="1"/>
    <col min="5" max="5" width="11.42578125" customWidth="1"/>
    <col min="6" max="6" width="7.5703125" customWidth="1"/>
    <col min="7" max="7" width="8.85546875" customWidth="1"/>
    <col min="8" max="8" width="9.85546875" customWidth="1"/>
    <col min="10" max="10" width="7.85546875" customWidth="1"/>
    <col min="11" max="11" width="11.28515625" customWidth="1"/>
    <col min="12" max="12" width="11.42578125" hidden="1" customWidth="1"/>
    <col min="13" max="13" width="8.85546875" customWidth="1"/>
    <col min="14" max="14" width="10" customWidth="1"/>
  </cols>
  <sheetData>
    <row r="1" spans="1:15" x14ac:dyDescent="0.2">
      <c r="A1" s="132" t="s">
        <v>0</v>
      </c>
      <c r="B1" s="132"/>
      <c r="C1" s="132"/>
    </row>
    <row r="2" spans="1:15" x14ac:dyDescent="0.2">
      <c r="A2" s="132" t="s">
        <v>1</v>
      </c>
      <c r="B2" s="132"/>
      <c r="C2" s="132"/>
    </row>
    <row r="3" spans="1:15" x14ac:dyDescent="0.2">
      <c r="A3" s="132" t="s">
        <v>67</v>
      </c>
      <c r="B3" s="132"/>
      <c r="C3" s="132"/>
    </row>
    <row r="4" spans="1:15" x14ac:dyDescent="0.2">
      <c r="A4" s="1"/>
      <c r="B4" s="1"/>
      <c r="C4" s="1"/>
    </row>
    <row r="6" spans="1:15" x14ac:dyDescent="0.2">
      <c r="A6" s="131" t="s">
        <v>8</v>
      </c>
      <c r="B6" s="131"/>
      <c r="C6" s="131"/>
      <c r="D6" s="131"/>
      <c r="E6" s="131"/>
      <c r="F6" s="131"/>
      <c r="G6" s="131"/>
    </row>
    <row r="7" spans="1:15" x14ac:dyDescent="0.2">
      <c r="A7" s="2"/>
      <c r="B7" s="2"/>
      <c r="C7" s="2"/>
      <c r="D7" s="2"/>
    </row>
    <row r="8" spans="1:15" x14ac:dyDescent="0.2">
      <c r="A8" s="3" t="s">
        <v>9</v>
      </c>
      <c r="B8" s="130" t="s">
        <v>10</v>
      </c>
      <c r="C8" s="130"/>
      <c r="D8" s="3" t="s">
        <v>11</v>
      </c>
      <c r="E8" s="136">
        <v>43414</v>
      </c>
      <c r="F8" s="136"/>
    </row>
    <row r="9" spans="1:15" x14ac:dyDescent="0.2">
      <c r="A9" s="131" t="s">
        <v>12</v>
      </c>
      <c r="B9" s="131"/>
      <c r="C9" s="131"/>
      <c r="D9" s="131"/>
      <c r="E9" s="131"/>
      <c r="F9" s="131"/>
      <c r="G9" s="131"/>
    </row>
    <row r="11" spans="1:15" ht="13.5" thickBot="1" x14ac:dyDescent="0.25"/>
    <row r="12" spans="1:15" ht="41.25" customHeight="1" thickBot="1" x14ac:dyDescent="0.25">
      <c r="A12" s="13" t="s">
        <v>25</v>
      </c>
      <c r="B12" s="13" t="s">
        <v>13</v>
      </c>
      <c r="C12" s="41" t="s">
        <v>22</v>
      </c>
      <c r="D12" s="41" t="s">
        <v>2</v>
      </c>
      <c r="E12" s="41" t="s">
        <v>47</v>
      </c>
      <c r="F12" s="41" t="s">
        <v>3</v>
      </c>
      <c r="G12" s="41" t="s">
        <v>19</v>
      </c>
      <c r="H12" s="41" t="s">
        <v>4</v>
      </c>
      <c r="I12" s="41" t="s">
        <v>40</v>
      </c>
      <c r="J12" s="41" t="s">
        <v>5</v>
      </c>
      <c r="K12" s="41" t="s">
        <v>6</v>
      </c>
      <c r="L12" s="41" t="s">
        <v>7</v>
      </c>
      <c r="M12" s="41" t="s">
        <v>20</v>
      </c>
      <c r="N12" s="41" t="s">
        <v>21</v>
      </c>
      <c r="O12" s="14" t="s">
        <v>26</v>
      </c>
    </row>
    <row r="13" spans="1:15" ht="16.5" customHeight="1" x14ac:dyDescent="0.2">
      <c r="A13" s="133" t="s">
        <v>14</v>
      </c>
      <c r="B13" s="15" t="s">
        <v>17</v>
      </c>
      <c r="C13" s="51">
        <v>80</v>
      </c>
      <c r="D13" s="51">
        <v>80</v>
      </c>
      <c r="E13" s="51">
        <v>120</v>
      </c>
      <c r="F13" s="51">
        <v>120</v>
      </c>
      <c r="G13" s="51">
        <v>115</v>
      </c>
      <c r="H13" s="51">
        <v>50</v>
      </c>
      <c r="I13" s="51">
        <v>80</v>
      </c>
      <c r="J13" s="51">
        <v>45</v>
      </c>
      <c r="K13" s="51">
        <v>45</v>
      </c>
      <c r="L13" s="51">
        <v>50</v>
      </c>
      <c r="M13" s="110"/>
      <c r="N13" s="111"/>
      <c r="O13" s="35">
        <f t="shared" ref="O13:O18" si="0">IF(SUM(C13:N13)=0,"",AVERAGE(C13:N13))</f>
        <v>78.5</v>
      </c>
    </row>
    <row r="14" spans="1:15" ht="16.5" customHeight="1" thickBot="1" x14ac:dyDescent="0.25">
      <c r="A14" s="134"/>
      <c r="B14" s="16" t="s">
        <v>41</v>
      </c>
      <c r="C14" s="52">
        <v>150</v>
      </c>
      <c r="D14" s="52">
        <v>150</v>
      </c>
      <c r="E14" s="52">
        <v>180</v>
      </c>
      <c r="F14" s="52">
        <v>160</v>
      </c>
      <c r="G14" s="52">
        <v>140</v>
      </c>
      <c r="H14" s="52">
        <v>70</v>
      </c>
      <c r="I14" s="52">
        <v>180</v>
      </c>
      <c r="J14" s="52">
        <v>65</v>
      </c>
      <c r="K14" s="52">
        <v>70</v>
      </c>
      <c r="L14" s="52">
        <v>60</v>
      </c>
      <c r="M14" s="112"/>
      <c r="N14" s="112"/>
      <c r="O14" s="36">
        <f t="shared" si="0"/>
        <v>122.5</v>
      </c>
    </row>
    <row r="15" spans="1:15" ht="16.5" customHeight="1" x14ac:dyDescent="0.2">
      <c r="A15" s="135" t="s">
        <v>15</v>
      </c>
      <c r="B15" s="17" t="s">
        <v>17</v>
      </c>
      <c r="C15" s="53">
        <v>80</v>
      </c>
      <c r="D15" s="53">
        <v>50</v>
      </c>
      <c r="E15" s="53">
        <v>70</v>
      </c>
      <c r="F15" s="53">
        <v>100</v>
      </c>
      <c r="G15" s="53">
        <v>100</v>
      </c>
      <c r="H15" s="53">
        <v>50</v>
      </c>
      <c r="I15" s="53">
        <v>80</v>
      </c>
      <c r="J15" s="53">
        <v>50</v>
      </c>
      <c r="K15" s="53">
        <v>30</v>
      </c>
      <c r="L15" s="53">
        <v>50</v>
      </c>
      <c r="M15" s="113">
        <v>80</v>
      </c>
      <c r="N15" s="113">
        <v>40</v>
      </c>
      <c r="O15" s="37">
        <f t="shared" si="0"/>
        <v>65</v>
      </c>
    </row>
    <row r="16" spans="1:15" ht="16.5" customHeight="1" thickBot="1" x14ac:dyDescent="0.25">
      <c r="A16" s="134"/>
      <c r="B16" s="16" t="s">
        <v>41</v>
      </c>
      <c r="C16" s="52">
        <v>150</v>
      </c>
      <c r="D16" s="52">
        <v>60</v>
      </c>
      <c r="E16" s="52">
        <v>90</v>
      </c>
      <c r="F16" s="52">
        <v>110</v>
      </c>
      <c r="G16" s="52">
        <v>110</v>
      </c>
      <c r="H16" s="52">
        <v>60</v>
      </c>
      <c r="I16" s="52">
        <v>150</v>
      </c>
      <c r="J16" s="52">
        <v>80</v>
      </c>
      <c r="K16" s="52">
        <v>65</v>
      </c>
      <c r="L16" s="52">
        <v>70</v>
      </c>
      <c r="M16" s="114">
        <v>100</v>
      </c>
      <c r="N16" s="114">
        <v>50</v>
      </c>
      <c r="O16" s="36">
        <f t="shared" si="0"/>
        <v>91.25</v>
      </c>
    </row>
    <row r="17" spans="1:15" ht="16.5" customHeight="1" x14ac:dyDescent="0.2">
      <c r="A17" s="133" t="s">
        <v>42</v>
      </c>
      <c r="B17" s="15" t="s">
        <v>17</v>
      </c>
      <c r="C17" s="51">
        <v>30</v>
      </c>
      <c r="D17" s="51">
        <v>20</v>
      </c>
      <c r="E17" s="51">
        <v>25</v>
      </c>
      <c r="F17" s="51">
        <v>25</v>
      </c>
      <c r="G17" s="51">
        <v>30</v>
      </c>
      <c r="H17" s="51">
        <v>25</v>
      </c>
      <c r="I17" s="51">
        <v>35</v>
      </c>
      <c r="J17" s="51">
        <v>25</v>
      </c>
      <c r="K17" s="51">
        <v>20</v>
      </c>
      <c r="L17" s="51">
        <v>40</v>
      </c>
      <c r="M17" s="115">
        <v>50</v>
      </c>
      <c r="N17" s="115">
        <v>25</v>
      </c>
      <c r="O17" s="35">
        <f t="shared" si="0"/>
        <v>29.166666666666668</v>
      </c>
    </row>
    <row r="18" spans="1:15" ht="16.5" customHeight="1" thickBot="1" x14ac:dyDescent="0.25">
      <c r="A18" s="134"/>
      <c r="B18" s="16" t="s">
        <v>41</v>
      </c>
      <c r="C18" s="52">
        <v>50</v>
      </c>
      <c r="D18" s="52">
        <v>35</v>
      </c>
      <c r="E18" s="52">
        <v>30</v>
      </c>
      <c r="F18" s="52">
        <v>30</v>
      </c>
      <c r="G18" s="52">
        <v>40</v>
      </c>
      <c r="H18" s="52">
        <v>35</v>
      </c>
      <c r="I18" s="52">
        <v>40</v>
      </c>
      <c r="J18" s="52">
        <v>35</v>
      </c>
      <c r="K18" s="52">
        <v>35</v>
      </c>
      <c r="L18" s="52">
        <v>50</v>
      </c>
      <c r="M18" s="114">
        <v>60</v>
      </c>
      <c r="N18" s="114">
        <v>30</v>
      </c>
      <c r="O18" s="36">
        <f t="shared" si="0"/>
        <v>39.166666666666664</v>
      </c>
    </row>
    <row r="19" spans="1:15" ht="16.5" customHeight="1" x14ac:dyDescent="0.2">
      <c r="A19" s="24" t="s">
        <v>43</v>
      </c>
      <c r="B19" s="4"/>
      <c r="C19" s="4"/>
      <c r="D19" s="4"/>
      <c r="E19" s="4"/>
      <c r="F19" s="4"/>
      <c r="G19" s="4"/>
    </row>
    <row r="20" spans="1:15" ht="16.5" customHeight="1" x14ac:dyDescent="0.2">
      <c r="A20" s="25" t="s">
        <v>44</v>
      </c>
      <c r="B20" s="4"/>
      <c r="C20" s="4"/>
      <c r="D20" s="4"/>
      <c r="E20" s="4"/>
      <c r="F20" s="4"/>
      <c r="G20" s="4"/>
    </row>
    <row r="21" spans="1:15" ht="16.5" customHeight="1" x14ac:dyDescent="0.2">
      <c r="A21" s="25" t="s">
        <v>56</v>
      </c>
      <c r="B21" s="4"/>
      <c r="C21" s="4"/>
      <c r="D21" s="4"/>
      <c r="E21" s="4"/>
      <c r="F21" s="4"/>
      <c r="G21" s="4"/>
    </row>
    <row r="22" spans="1:15" ht="52.5" customHeight="1" x14ac:dyDescent="0.2">
      <c r="A22" s="154" t="s">
        <v>73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</row>
    <row r="25" spans="1:15" x14ac:dyDescent="0.2">
      <c r="F25" t="s">
        <v>23</v>
      </c>
    </row>
    <row r="28" spans="1:15" x14ac:dyDescent="0.2">
      <c r="E28" t="s">
        <v>24</v>
      </c>
    </row>
  </sheetData>
  <mergeCells count="11">
    <mergeCell ref="A22:O22"/>
    <mergeCell ref="A15:A16"/>
    <mergeCell ref="A17:A18"/>
    <mergeCell ref="A1:C1"/>
    <mergeCell ref="A6:G6"/>
    <mergeCell ref="B8:C8"/>
    <mergeCell ref="E8:F8"/>
    <mergeCell ref="A9:G9"/>
    <mergeCell ref="A13:A14"/>
    <mergeCell ref="A2:C2"/>
    <mergeCell ref="A3:C3"/>
  </mergeCells>
  <phoneticPr fontId="10" type="noConversion"/>
  <pageMargins left="0.75" right="0.75" top="1" bottom="1" header="0" footer="0"/>
  <pageSetup paperSize="9" orientation="portrait" horizontalDpi="0" verticalDpi="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8"/>
  <sheetViews>
    <sheetView topLeftCell="A4" workbookViewId="0">
      <selection activeCell="A25" sqref="A25"/>
    </sheetView>
  </sheetViews>
  <sheetFormatPr baseColWidth="10" defaultRowHeight="12.75" x14ac:dyDescent="0.2"/>
  <cols>
    <col min="1" max="1" width="18.28515625" customWidth="1"/>
    <col min="2" max="2" width="8.5703125" customWidth="1"/>
    <col min="3" max="3" width="9.140625" customWidth="1"/>
    <col min="4" max="4" width="10.7109375" customWidth="1"/>
    <col min="5" max="5" width="11.7109375" customWidth="1"/>
    <col min="6" max="6" width="8.28515625" customWidth="1"/>
    <col min="7" max="7" width="7.5703125" customWidth="1"/>
    <col min="8" max="8" width="8.85546875" customWidth="1"/>
    <col min="11" max="11" width="9.5703125" customWidth="1"/>
    <col min="12" max="12" width="11.28515625" customWidth="1"/>
    <col min="13" max="13" width="9.85546875" customWidth="1"/>
    <col min="14" max="14" width="11" customWidth="1"/>
    <col min="15" max="15" width="13.140625" customWidth="1"/>
  </cols>
  <sheetData>
    <row r="1" spans="1:15" x14ac:dyDescent="0.2">
      <c r="A1" s="132" t="s">
        <v>0</v>
      </c>
      <c r="B1" s="132"/>
      <c r="C1" s="132"/>
    </row>
    <row r="2" spans="1:15" x14ac:dyDescent="0.2">
      <c r="A2" s="132" t="s">
        <v>1</v>
      </c>
      <c r="B2" s="132"/>
      <c r="C2" s="132"/>
    </row>
    <row r="3" spans="1:15" x14ac:dyDescent="0.2">
      <c r="A3" s="132" t="s">
        <v>67</v>
      </c>
      <c r="B3" s="132"/>
      <c r="C3" s="132"/>
    </row>
    <row r="4" spans="1:15" x14ac:dyDescent="0.2">
      <c r="A4" s="1"/>
      <c r="B4" s="1"/>
      <c r="C4" s="1"/>
    </row>
    <row r="6" spans="1:15" x14ac:dyDescent="0.2">
      <c r="A6" s="131" t="s">
        <v>8</v>
      </c>
      <c r="B6" s="131"/>
      <c r="C6" s="131"/>
      <c r="D6" s="131"/>
      <c r="E6" s="131"/>
      <c r="F6" s="131"/>
      <c r="G6" s="131"/>
      <c r="H6" s="131"/>
    </row>
    <row r="7" spans="1:15" x14ac:dyDescent="0.2">
      <c r="A7" s="2"/>
      <c r="B7" s="2"/>
      <c r="C7" s="2"/>
      <c r="D7" s="2"/>
      <c r="E7" s="2"/>
    </row>
    <row r="8" spans="1:15" x14ac:dyDescent="0.2">
      <c r="A8" s="3" t="s">
        <v>9</v>
      </c>
      <c r="B8" s="130" t="s">
        <v>10</v>
      </c>
      <c r="C8" s="130"/>
      <c r="D8" s="3" t="s">
        <v>11</v>
      </c>
      <c r="E8" s="3">
        <v>2018</v>
      </c>
      <c r="F8" s="136">
        <v>43465</v>
      </c>
      <c r="G8" s="136"/>
    </row>
    <row r="9" spans="1:15" x14ac:dyDescent="0.2">
      <c r="A9" s="131" t="s">
        <v>12</v>
      </c>
      <c r="B9" s="131"/>
      <c r="C9" s="131"/>
      <c r="D9" s="131"/>
      <c r="E9" s="131"/>
      <c r="F9" s="131"/>
      <c r="G9" s="131"/>
      <c r="H9" s="131"/>
    </row>
    <row r="11" spans="1:15" ht="13.5" thickBot="1" x14ac:dyDescent="0.25"/>
    <row r="12" spans="1:15" ht="41.25" customHeight="1" thickBot="1" x14ac:dyDescent="0.25">
      <c r="A12" s="13" t="s">
        <v>25</v>
      </c>
      <c r="B12" s="13" t="s">
        <v>13</v>
      </c>
      <c r="C12" s="14" t="s">
        <v>22</v>
      </c>
      <c r="D12" s="14" t="s">
        <v>2</v>
      </c>
      <c r="E12" s="41" t="s">
        <v>47</v>
      </c>
      <c r="F12" s="14" t="s">
        <v>3</v>
      </c>
      <c r="G12" s="14" t="s">
        <v>19</v>
      </c>
      <c r="H12" s="14" t="s">
        <v>4</v>
      </c>
      <c r="I12" s="14" t="s">
        <v>40</v>
      </c>
      <c r="J12" s="14" t="s">
        <v>5</v>
      </c>
      <c r="K12" s="14" t="s">
        <v>6</v>
      </c>
      <c r="L12" s="14" t="s">
        <v>7</v>
      </c>
      <c r="M12" s="14" t="s">
        <v>20</v>
      </c>
      <c r="N12" s="14" t="s">
        <v>21</v>
      </c>
      <c r="O12" s="14" t="s">
        <v>26</v>
      </c>
    </row>
    <row r="13" spans="1:15" ht="16.5" customHeight="1" x14ac:dyDescent="0.2">
      <c r="A13" s="133" t="s">
        <v>14</v>
      </c>
      <c r="B13" s="15" t="s">
        <v>17</v>
      </c>
      <c r="C13" s="148">
        <v>80</v>
      </c>
      <c r="D13" s="149">
        <v>80</v>
      </c>
      <c r="E13" s="149">
        <v>120</v>
      </c>
      <c r="F13" s="149">
        <v>120</v>
      </c>
      <c r="G13" s="149">
        <v>115</v>
      </c>
      <c r="H13" s="149">
        <v>50</v>
      </c>
      <c r="I13" s="149">
        <v>80</v>
      </c>
      <c r="J13" s="149">
        <v>45</v>
      </c>
      <c r="K13" s="149">
        <v>45</v>
      </c>
      <c r="L13" s="149">
        <v>50</v>
      </c>
      <c r="M13" s="149"/>
      <c r="N13" s="150"/>
      <c r="O13" s="35">
        <f t="shared" ref="O13:O18" si="0">IF(SUM(C13:N13)=0,"",AVERAGE(C13:N13))</f>
        <v>78.5</v>
      </c>
    </row>
    <row r="14" spans="1:15" ht="16.5" customHeight="1" thickBot="1" x14ac:dyDescent="0.25">
      <c r="A14" s="134"/>
      <c r="B14" s="16" t="s">
        <v>41</v>
      </c>
      <c r="C14" s="151">
        <v>150</v>
      </c>
      <c r="D14" s="152">
        <v>150</v>
      </c>
      <c r="E14" s="152">
        <v>180</v>
      </c>
      <c r="F14" s="152">
        <v>160</v>
      </c>
      <c r="G14" s="152">
        <v>140</v>
      </c>
      <c r="H14" s="152">
        <v>70</v>
      </c>
      <c r="I14" s="152">
        <v>180</v>
      </c>
      <c r="J14" s="152">
        <v>60</v>
      </c>
      <c r="K14" s="152">
        <v>70</v>
      </c>
      <c r="L14" s="152">
        <v>60</v>
      </c>
      <c r="M14" s="152"/>
      <c r="N14" s="153"/>
      <c r="O14" s="36">
        <f t="shared" si="0"/>
        <v>122</v>
      </c>
    </row>
    <row r="15" spans="1:15" ht="16.5" customHeight="1" x14ac:dyDescent="0.2">
      <c r="A15" s="135" t="s">
        <v>15</v>
      </c>
      <c r="B15" s="17" t="s">
        <v>17</v>
      </c>
      <c r="C15" s="148">
        <v>80</v>
      </c>
      <c r="D15" s="149">
        <v>50</v>
      </c>
      <c r="E15" s="149">
        <v>80</v>
      </c>
      <c r="F15" s="149">
        <v>100</v>
      </c>
      <c r="G15" s="149">
        <v>100</v>
      </c>
      <c r="H15" s="149">
        <v>50</v>
      </c>
      <c r="I15" s="149">
        <v>80</v>
      </c>
      <c r="J15" s="149">
        <v>50</v>
      </c>
      <c r="K15" s="149">
        <v>30</v>
      </c>
      <c r="L15" s="149">
        <v>50</v>
      </c>
      <c r="M15" s="149">
        <v>80</v>
      </c>
      <c r="N15" s="150">
        <v>40</v>
      </c>
      <c r="O15" s="37">
        <f t="shared" si="0"/>
        <v>65.833333333333329</v>
      </c>
    </row>
    <row r="16" spans="1:15" ht="16.5" customHeight="1" thickBot="1" x14ac:dyDescent="0.25">
      <c r="A16" s="134"/>
      <c r="B16" s="16" t="s">
        <v>41</v>
      </c>
      <c r="C16" s="151">
        <v>150</v>
      </c>
      <c r="D16" s="152">
        <v>60</v>
      </c>
      <c r="E16" s="152">
        <v>100</v>
      </c>
      <c r="F16" s="152">
        <v>110</v>
      </c>
      <c r="G16" s="152">
        <v>110</v>
      </c>
      <c r="H16" s="152">
        <v>60</v>
      </c>
      <c r="I16" s="152">
        <v>150</v>
      </c>
      <c r="J16" s="152">
        <v>60</v>
      </c>
      <c r="K16" s="152">
        <v>65</v>
      </c>
      <c r="L16" s="152">
        <v>70</v>
      </c>
      <c r="M16" s="152">
        <v>100</v>
      </c>
      <c r="N16" s="153">
        <v>50</v>
      </c>
      <c r="O16" s="36">
        <f t="shared" si="0"/>
        <v>90.416666666666671</v>
      </c>
    </row>
    <row r="17" spans="1:15" ht="16.5" customHeight="1" x14ac:dyDescent="0.2">
      <c r="A17" s="133" t="s">
        <v>42</v>
      </c>
      <c r="B17" s="15" t="s">
        <v>17</v>
      </c>
      <c r="C17" s="148">
        <v>35</v>
      </c>
      <c r="D17" s="149">
        <v>20</v>
      </c>
      <c r="E17" s="149">
        <v>25</v>
      </c>
      <c r="F17" s="149">
        <v>25</v>
      </c>
      <c r="G17" s="149">
        <v>30</v>
      </c>
      <c r="H17" s="149">
        <v>25</v>
      </c>
      <c r="I17" s="149">
        <v>35</v>
      </c>
      <c r="J17" s="149">
        <v>30</v>
      </c>
      <c r="K17" s="149">
        <v>20</v>
      </c>
      <c r="L17" s="149">
        <v>40</v>
      </c>
      <c r="M17" s="149">
        <v>50</v>
      </c>
      <c r="N17" s="150">
        <v>25</v>
      </c>
      <c r="O17" s="35">
        <f t="shared" si="0"/>
        <v>30</v>
      </c>
    </row>
    <row r="18" spans="1:15" ht="16.5" customHeight="1" thickBot="1" x14ac:dyDescent="0.25">
      <c r="A18" s="134"/>
      <c r="B18" s="16" t="s">
        <v>41</v>
      </c>
      <c r="C18" s="151">
        <v>50</v>
      </c>
      <c r="D18" s="152">
        <v>35</v>
      </c>
      <c r="E18" s="152">
        <v>35</v>
      </c>
      <c r="F18" s="152">
        <v>30</v>
      </c>
      <c r="G18" s="152">
        <v>40</v>
      </c>
      <c r="H18" s="152">
        <v>35</v>
      </c>
      <c r="I18" s="152">
        <v>40</v>
      </c>
      <c r="J18" s="152">
        <v>40</v>
      </c>
      <c r="K18" s="152">
        <v>35</v>
      </c>
      <c r="L18" s="152">
        <v>50</v>
      </c>
      <c r="M18" s="152">
        <v>60</v>
      </c>
      <c r="N18" s="153">
        <v>30</v>
      </c>
      <c r="O18" s="36">
        <f t="shared" si="0"/>
        <v>40</v>
      </c>
    </row>
    <row r="19" spans="1:15" ht="16.5" customHeight="1" x14ac:dyDescent="0.2">
      <c r="A19" s="24" t="s">
        <v>43</v>
      </c>
      <c r="B19" s="4"/>
      <c r="C19" s="4"/>
      <c r="D19" s="4"/>
      <c r="E19" s="4"/>
      <c r="F19" s="4"/>
      <c r="G19" s="4"/>
      <c r="H19" s="4"/>
    </row>
    <row r="20" spans="1:15" ht="16.5" customHeight="1" x14ac:dyDescent="0.2">
      <c r="A20" s="25" t="s">
        <v>44</v>
      </c>
      <c r="B20" s="4"/>
      <c r="C20" s="4"/>
      <c r="D20" s="4"/>
      <c r="E20" s="4"/>
      <c r="F20" s="4"/>
      <c r="G20" s="4"/>
      <c r="H20" s="4"/>
    </row>
    <row r="21" spans="1:15" ht="16.5" customHeight="1" x14ac:dyDescent="0.2">
      <c r="A21" s="25" t="s">
        <v>56</v>
      </c>
      <c r="B21" s="4"/>
      <c r="C21" s="4"/>
      <c r="D21" s="4"/>
      <c r="E21" s="4"/>
      <c r="F21" s="4"/>
      <c r="G21" s="4"/>
      <c r="H21" s="4"/>
    </row>
    <row r="22" spans="1:15" ht="37.5" customHeight="1" x14ac:dyDescent="0.2">
      <c r="A22" s="154" t="s">
        <v>73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</row>
    <row r="25" spans="1:15" x14ac:dyDescent="0.2">
      <c r="G25" t="s">
        <v>23</v>
      </c>
    </row>
    <row r="28" spans="1:15" x14ac:dyDescent="0.2">
      <c r="F28" t="s">
        <v>24</v>
      </c>
    </row>
  </sheetData>
  <mergeCells count="11">
    <mergeCell ref="A22:O22"/>
    <mergeCell ref="A15:A16"/>
    <mergeCell ref="A17:A18"/>
    <mergeCell ref="A1:C1"/>
    <mergeCell ref="A6:H6"/>
    <mergeCell ref="B8:C8"/>
    <mergeCell ref="F8:G8"/>
    <mergeCell ref="A9:H9"/>
    <mergeCell ref="A13:A14"/>
    <mergeCell ref="A2:C2"/>
    <mergeCell ref="A3:C3"/>
  </mergeCells>
  <phoneticPr fontId="10" type="noConversion"/>
  <pageMargins left="0.75" right="0.75" top="1" bottom="1" header="0" footer="0"/>
  <pageSetup orientation="portrait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M14" sqref="M14"/>
    </sheetView>
  </sheetViews>
  <sheetFormatPr baseColWidth="10" defaultRowHeight="12.75" x14ac:dyDescent="0.2"/>
  <cols>
    <col min="1" max="1" width="18.28515625" customWidth="1"/>
    <col min="2" max="2" width="8.5703125" customWidth="1"/>
    <col min="3" max="3" width="9.140625" customWidth="1"/>
    <col min="4" max="4" width="9" customWidth="1"/>
    <col min="5" max="5" width="8.28515625" customWidth="1"/>
    <col min="6" max="6" width="7.5703125" customWidth="1"/>
    <col min="7" max="7" width="8.85546875" customWidth="1"/>
    <col min="8" max="8" width="9" customWidth="1"/>
    <col min="9" max="9" width="8.28515625" customWidth="1"/>
    <col min="10" max="12" width="7.85546875" customWidth="1"/>
    <col min="13" max="13" width="8.42578125" customWidth="1"/>
    <col min="14" max="14" width="6.85546875" customWidth="1"/>
    <col min="15" max="15" width="9.5703125" customWidth="1"/>
  </cols>
  <sheetData>
    <row r="1" spans="1:15" x14ac:dyDescent="0.2">
      <c r="A1" s="132" t="s">
        <v>0</v>
      </c>
      <c r="B1" s="132"/>
      <c r="C1" s="132"/>
    </row>
    <row r="2" spans="1:15" x14ac:dyDescent="0.2">
      <c r="A2" s="132" t="s">
        <v>1</v>
      </c>
      <c r="B2" s="132"/>
      <c r="C2" s="132"/>
    </row>
    <row r="3" spans="1:15" x14ac:dyDescent="0.2">
      <c r="A3" s="132" t="s">
        <v>67</v>
      </c>
      <c r="B3" s="132"/>
      <c r="C3" s="132"/>
    </row>
    <row r="4" spans="1:15" x14ac:dyDescent="0.2">
      <c r="A4" s="127"/>
      <c r="B4" s="127"/>
      <c r="C4" s="127"/>
    </row>
    <row r="6" spans="1:15" x14ac:dyDescent="0.2">
      <c r="A6" s="131" t="s">
        <v>8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15" x14ac:dyDescent="0.2">
      <c r="A7" s="126"/>
      <c r="B7" s="126"/>
      <c r="C7" s="126"/>
      <c r="D7" s="126"/>
    </row>
    <row r="8" spans="1:15" x14ac:dyDescent="0.2">
      <c r="A8" s="3" t="s">
        <v>9</v>
      </c>
      <c r="B8" s="130" t="s">
        <v>10</v>
      </c>
      <c r="C8" s="130"/>
      <c r="D8" s="3" t="s">
        <v>39</v>
      </c>
      <c r="E8" s="10">
        <v>2017</v>
      </c>
    </row>
    <row r="9" spans="1:15" x14ac:dyDescent="0.2">
      <c r="A9" s="131" t="s">
        <v>12</v>
      </c>
      <c r="B9" s="131"/>
      <c r="C9" s="131"/>
      <c r="D9" s="131"/>
      <c r="E9" s="131"/>
      <c r="F9" s="131"/>
      <c r="G9" s="131"/>
    </row>
    <row r="12" spans="1:15" ht="56.25" customHeight="1" x14ac:dyDescent="0.2">
      <c r="A12" s="6" t="s">
        <v>25</v>
      </c>
      <c r="B12" s="6" t="s">
        <v>13</v>
      </c>
      <c r="C12" s="6" t="s">
        <v>27</v>
      </c>
      <c r="D12" s="6" t="s">
        <v>28</v>
      </c>
      <c r="E12" s="6" t="s">
        <v>29</v>
      </c>
      <c r="F12" s="6" t="s">
        <v>30</v>
      </c>
      <c r="G12" s="6" t="s">
        <v>31</v>
      </c>
      <c r="H12" s="6" t="s">
        <v>32</v>
      </c>
      <c r="I12" s="6" t="s">
        <v>33</v>
      </c>
      <c r="J12" s="6" t="s">
        <v>34</v>
      </c>
      <c r="K12" s="6" t="s">
        <v>35</v>
      </c>
      <c r="L12" s="6" t="s">
        <v>36</v>
      </c>
      <c r="M12" s="6" t="s">
        <v>37</v>
      </c>
      <c r="N12" s="6" t="s">
        <v>38</v>
      </c>
      <c r="O12" s="11" t="s">
        <v>26</v>
      </c>
    </row>
    <row r="13" spans="1:15" ht="16.5" customHeight="1" x14ac:dyDescent="0.2">
      <c r="A13" s="124" t="s">
        <v>14</v>
      </c>
      <c r="B13" s="90" t="s">
        <v>17</v>
      </c>
      <c r="C13" s="9">
        <v>69</v>
      </c>
      <c r="D13" s="9">
        <v>69</v>
      </c>
      <c r="E13" s="9">
        <v>70</v>
      </c>
      <c r="F13" s="9">
        <v>70</v>
      </c>
      <c r="G13" s="9">
        <v>70</v>
      </c>
      <c r="H13" s="9">
        <v>70.5</v>
      </c>
      <c r="I13" s="9">
        <v>70.5</v>
      </c>
      <c r="J13" s="9">
        <v>70.5</v>
      </c>
      <c r="K13" s="9">
        <v>70.5</v>
      </c>
      <c r="L13" s="125">
        <v>70.5</v>
      </c>
      <c r="M13" s="9">
        <v>70.5</v>
      </c>
      <c r="N13" s="9">
        <v>72</v>
      </c>
      <c r="O13" s="12">
        <v>70.25</v>
      </c>
    </row>
    <row r="14" spans="1:15" ht="16.5" customHeight="1" x14ac:dyDescent="0.2">
      <c r="A14" s="7"/>
      <c r="B14" s="90" t="s">
        <v>18</v>
      </c>
      <c r="C14" s="9">
        <v>111</v>
      </c>
      <c r="D14" s="9">
        <v>111</v>
      </c>
      <c r="E14" s="9">
        <v>111</v>
      </c>
      <c r="F14" s="9">
        <v>111</v>
      </c>
      <c r="G14" s="9">
        <v>112</v>
      </c>
      <c r="H14" s="9">
        <v>112</v>
      </c>
      <c r="I14" s="9">
        <v>112</v>
      </c>
      <c r="J14" s="9">
        <v>112</v>
      </c>
      <c r="K14" s="9">
        <v>112.5</v>
      </c>
      <c r="L14" s="125">
        <v>112.5</v>
      </c>
      <c r="M14" s="9">
        <v>112.5</v>
      </c>
      <c r="N14" s="9">
        <v>113.5</v>
      </c>
      <c r="O14" s="12">
        <v>111.91666666666667</v>
      </c>
    </row>
    <row r="15" spans="1:15" ht="16.5" customHeight="1" x14ac:dyDescent="0.2">
      <c r="A15" s="7" t="s">
        <v>15</v>
      </c>
      <c r="B15" s="90" t="s">
        <v>17</v>
      </c>
      <c r="C15" s="9">
        <v>60.416666666666664</v>
      </c>
      <c r="D15" s="9">
        <v>61.25</v>
      </c>
      <c r="E15" s="9">
        <v>64.583333333333329</v>
      </c>
      <c r="F15" s="9">
        <v>64.583333333333329</v>
      </c>
      <c r="G15" s="9">
        <v>64.166666666666671</v>
      </c>
      <c r="H15" s="9">
        <v>63.75</v>
      </c>
      <c r="I15" s="9">
        <v>63.75</v>
      </c>
      <c r="J15" s="9">
        <v>64.583333333333329</v>
      </c>
      <c r="K15" s="9">
        <v>66.25</v>
      </c>
      <c r="L15" s="125">
        <v>70.909090909090907</v>
      </c>
      <c r="M15" s="9">
        <v>68.333333333333329</v>
      </c>
      <c r="N15" s="9">
        <v>70</v>
      </c>
      <c r="O15" s="12">
        <v>65.214646464646464</v>
      </c>
    </row>
    <row r="16" spans="1:15" ht="16.5" customHeight="1" x14ac:dyDescent="0.2">
      <c r="A16" s="7"/>
      <c r="B16" s="90" t="s">
        <v>18</v>
      </c>
      <c r="C16" s="9">
        <v>78.75</v>
      </c>
      <c r="D16" s="9">
        <v>79.583333333333329</v>
      </c>
      <c r="E16" s="9">
        <v>80</v>
      </c>
      <c r="F16" s="9">
        <v>81.666666666666671</v>
      </c>
      <c r="G16" s="9">
        <v>82.083333333333329</v>
      </c>
      <c r="H16" s="9">
        <v>82.916666666666671</v>
      </c>
      <c r="I16" s="9">
        <v>82.916666666666671</v>
      </c>
      <c r="J16" s="9">
        <v>82.916666666666671</v>
      </c>
      <c r="K16" s="9">
        <v>82.916666666666671</v>
      </c>
      <c r="L16" s="125">
        <v>88.63636363636364</v>
      </c>
      <c r="M16" s="9">
        <v>85</v>
      </c>
      <c r="N16" s="9">
        <v>84.166666666666671</v>
      </c>
      <c r="O16" s="12">
        <v>82.629419191919183</v>
      </c>
    </row>
    <row r="17" spans="1:15" ht="16.5" customHeight="1" x14ac:dyDescent="0.2">
      <c r="A17" s="7" t="s">
        <v>16</v>
      </c>
      <c r="B17" s="90" t="s">
        <v>17</v>
      </c>
      <c r="C17" s="9">
        <v>28.75</v>
      </c>
      <c r="D17" s="9">
        <v>29.583333333333332</v>
      </c>
      <c r="E17" s="9">
        <v>29.583333333333332</v>
      </c>
      <c r="F17" s="9">
        <v>29.583333333333332</v>
      </c>
      <c r="G17" s="9">
        <v>30</v>
      </c>
      <c r="H17" s="9">
        <v>29.583333333333332</v>
      </c>
      <c r="I17" s="9">
        <v>29.583333333333332</v>
      </c>
      <c r="J17" s="9">
        <v>29.583333333333332</v>
      </c>
      <c r="K17" s="9">
        <v>29.583333333333332</v>
      </c>
      <c r="L17" s="125">
        <v>29.545454545454547</v>
      </c>
      <c r="M17" s="9">
        <v>28.75</v>
      </c>
      <c r="N17" s="9">
        <v>28.75</v>
      </c>
      <c r="O17" s="12">
        <v>29.406565656565661</v>
      </c>
    </row>
    <row r="18" spans="1:15" ht="16.5" customHeight="1" x14ac:dyDescent="0.2">
      <c r="A18" s="7"/>
      <c r="B18" s="90" t="s">
        <v>18</v>
      </c>
      <c r="C18" s="9">
        <v>38.333333333333336</v>
      </c>
      <c r="D18" s="9">
        <v>40.416666666666664</v>
      </c>
      <c r="E18" s="9">
        <v>40.833333333333336</v>
      </c>
      <c r="F18" s="9">
        <v>40.833333333333336</v>
      </c>
      <c r="G18" s="9">
        <v>40.416666666666664</v>
      </c>
      <c r="H18" s="9">
        <v>40</v>
      </c>
      <c r="I18" s="9">
        <v>40</v>
      </c>
      <c r="J18" s="9">
        <v>39.583333333333336</v>
      </c>
      <c r="K18" s="9">
        <v>39.583333333333336</v>
      </c>
      <c r="L18" s="125">
        <v>40.454545454545453</v>
      </c>
      <c r="M18" s="9">
        <v>39.583333333333336</v>
      </c>
      <c r="N18" s="9">
        <v>39.583333333333336</v>
      </c>
      <c r="O18" s="12">
        <v>39.968434343434339</v>
      </c>
    </row>
    <row r="19" spans="1:15" ht="16.5" customHeight="1" x14ac:dyDescent="0.2">
      <c r="A19" s="24" t="s">
        <v>43</v>
      </c>
      <c r="B19" s="4"/>
      <c r="C19" s="4"/>
      <c r="D19" s="4"/>
      <c r="E19" s="4"/>
      <c r="F19" s="4"/>
      <c r="G19" s="4"/>
    </row>
    <row r="20" spans="1:15" ht="16.5" customHeight="1" x14ac:dyDescent="0.2">
      <c r="A20" s="102" t="s">
        <v>52</v>
      </c>
      <c r="B20" s="4"/>
      <c r="C20" s="4"/>
      <c r="D20" s="4"/>
      <c r="E20" s="4"/>
      <c r="F20" s="4"/>
      <c r="G20" s="4"/>
    </row>
    <row r="21" spans="1:15" ht="16.5" customHeight="1" x14ac:dyDescent="0.2">
      <c r="A21" s="102" t="s">
        <v>56</v>
      </c>
      <c r="B21" s="4"/>
      <c r="C21" s="4"/>
      <c r="D21" s="4"/>
      <c r="E21" s="4"/>
      <c r="F21" s="4"/>
      <c r="G21" s="4"/>
    </row>
    <row r="22" spans="1:15" x14ac:dyDescent="0.2">
      <c r="A22" s="28"/>
      <c r="B22" s="4"/>
      <c r="C22" s="4"/>
      <c r="D22" s="4"/>
      <c r="E22" s="4"/>
      <c r="F22" s="4"/>
      <c r="G22" s="4"/>
    </row>
    <row r="25" spans="1:15" x14ac:dyDescent="0.2">
      <c r="F25" t="s">
        <v>23</v>
      </c>
    </row>
    <row r="28" spans="1:15" x14ac:dyDescent="0.2">
      <c r="E28" t="s">
        <v>24</v>
      </c>
    </row>
  </sheetData>
  <mergeCells count="6">
    <mergeCell ref="A9:G9"/>
    <mergeCell ref="A1:C1"/>
    <mergeCell ref="A2:C2"/>
    <mergeCell ref="A3:C3"/>
    <mergeCell ref="A6:O6"/>
    <mergeCell ref="B8:C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N29" sqref="N29"/>
    </sheetView>
  </sheetViews>
  <sheetFormatPr baseColWidth="10" defaultRowHeight="12.75" x14ac:dyDescent="0.2"/>
  <cols>
    <col min="1" max="1" width="18.28515625" customWidth="1"/>
    <col min="2" max="2" width="8.5703125" customWidth="1"/>
    <col min="3" max="3" width="9.140625" customWidth="1"/>
    <col min="4" max="4" width="9" customWidth="1"/>
    <col min="5" max="5" width="8.28515625" customWidth="1"/>
    <col min="6" max="6" width="7.5703125" customWidth="1"/>
    <col min="7" max="7" width="8.85546875" customWidth="1"/>
    <col min="8" max="8" width="9" customWidth="1"/>
    <col min="9" max="9" width="8.28515625" customWidth="1"/>
    <col min="10" max="12" width="7.85546875" customWidth="1"/>
    <col min="13" max="13" width="8.42578125" customWidth="1"/>
    <col min="14" max="14" width="6.85546875" customWidth="1"/>
    <col min="15" max="15" width="9.5703125" customWidth="1"/>
  </cols>
  <sheetData>
    <row r="1" spans="1:15" x14ac:dyDescent="0.2">
      <c r="A1" s="132" t="s">
        <v>0</v>
      </c>
      <c r="B1" s="132"/>
      <c r="C1" s="132"/>
    </row>
    <row r="2" spans="1:15" x14ac:dyDescent="0.2">
      <c r="A2" s="132" t="s">
        <v>1</v>
      </c>
      <c r="B2" s="132"/>
      <c r="C2" s="132"/>
    </row>
    <row r="3" spans="1:15" x14ac:dyDescent="0.2">
      <c r="A3" s="132" t="s">
        <v>67</v>
      </c>
      <c r="B3" s="132"/>
      <c r="C3" s="132"/>
    </row>
    <row r="4" spans="1:15" x14ac:dyDescent="0.2">
      <c r="A4" s="127"/>
      <c r="B4" s="127"/>
      <c r="C4" s="127"/>
    </row>
    <row r="6" spans="1:15" x14ac:dyDescent="0.2">
      <c r="A6" s="131" t="s">
        <v>8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15" x14ac:dyDescent="0.2">
      <c r="A7" s="126"/>
      <c r="B7" s="126"/>
      <c r="C7" s="126"/>
      <c r="D7" s="126"/>
    </row>
    <row r="8" spans="1:15" x14ac:dyDescent="0.2">
      <c r="A8" s="3" t="s">
        <v>9</v>
      </c>
      <c r="B8" s="130" t="s">
        <v>10</v>
      </c>
      <c r="C8" s="130"/>
      <c r="D8" s="3" t="s">
        <v>39</v>
      </c>
      <c r="E8" s="10">
        <v>2016</v>
      </c>
    </row>
    <row r="9" spans="1:15" x14ac:dyDescent="0.2">
      <c r="A9" s="131" t="s">
        <v>12</v>
      </c>
      <c r="B9" s="131"/>
      <c r="C9" s="131"/>
      <c r="D9" s="131"/>
      <c r="E9" s="131"/>
      <c r="F9" s="131"/>
      <c r="G9" s="131"/>
    </row>
    <row r="12" spans="1:15" ht="56.25" customHeight="1" x14ac:dyDescent="0.2">
      <c r="A12" s="6" t="s">
        <v>25</v>
      </c>
      <c r="B12" s="6" t="s">
        <v>13</v>
      </c>
      <c r="C12" s="6" t="s">
        <v>27</v>
      </c>
      <c r="D12" s="6" t="s">
        <v>28</v>
      </c>
      <c r="E12" s="6" t="s">
        <v>29</v>
      </c>
      <c r="F12" s="6" t="s">
        <v>30</v>
      </c>
      <c r="G12" s="6" t="s">
        <v>31</v>
      </c>
      <c r="H12" s="6" t="s">
        <v>32</v>
      </c>
      <c r="I12" s="6" t="s">
        <v>33</v>
      </c>
      <c r="J12" s="6" t="s">
        <v>34</v>
      </c>
      <c r="K12" s="6" t="s">
        <v>35</v>
      </c>
      <c r="L12" s="6" t="s">
        <v>36</v>
      </c>
      <c r="M12" s="6" t="s">
        <v>37</v>
      </c>
      <c r="N12" s="6" t="s">
        <v>38</v>
      </c>
      <c r="O12" s="11" t="s">
        <v>26</v>
      </c>
    </row>
    <row r="13" spans="1:15" ht="16.5" customHeight="1" x14ac:dyDescent="0.2">
      <c r="A13" s="124" t="s">
        <v>14</v>
      </c>
      <c r="B13" s="90" t="s">
        <v>17</v>
      </c>
      <c r="C13" s="9">
        <v>72</v>
      </c>
      <c r="D13" s="9">
        <v>73</v>
      </c>
      <c r="E13" s="9">
        <v>73</v>
      </c>
      <c r="F13" s="9">
        <v>72</v>
      </c>
      <c r="G13" s="9">
        <v>71.5</v>
      </c>
      <c r="H13" s="9">
        <v>71.5</v>
      </c>
      <c r="I13" s="9">
        <v>70.5</v>
      </c>
      <c r="J13" s="9">
        <v>70.5</v>
      </c>
      <c r="K13" s="9">
        <v>69.5</v>
      </c>
      <c r="L13" s="125">
        <v>69.5</v>
      </c>
      <c r="M13" s="9">
        <v>68</v>
      </c>
      <c r="N13" s="9">
        <v>68</v>
      </c>
      <c r="O13" s="12">
        <v>70.75</v>
      </c>
    </row>
    <row r="14" spans="1:15" ht="16.5" customHeight="1" x14ac:dyDescent="0.2">
      <c r="A14" s="7"/>
      <c r="B14" s="90" t="s">
        <v>18</v>
      </c>
      <c r="C14" s="9">
        <v>105.5</v>
      </c>
      <c r="D14" s="9">
        <v>106.5</v>
      </c>
      <c r="E14" s="9">
        <v>106.5</v>
      </c>
      <c r="F14" s="9">
        <v>103.5</v>
      </c>
      <c r="G14" s="9">
        <v>103.5</v>
      </c>
      <c r="H14" s="9">
        <v>103.5</v>
      </c>
      <c r="I14" s="9">
        <v>103.5</v>
      </c>
      <c r="J14" s="9">
        <v>103.5</v>
      </c>
      <c r="K14" s="9">
        <v>106.5</v>
      </c>
      <c r="L14" s="125">
        <v>109</v>
      </c>
      <c r="M14" s="9">
        <v>108</v>
      </c>
      <c r="N14" s="9">
        <v>110</v>
      </c>
      <c r="O14" s="12">
        <v>105.79166666666667</v>
      </c>
    </row>
    <row r="15" spans="1:15" ht="16.5" customHeight="1" x14ac:dyDescent="0.2">
      <c r="A15" s="7" t="s">
        <v>15</v>
      </c>
      <c r="B15" s="90" t="s">
        <v>17</v>
      </c>
      <c r="C15" s="9">
        <v>55.416666666666664</v>
      </c>
      <c r="D15" s="9">
        <v>55</v>
      </c>
      <c r="E15" s="9">
        <v>55.416666666666664</v>
      </c>
      <c r="F15" s="9">
        <v>55.416666666666664</v>
      </c>
      <c r="G15" s="9">
        <v>55</v>
      </c>
      <c r="H15" s="9">
        <v>56.25</v>
      </c>
      <c r="I15" s="9">
        <v>56.666666666666664</v>
      </c>
      <c r="J15" s="9">
        <v>57.916666666666664</v>
      </c>
      <c r="K15" s="9">
        <v>58.333333333333336</v>
      </c>
      <c r="L15" s="125">
        <v>59.166666666666664</v>
      </c>
      <c r="M15" s="9">
        <v>60</v>
      </c>
      <c r="N15" s="9">
        <v>60.416666666666664</v>
      </c>
      <c r="O15" s="12">
        <v>57.083333333333336</v>
      </c>
    </row>
    <row r="16" spans="1:15" ht="16.5" customHeight="1" x14ac:dyDescent="0.2">
      <c r="A16" s="7"/>
      <c r="B16" s="90" t="s">
        <v>18</v>
      </c>
      <c r="C16" s="9">
        <v>74.166666666666671</v>
      </c>
      <c r="D16" s="9">
        <v>74.166666666666671</v>
      </c>
      <c r="E16" s="9">
        <v>73.75</v>
      </c>
      <c r="F16" s="9">
        <v>73.75</v>
      </c>
      <c r="G16" s="9">
        <v>73.333333333333329</v>
      </c>
      <c r="H16" s="9">
        <v>72.916666666666671</v>
      </c>
      <c r="I16" s="9">
        <v>73.333333333333329</v>
      </c>
      <c r="J16" s="9">
        <v>75</v>
      </c>
      <c r="K16" s="9">
        <v>75.833333333333329</v>
      </c>
      <c r="L16" s="125">
        <v>76.666666666666671</v>
      </c>
      <c r="M16" s="9">
        <v>77.083333333333329</v>
      </c>
      <c r="N16" s="9">
        <v>77.5</v>
      </c>
      <c r="O16" s="12">
        <v>74.791666666666671</v>
      </c>
    </row>
    <row r="17" spans="1:15" ht="16.5" customHeight="1" x14ac:dyDescent="0.2">
      <c r="A17" s="7" t="s">
        <v>16</v>
      </c>
      <c r="B17" s="90" t="s">
        <v>17</v>
      </c>
      <c r="C17" s="9">
        <v>27.5</v>
      </c>
      <c r="D17" s="9">
        <v>27.5</v>
      </c>
      <c r="E17" s="9">
        <v>27.083333333333332</v>
      </c>
      <c r="F17" s="9">
        <v>27.083333333333332</v>
      </c>
      <c r="G17" s="9">
        <v>27.083333333333332</v>
      </c>
      <c r="H17" s="9">
        <v>27.916666666666668</v>
      </c>
      <c r="I17" s="9">
        <v>27.916666666666668</v>
      </c>
      <c r="J17" s="9">
        <v>28.333333333333332</v>
      </c>
      <c r="K17" s="9">
        <v>28.333333333333332</v>
      </c>
      <c r="L17" s="125">
        <v>28.75</v>
      </c>
      <c r="M17" s="9">
        <v>28.333333333333332</v>
      </c>
      <c r="N17" s="9">
        <v>28.75</v>
      </c>
      <c r="O17" s="12">
        <v>27.881944444444443</v>
      </c>
    </row>
    <row r="18" spans="1:15" ht="16.5" customHeight="1" x14ac:dyDescent="0.2">
      <c r="A18" s="7"/>
      <c r="B18" s="90" t="s">
        <v>18</v>
      </c>
      <c r="C18" s="9">
        <v>38.333333333333336</v>
      </c>
      <c r="D18" s="9">
        <v>38.333333333333336</v>
      </c>
      <c r="E18" s="9">
        <v>38.75</v>
      </c>
      <c r="F18" s="9">
        <v>37.5</v>
      </c>
      <c r="G18" s="9">
        <v>37.916666666666664</v>
      </c>
      <c r="H18" s="9">
        <v>37.916666666666664</v>
      </c>
      <c r="I18" s="9">
        <v>37.5</v>
      </c>
      <c r="J18" s="9">
        <v>38.333333333333336</v>
      </c>
      <c r="K18" s="9">
        <v>38.75</v>
      </c>
      <c r="L18" s="125">
        <v>39.166666666666664</v>
      </c>
      <c r="M18" s="9">
        <v>39.166666666666664</v>
      </c>
      <c r="N18" s="9">
        <v>38.75</v>
      </c>
      <c r="O18" s="12">
        <v>38.368055555555557</v>
      </c>
    </row>
    <row r="19" spans="1:15" ht="16.5" customHeight="1" x14ac:dyDescent="0.2">
      <c r="A19" s="24" t="s">
        <v>51</v>
      </c>
      <c r="B19" s="4"/>
      <c r="C19" s="4"/>
      <c r="D19" s="4"/>
      <c r="E19" s="4"/>
      <c r="F19" s="4"/>
      <c r="G19" s="4"/>
    </row>
    <row r="20" spans="1:15" ht="16.5" customHeight="1" x14ac:dyDescent="0.2">
      <c r="A20" s="102" t="s">
        <v>52</v>
      </c>
      <c r="B20" s="4"/>
      <c r="C20" s="4"/>
      <c r="D20" s="4"/>
      <c r="E20" s="4"/>
      <c r="F20" s="4"/>
      <c r="G20" s="4"/>
    </row>
    <row r="21" spans="1:15" ht="16.5" customHeight="1" x14ac:dyDescent="0.2">
      <c r="A21" s="102" t="s">
        <v>56</v>
      </c>
      <c r="B21" s="4"/>
      <c r="C21" s="4"/>
      <c r="D21" s="4"/>
      <c r="E21" s="4"/>
      <c r="F21" s="4"/>
      <c r="G21" s="4"/>
    </row>
    <row r="22" spans="1:15" x14ac:dyDescent="0.2">
      <c r="A22" s="28"/>
      <c r="B22" s="4"/>
      <c r="C22" s="4"/>
      <c r="D22" s="4"/>
      <c r="E22" s="4"/>
      <c r="F22" s="4"/>
      <c r="G22" s="4"/>
    </row>
    <row r="25" spans="1:15" x14ac:dyDescent="0.2">
      <c r="F25" t="s">
        <v>23</v>
      </c>
    </row>
    <row r="28" spans="1:15" x14ac:dyDescent="0.2">
      <c r="E28" t="s">
        <v>24</v>
      </c>
    </row>
  </sheetData>
  <mergeCells count="6">
    <mergeCell ref="A9:G9"/>
    <mergeCell ref="A1:C1"/>
    <mergeCell ref="A2:C2"/>
    <mergeCell ref="A3:C3"/>
    <mergeCell ref="A6:O6"/>
    <mergeCell ref="B8:C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L15" sqref="L15"/>
    </sheetView>
  </sheetViews>
  <sheetFormatPr baseColWidth="10" defaultRowHeight="12.75" x14ac:dyDescent="0.2"/>
  <cols>
    <col min="1" max="1" width="18.28515625" customWidth="1"/>
    <col min="2" max="2" width="8.5703125" customWidth="1"/>
    <col min="3" max="3" width="9.140625" customWidth="1"/>
    <col min="4" max="4" width="9" customWidth="1"/>
    <col min="5" max="5" width="8.28515625" customWidth="1"/>
    <col min="6" max="6" width="7.5703125" customWidth="1"/>
    <col min="7" max="7" width="8.85546875" customWidth="1"/>
    <col min="8" max="8" width="9" customWidth="1"/>
    <col min="9" max="9" width="8.28515625" customWidth="1"/>
    <col min="10" max="12" width="7.85546875" customWidth="1"/>
    <col min="13" max="13" width="8.42578125" customWidth="1"/>
    <col min="14" max="14" width="6.85546875" customWidth="1"/>
    <col min="15" max="15" width="9.5703125" customWidth="1"/>
  </cols>
  <sheetData>
    <row r="1" spans="1:15" x14ac:dyDescent="0.2">
      <c r="A1" s="132" t="s">
        <v>0</v>
      </c>
      <c r="B1" s="132"/>
      <c r="C1" s="132"/>
    </row>
    <row r="2" spans="1:15" x14ac:dyDescent="0.2">
      <c r="A2" s="132" t="s">
        <v>1</v>
      </c>
      <c r="B2" s="132"/>
      <c r="C2" s="132"/>
    </row>
    <row r="3" spans="1:15" x14ac:dyDescent="0.2">
      <c r="A3" s="132" t="s">
        <v>67</v>
      </c>
      <c r="B3" s="132"/>
      <c r="C3" s="132"/>
    </row>
    <row r="4" spans="1:15" x14ac:dyDescent="0.2">
      <c r="A4" s="123"/>
      <c r="B4" s="123"/>
      <c r="C4" s="123"/>
    </row>
    <row r="6" spans="1:15" x14ac:dyDescent="0.2">
      <c r="A6" s="131" t="s">
        <v>8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15" x14ac:dyDescent="0.2">
      <c r="A7" s="122"/>
      <c r="B7" s="122"/>
      <c r="C7" s="122"/>
      <c r="D7" s="122"/>
    </row>
    <row r="8" spans="1:15" x14ac:dyDescent="0.2">
      <c r="A8" s="3" t="s">
        <v>9</v>
      </c>
      <c r="B8" s="130" t="s">
        <v>10</v>
      </c>
      <c r="C8" s="130"/>
      <c r="D8" s="3" t="s">
        <v>39</v>
      </c>
      <c r="E8" s="10">
        <v>2015</v>
      </c>
    </row>
    <row r="9" spans="1:15" x14ac:dyDescent="0.2">
      <c r="A9" s="131" t="s">
        <v>12</v>
      </c>
      <c r="B9" s="131"/>
      <c r="C9" s="131"/>
      <c r="D9" s="131"/>
      <c r="E9" s="131"/>
      <c r="F9" s="131"/>
      <c r="G9" s="131"/>
    </row>
    <row r="12" spans="1:15" ht="56.25" customHeight="1" x14ac:dyDescent="0.2">
      <c r="A12" s="6" t="s">
        <v>25</v>
      </c>
      <c r="B12" s="6" t="s">
        <v>13</v>
      </c>
      <c r="C12" s="6" t="s">
        <v>27</v>
      </c>
      <c r="D12" s="6" t="s">
        <v>28</v>
      </c>
      <c r="E12" s="6" t="s">
        <v>29</v>
      </c>
      <c r="F12" s="6" t="s">
        <v>30</v>
      </c>
      <c r="G12" s="6" t="s">
        <v>31</v>
      </c>
      <c r="H12" s="6" t="s">
        <v>32</v>
      </c>
      <c r="I12" s="6" t="s">
        <v>33</v>
      </c>
      <c r="J12" s="6" t="s">
        <v>34</v>
      </c>
      <c r="K12" s="6" t="s">
        <v>35</v>
      </c>
      <c r="L12" s="6" t="s">
        <v>36</v>
      </c>
      <c r="M12" s="6" t="s">
        <v>37</v>
      </c>
      <c r="N12" s="6" t="s">
        <v>38</v>
      </c>
      <c r="O12" s="108" t="s">
        <v>26</v>
      </c>
    </row>
    <row r="13" spans="1:15" ht="16.5" customHeight="1" x14ac:dyDescent="0.2">
      <c r="A13" s="50" t="s">
        <v>14</v>
      </c>
      <c r="B13" s="90" t="s">
        <v>17</v>
      </c>
      <c r="C13" s="9">
        <v>72</v>
      </c>
      <c r="D13" s="9">
        <v>72</v>
      </c>
      <c r="E13" s="9">
        <v>72</v>
      </c>
      <c r="F13" s="9">
        <v>72.5</v>
      </c>
      <c r="G13" s="9">
        <v>72.5</v>
      </c>
      <c r="H13" s="9">
        <v>72.5</v>
      </c>
      <c r="I13" s="9">
        <v>74.5</v>
      </c>
      <c r="J13" s="9">
        <v>73</v>
      </c>
      <c r="K13" s="9">
        <v>73</v>
      </c>
      <c r="L13" s="89">
        <v>72.5</v>
      </c>
      <c r="M13" s="9">
        <v>73</v>
      </c>
      <c r="N13" s="9">
        <v>73</v>
      </c>
      <c r="O13" s="12">
        <v>72.708333333333329</v>
      </c>
    </row>
    <row r="14" spans="1:15" ht="16.5" customHeight="1" x14ac:dyDescent="0.2">
      <c r="A14" s="7"/>
      <c r="B14" s="90" t="s">
        <v>18</v>
      </c>
      <c r="C14" s="9">
        <v>101.5</v>
      </c>
      <c r="D14" s="9">
        <v>101.5</v>
      </c>
      <c r="E14" s="9">
        <v>102.5</v>
      </c>
      <c r="F14" s="9">
        <v>102.5</v>
      </c>
      <c r="G14" s="9">
        <v>102.5</v>
      </c>
      <c r="H14" s="9">
        <v>102.5</v>
      </c>
      <c r="I14" s="9">
        <v>102.5</v>
      </c>
      <c r="J14" s="9">
        <v>102.5</v>
      </c>
      <c r="K14" s="9">
        <v>103</v>
      </c>
      <c r="L14" s="89">
        <v>102.5</v>
      </c>
      <c r="M14" s="9">
        <v>103</v>
      </c>
      <c r="N14" s="9">
        <v>103.5</v>
      </c>
      <c r="O14" s="12">
        <v>102.5</v>
      </c>
    </row>
    <row r="15" spans="1:15" ht="16.5" customHeight="1" x14ac:dyDescent="0.2">
      <c r="A15" s="7" t="s">
        <v>15</v>
      </c>
      <c r="B15" s="90" t="s">
        <v>17</v>
      </c>
      <c r="C15" s="9">
        <v>55.416666666666664</v>
      </c>
      <c r="D15" s="9">
        <v>53.75</v>
      </c>
      <c r="E15" s="9">
        <v>53.75</v>
      </c>
      <c r="F15" s="9">
        <v>53.75</v>
      </c>
      <c r="G15" s="9">
        <v>53.75</v>
      </c>
      <c r="H15" s="9">
        <v>53.75</v>
      </c>
      <c r="I15" s="9">
        <v>53.75</v>
      </c>
      <c r="J15" s="9">
        <v>53.75</v>
      </c>
      <c r="K15" s="9">
        <v>53.75</v>
      </c>
      <c r="L15" s="89">
        <v>53.75</v>
      </c>
      <c r="M15" s="9">
        <v>54.583333333333336</v>
      </c>
      <c r="N15" s="9">
        <v>55.416666666666664</v>
      </c>
      <c r="O15" s="12">
        <v>54.097222222222221</v>
      </c>
    </row>
    <row r="16" spans="1:15" ht="16.5" customHeight="1" x14ac:dyDescent="0.2">
      <c r="A16" s="7"/>
      <c r="B16" s="90" t="s">
        <v>18</v>
      </c>
      <c r="C16" s="9">
        <v>74.166666666666671</v>
      </c>
      <c r="D16" s="9">
        <v>72.5</v>
      </c>
      <c r="E16" s="9">
        <v>72.5</v>
      </c>
      <c r="F16" s="9">
        <v>72.5</v>
      </c>
      <c r="G16" s="9">
        <v>72.5</v>
      </c>
      <c r="H16" s="9">
        <v>74.166666666666671</v>
      </c>
      <c r="I16" s="9">
        <v>74.166666666666671</v>
      </c>
      <c r="J16" s="9">
        <v>72.5</v>
      </c>
      <c r="K16" s="9">
        <v>74.166666666666671</v>
      </c>
      <c r="L16" s="89">
        <v>74.166666666666671</v>
      </c>
      <c r="M16" s="9">
        <v>72.5</v>
      </c>
      <c r="N16" s="9">
        <v>73.333333333333329</v>
      </c>
      <c r="O16" s="12">
        <v>73.263888888888886</v>
      </c>
    </row>
    <row r="17" spans="1:15" ht="16.5" customHeight="1" x14ac:dyDescent="0.2">
      <c r="A17" s="7" t="s">
        <v>16</v>
      </c>
      <c r="B17" s="90" t="s">
        <v>17</v>
      </c>
      <c r="C17" s="9">
        <v>26.666666666666668</v>
      </c>
      <c r="D17" s="9">
        <v>26.25</v>
      </c>
      <c r="E17" s="9">
        <v>26.666666666666668</v>
      </c>
      <c r="F17" s="9">
        <v>26.666666666666668</v>
      </c>
      <c r="G17" s="9">
        <v>26.666666666666668</v>
      </c>
      <c r="H17" s="9">
        <v>26.666666666666668</v>
      </c>
      <c r="I17" s="9">
        <v>26.666666666666668</v>
      </c>
      <c r="J17" s="9">
        <v>27.5</v>
      </c>
      <c r="K17" s="9">
        <v>26.666666666666668</v>
      </c>
      <c r="L17" s="89">
        <v>26.25</v>
      </c>
      <c r="M17" s="9">
        <v>27.5</v>
      </c>
      <c r="N17" s="9">
        <v>27.5</v>
      </c>
      <c r="O17" s="12">
        <v>26.805555555555554</v>
      </c>
    </row>
    <row r="18" spans="1:15" ht="16.5" customHeight="1" x14ac:dyDescent="0.2">
      <c r="A18" s="7"/>
      <c r="B18" s="90" t="s">
        <v>18</v>
      </c>
      <c r="C18" s="9">
        <v>34.166666666666664</v>
      </c>
      <c r="D18" s="9">
        <v>33.75</v>
      </c>
      <c r="E18" s="9">
        <v>34.583333333333336</v>
      </c>
      <c r="F18" s="9">
        <v>35.416666666666664</v>
      </c>
      <c r="G18" s="9">
        <v>35.416666666666664</v>
      </c>
      <c r="H18" s="9">
        <v>35.833333333333336</v>
      </c>
      <c r="I18" s="9">
        <v>37.083333333333336</v>
      </c>
      <c r="J18" s="9">
        <v>36.666666666666664</v>
      </c>
      <c r="K18" s="9">
        <v>36.666666666666664</v>
      </c>
      <c r="L18" s="89">
        <v>37.083333333333336</v>
      </c>
      <c r="M18" s="9">
        <v>36.25</v>
      </c>
      <c r="N18" s="9">
        <v>37.5</v>
      </c>
      <c r="O18" s="12">
        <v>35.868055555555557</v>
      </c>
    </row>
    <row r="19" spans="1:15" ht="16.5" customHeight="1" x14ac:dyDescent="0.2">
      <c r="A19" s="24" t="s">
        <v>43</v>
      </c>
      <c r="B19" s="4"/>
      <c r="C19" s="4"/>
      <c r="D19" s="4"/>
      <c r="E19" s="4"/>
      <c r="F19" s="4"/>
      <c r="G19" s="4"/>
    </row>
    <row r="20" spans="1:15" ht="16.5" customHeight="1" x14ac:dyDescent="0.2">
      <c r="A20" s="25" t="s">
        <v>52</v>
      </c>
      <c r="B20" s="4"/>
      <c r="C20" s="4"/>
      <c r="D20" s="4"/>
      <c r="E20" s="4"/>
      <c r="F20" s="4"/>
      <c r="G20" s="4"/>
    </row>
    <row r="21" spans="1:15" ht="16.5" customHeight="1" x14ac:dyDescent="0.2">
      <c r="A21" s="100" t="s">
        <v>68</v>
      </c>
      <c r="B21" s="4"/>
      <c r="C21" s="4"/>
      <c r="D21" s="4"/>
      <c r="E21" s="4"/>
      <c r="F21" s="4"/>
      <c r="G21" s="4"/>
    </row>
    <row r="22" spans="1:15" x14ac:dyDescent="0.2">
      <c r="A22" s="5"/>
      <c r="B22" s="4"/>
      <c r="C22" s="4"/>
      <c r="D22" s="4"/>
      <c r="E22" s="4"/>
      <c r="F22" s="4"/>
      <c r="G22" s="4"/>
    </row>
    <row r="25" spans="1:15" x14ac:dyDescent="0.2">
      <c r="F25" t="s">
        <v>23</v>
      </c>
    </row>
    <row r="28" spans="1:15" x14ac:dyDescent="0.2">
      <c r="E28" t="s">
        <v>24</v>
      </c>
    </row>
  </sheetData>
  <mergeCells count="6">
    <mergeCell ref="A9:G9"/>
    <mergeCell ref="A1:C1"/>
    <mergeCell ref="A2:C2"/>
    <mergeCell ref="A3:C3"/>
    <mergeCell ref="A6:O6"/>
    <mergeCell ref="B8:C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I21" sqref="I21"/>
    </sheetView>
  </sheetViews>
  <sheetFormatPr baseColWidth="10" defaultRowHeight="12.75" x14ac:dyDescent="0.2"/>
  <cols>
    <col min="1" max="1" width="18.28515625" customWidth="1"/>
    <col min="2" max="2" width="8.5703125" customWidth="1"/>
    <col min="3" max="3" width="9.140625" customWidth="1"/>
    <col min="4" max="4" width="9" customWidth="1"/>
    <col min="5" max="5" width="8.28515625" customWidth="1"/>
    <col min="6" max="6" width="7.5703125" customWidth="1"/>
    <col min="7" max="7" width="8.85546875" customWidth="1"/>
    <col min="8" max="8" width="9" customWidth="1"/>
    <col min="9" max="9" width="8.28515625" customWidth="1"/>
    <col min="10" max="12" width="7.85546875" customWidth="1"/>
    <col min="13" max="13" width="8.42578125" customWidth="1"/>
    <col min="14" max="14" width="6.85546875" customWidth="1"/>
    <col min="15" max="15" width="9.5703125" customWidth="1"/>
  </cols>
  <sheetData>
    <row r="1" spans="1:15" x14ac:dyDescent="0.2">
      <c r="A1" s="132" t="s">
        <v>0</v>
      </c>
      <c r="B1" s="132"/>
      <c r="C1" s="132"/>
    </row>
    <row r="2" spans="1:15" x14ac:dyDescent="0.2">
      <c r="A2" s="132" t="s">
        <v>1</v>
      </c>
      <c r="B2" s="132"/>
      <c r="C2" s="132"/>
    </row>
    <row r="3" spans="1:15" x14ac:dyDescent="0.2">
      <c r="A3" s="132" t="s">
        <v>67</v>
      </c>
      <c r="B3" s="132"/>
      <c r="C3" s="132"/>
    </row>
    <row r="4" spans="1:15" x14ac:dyDescent="0.2">
      <c r="A4" s="121"/>
      <c r="B4" s="121"/>
      <c r="C4" s="121"/>
    </row>
    <row r="6" spans="1:15" x14ac:dyDescent="0.2">
      <c r="A6" s="131" t="s">
        <v>8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15" x14ac:dyDescent="0.2">
      <c r="A7" s="120"/>
      <c r="B7" s="120"/>
      <c r="C7" s="120"/>
      <c r="D7" s="120"/>
    </row>
    <row r="8" spans="1:15" x14ac:dyDescent="0.2">
      <c r="A8" s="3" t="s">
        <v>9</v>
      </c>
      <c r="B8" s="130" t="s">
        <v>10</v>
      </c>
      <c r="C8" s="130"/>
      <c r="D8" s="3" t="s">
        <v>39</v>
      </c>
      <c r="E8" s="10">
        <v>2014</v>
      </c>
    </row>
    <row r="9" spans="1:15" x14ac:dyDescent="0.2">
      <c r="A9" s="131" t="s">
        <v>12</v>
      </c>
      <c r="B9" s="131"/>
      <c r="C9" s="131"/>
      <c r="D9" s="131"/>
      <c r="E9" s="131"/>
      <c r="F9" s="131"/>
      <c r="G9" s="131"/>
    </row>
    <row r="12" spans="1:15" ht="56.25" customHeight="1" x14ac:dyDescent="0.2">
      <c r="A12" s="6" t="s">
        <v>25</v>
      </c>
      <c r="B12" s="6" t="s">
        <v>13</v>
      </c>
      <c r="C12" s="6" t="s">
        <v>27</v>
      </c>
      <c r="D12" s="6" t="s">
        <v>28</v>
      </c>
      <c r="E12" s="6" t="s">
        <v>29</v>
      </c>
      <c r="F12" s="6" t="s">
        <v>30</v>
      </c>
      <c r="G12" s="6" t="s">
        <v>31</v>
      </c>
      <c r="H12" s="6" t="s">
        <v>32</v>
      </c>
      <c r="I12" s="6" t="s">
        <v>33</v>
      </c>
      <c r="J12" s="6" t="s">
        <v>34</v>
      </c>
      <c r="K12" s="6" t="s">
        <v>35</v>
      </c>
      <c r="L12" s="6" t="s">
        <v>36</v>
      </c>
      <c r="M12" s="6" t="s">
        <v>37</v>
      </c>
      <c r="N12" s="6" t="s">
        <v>38</v>
      </c>
      <c r="O12" s="108" t="s">
        <v>26</v>
      </c>
    </row>
    <row r="13" spans="1:15" ht="16.5" customHeight="1" x14ac:dyDescent="0.2">
      <c r="A13" s="50" t="s">
        <v>14</v>
      </c>
      <c r="B13" s="90" t="s">
        <v>17</v>
      </c>
      <c r="C13" s="9">
        <v>72.5</v>
      </c>
      <c r="D13" s="9">
        <v>72.5</v>
      </c>
      <c r="E13" s="9">
        <v>72</v>
      </c>
      <c r="F13" s="9">
        <v>73</v>
      </c>
      <c r="G13" s="9">
        <v>74</v>
      </c>
      <c r="H13" s="9">
        <v>75</v>
      </c>
      <c r="I13" s="9">
        <v>76</v>
      </c>
      <c r="J13" s="9">
        <v>76.5</v>
      </c>
      <c r="K13" s="9">
        <v>77.5</v>
      </c>
      <c r="L13" s="89">
        <v>75</v>
      </c>
      <c r="M13" s="9">
        <v>73.5</v>
      </c>
      <c r="N13" s="9">
        <v>72.5</v>
      </c>
      <c r="O13" s="12">
        <v>74.166666666666671</v>
      </c>
    </row>
    <row r="14" spans="1:15" ht="16.5" customHeight="1" x14ac:dyDescent="0.2">
      <c r="A14" s="7"/>
      <c r="B14" s="90" t="s">
        <v>18</v>
      </c>
      <c r="C14" s="9">
        <v>93.5</v>
      </c>
      <c r="D14" s="9">
        <v>92.5</v>
      </c>
      <c r="E14" s="9">
        <v>92.5</v>
      </c>
      <c r="F14" s="9">
        <v>94</v>
      </c>
      <c r="G14" s="9">
        <v>95</v>
      </c>
      <c r="H14" s="9">
        <v>95</v>
      </c>
      <c r="I14" s="9">
        <v>96</v>
      </c>
      <c r="J14" s="9">
        <v>98</v>
      </c>
      <c r="K14" s="9">
        <v>99.5</v>
      </c>
      <c r="L14" s="89">
        <v>102</v>
      </c>
      <c r="M14" s="9">
        <v>101.5</v>
      </c>
      <c r="N14" s="9">
        <v>101.5</v>
      </c>
      <c r="O14" s="12">
        <v>96.75</v>
      </c>
    </row>
    <row r="15" spans="1:15" ht="16.5" customHeight="1" x14ac:dyDescent="0.2">
      <c r="A15" s="7" t="s">
        <v>15</v>
      </c>
      <c r="B15" s="90" t="s">
        <v>17</v>
      </c>
      <c r="C15" s="9">
        <v>53.333333333333336</v>
      </c>
      <c r="D15" s="9">
        <v>52.5</v>
      </c>
      <c r="E15" s="9">
        <v>52.5</v>
      </c>
      <c r="F15" s="9">
        <v>51.666666666666664</v>
      </c>
      <c r="G15" s="9">
        <v>52.083333333333336</v>
      </c>
      <c r="H15" s="9">
        <v>53.75</v>
      </c>
      <c r="I15" s="9">
        <v>52.916666666666664</v>
      </c>
      <c r="J15" s="9">
        <v>52.916666666666664</v>
      </c>
      <c r="K15" s="9">
        <v>53.333333333333336</v>
      </c>
      <c r="L15" s="89">
        <v>53.333333333333336</v>
      </c>
      <c r="M15" s="9">
        <v>55.416666666666664</v>
      </c>
      <c r="N15" s="9">
        <v>55.416666666666664</v>
      </c>
      <c r="O15" s="12">
        <v>53.263888888888886</v>
      </c>
    </row>
    <row r="16" spans="1:15" ht="16.5" customHeight="1" x14ac:dyDescent="0.2">
      <c r="A16" s="7"/>
      <c r="B16" s="90" t="s">
        <v>18</v>
      </c>
      <c r="C16" s="9">
        <v>65</v>
      </c>
      <c r="D16" s="9">
        <v>62.916666666666664</v>
      </c>
      <c r="E16" s="9">
        <v>62.916666666666664</v>
      </c>
      <c r="F16" s="9">
        <v>62.5</v>
      </c>
      <c r="G16" s="9">
        <v>63.333333333333336</v>
      </c>
      <c r="H16" s="9">
        <v>64.583333333333329</v>
      </c>
      <c r="I16" s="9">
        <v>63.75</v>
      </c>
      <c r="J16" s="9">
        <v>63.75</v>
      </c>
      <c r="K16" s="9">
        <v>63.75</v>
      </c>
      <c r="L16" s="89">
        <v>70.833333333333329</v>
      </c>
      <c r="M16" s="9">
        <v>74.166666666666671</v>
      </c>
      <c r="N16" s="9">
        <v>74.166666666666671</v>
      </c>
      <c r="O16" s="12">
        <v>65.972222222222214</v>
      </c>
    </row>
    <row r="17" spans="1:15" ht="16.5" customHeight="1" x14ac:dyDescent="0.2">
      <c r="A17" s="7" t="s">
        <v>16</v>
      </c>
      <c r="B17" s="90" t="s">
        <v>17</v>
      </c>
      <c r="C17" s="9">
        <v>25</v>
      </c>
      <c r="D17" s="9">
        <v>25</v>
      </c>
      <c r="E17" s="9">
        <v>25</v>
      </c>
      <c r="F17" s="9">
        <v>25</v>
      </c>
      <c r="G17" s="9">
        <v>25</v>
      </c>
      <c r="H17" s="9">
        <v>25.416666666666668</v>
      </c>
      <c r="I17" s="9">
        <v>25.416666666666668</v>
      </c>
      <c r="J17" s="9">
        <v>25.416666666666668</v>
      </c>
      <c r="K17" s="9">
        <v>25.833333333333332</v>
      </c>
      <c r="L17" s="89">
        <v>25.833333333333332</v>
      </c>
      <c r="M17" s="9">
        <v>26.25</v>
      </c>
      <c r="N17" s="9">
        <v>26.666666666666668</v>
      </c>
      <c r="O17" s="12">
        <v>25.486111111111111</v>
      </c>
    </row>
    <row r="18" spans="1:15" ht="16.5" customHeight="1" x14ac:dyDescent="0.2">
      <c r="A18" s="7"/>
      <c r="B18" s="90" t="s">
        <v>18</v>
      </c>
      <c r="C18" s="9">
        <v>31.666666666666668</v>
      </c>
      <c r="D18" s="9">
        <v>31.25</v>
      </c>
      <c r="E18" s="9">
        <v>31.25</v>
      </c>
      <c r="F18" s="9">
        <v>31.25</v>
      </c>
      <c r="G18" s="9">
        <v>31.666666666666668</v>
      </c>
      <c r="H18" s="9">
        <v>32.083333333333336</v>
      </c>
      <c r="I18" s="9">
        <v>31.666666666666668</v>
      </c>
      <c r="J18" s="9">
        <v>31.666666666666668</v>
      </c>
      <c r="K18" s="9">
        <v>31.666666666666668</v>
      </c>
      <c r="L18" s="89">
        <v>33.333333333333336</v>
      </c>
      <c r="M18" s="9">
        <v>34.166666666666664</v>
      </c>
      <c r="N18" s="9">
        <v>34.166666666666664</v>
      </c>
      <c r="O18" s="12">
        <v>32.152777777777779</v>
      </c>
    </row>
    <row r="19" spans="1:15" ht="16.5" customHeight="1" x14ac:dyDescent="0.2">
      <c r="A19" s="24" t="s">
        <v>43</v>
      </c>
      <c r="B19" s="4"/>
      <c r="C19" s="4"/>
      <c r="D19" s="4"/>
      <c r="E19" s="4"/>
      <c r="F19" s="4"/>
      <c r="G19" s="4"/>
    </row>
    <row r="20" spans="1:15" ht="16.5" customHeight="1" x14ac:dyDescent="0.2">
      <c r="A20" s="25" t="s">
        <v>52</v>
      </c>
      <c r="B20" s="4"/>
      <c r="C20" s="4"/>
      <c r="D20" s="4"/>
      <c r="E20" s="4"/>
      <c r="F20" s="4"/>
      <c r="G20" s="4"/>
    </row>
    <row r="21" spans="1:15" ht="16.5" customHeight="1" x14ac:dyDescent="0.2">
      <c r="A21" s="100" t="s">
        <v>68</v>
      </c>
      <c r="B21" s="4"/>
      <c r="C21" s="4"/>
      <c r="D21" s="4"/>
      <c r="E21" s="4"/>
      <c r="F21" s="4"/>
      <c r="G21" s="4"/>
    </row>
    <row r="22" spans="1:15" x14ac:dyDescent="0.2">
      <c r="A22" s="5"/>
      <c r="B22" s="4"/>
      <c r="C22" s="4"/>
      <c r="D22" s="4"/>
      <c r="E22" s="4"/>
      <c r="F22" s="4"/>
      <c r="G22" s="4"/>
    </row>
    <row r="25" spans="1:15" x14ac:dyDescent="0.2">
      <c r="F25" t="s">
        <v>23</v>
      </c>
    </row>
    <row r="28" spans="1:15" x14ac:dyDescent="0.2">
      <c r="E28" t="s">
        <v>24</v>
      </c>
    </row>
  </sheetData>
  <mergeCells count="6">
    <mergeCell ref="A9:G9"/>
    <mergeCell ref="A1:C1"/>
    <mergeCell ref="A2:C2"/>
    <mergeCell ref="A3:C3"/>
    <mergeCell ref="A6:O6"/>
    <mergeCell ref="B8:C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M21" sqref="M21"/>
    </sheetView>
  </sheetViews>
  <sheetFormatPr baseColWidth="10" defaultRowHeight="12.75" x14ac:dyDescent="0.2"/>
  <cols>
    <col min="1" max="1" width="18.28515625" customWidth="1"/>
    <col min="2" max="2" width="8.5703125" customWidth="1"/>
    <col min="3" max="3" width="9.140625" customWidth="1"/>
    <col min="4" max="4" width="9" customWidth="1"/>
    <col min="5" max="5" width="8.28515625" customWidth="1"/>
    <col min="6" max="6" width="7.5703125" customWidth="1"/>
    <col min="7" max="7" width="8.85546875" customWidth="1"/>
    <col min="8" max="8" width="9" customWidth="1"/>
    <col min="9" max="9" width="8.28515625" customWidth="1"/>
    <col min="10" max="12" width="7.85546875" customWidth="1"/>
    <col min="13" max="13" width="8.42578125" customWidth="1"/>
    <col min="14" max="14" width="6.85546875" customWidth="1"/>
    <col min="15" max="15" width="9.5703125" customWidth="1"/>
  </cols>
  <sheetData>
    <row r="1" spans="1:15" x14ac:dyDescent="0.2">
      <c r="A1" s="132" t="s">
        <v>0</v>
      </c>
      <c r="B1" s="132"/>
      <c r="C1" s="132"/>
    </row>
    <row r="2" spans="1:15" x14ac:dyDescent="0.2">
      <c r="A2" s="132" t="s">
        <v>1</v>
      </c>
      <c r="B2" s="132"/>
      <c r="C2" s="132"/>
    </row>
    <row r="3" spans="1:15" x14ac:dyDescent="0.2">
      <c r="A3" s="132" t="s">
        <v>67</v>
      </c>
      <c r="B3" s="132"/>
      <c r="C3" s="132"/>
    </row>
    <row r="4" spans="1:15" x14ac:dyDescent="0.2">
      <c r="A4" s="119"/>
      <c r="B4" s="119"/>
      <c r="C4" s="119"/>
    </row>
    <row r="6" spans="1:15" x14ac:dyDescent="0.2">
      <c r="A6" s="131" t="s">
        <v>8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15" x14ac:dyDescent="0.2">
      <c r="A7" s="118"/>
      <c r="B7" s="118"/>
      <c r="C7" s="118"/>
      <c r="D7" s="118"/>
    </row>
    <row r="8" spans="1:15" x14ac:dyDescent="0.2">
      <c r="A8" s="3" t="s">
        <v>9</v>
      </c>
      <c r="B8" s="130" t="s">
        <v>10</v>
      </c>
      <c r="C8" s="130"/>
      <c r="D8" s="3" t="s">
        <v>39</v>
      </c>
      <c r="E8" s="10">
        <v>2013</v>
      </c>
    </row>
    <row r="9" spans="1:15" x14ac:dyDescent="0.2">
      <c r="A9" s="131" t="s">
        <v>12</v>
      </c>
      <c r="B9" s="131"/>
      <c r="C9" s="131"/>
      <c r="D9" s="131"/>
      <c r="E9" s="131"/>
      <c r="F9" s="131"/>
      <c r="G9" s="131"/>
    </row>
    <row r="12" spans="1:15" ht="56.25" customHeight="1" x14ac:dyDescent="0.2">
      <c r="A12" s="6" t="s">
        <v>25</v>
      </c>
      <c r="B12" s="6" t="s">
        <v>13</v>
      </c>
      <c r="C12" s="6" t="s">
        <v>27</v>
      </c>
      <c r="D12" s="6" t="s">
        <v>28</v>
      </c>
      <c r="E12" s="6" t="s">
        <v>29</v>
      </c>
      <c r="F12" s="6" t="s">
        <v>30</v>
      </c>
      <c r="G12" s="6" t="s">
        <v>31</v>
      </c>
      <c r="H12" s="6" t="s">
        <v>32</v>
      </c>
      <c r="I12" s="6" t="s">
        <v>33</v>
      </c>
      <c r="J12" s="6" t="s">
        <v>34</v>
      </c>
      <c r="K12" s="6" t="s">
        <v>35</v>
      </c>
      <c r="L12" s="6" t="s">
        <v>36</v>
      </c>
      <c r="M12" s="6" t="s">
        <v>37</v>
      </c>
      <c r="N12" s="6" t="s">
        <v>38</v>
      </c>
      <c r="O12" s="108" t="s">
        <v>26</v>
      </c>
    </row>
    <row r="13" spans="1:15" ht="16.5" customHeight="1" x14ac:dyDescent="0.2">
      <c r="A13" s="50" t="s">
        <v>14</v>
      </c>
      <c r="B13" s="90" t="s">
        <v>17</v>
      </c>
      <c r="C13" s="9">
        <v>69</v>
      </c>
      <c r="D13" s="9">
        <v>70</v>
      </c>
      <c r="E13" s="9">
        <v>69.5</v>
      </c>
      <c r="F13" s="9">
        <v>69.5</v>
      </c>
      <c r="G13" s="9">
        <v>69.5</v>
      </c>
      <c r="H13" s="9">
        <v>71.5</v>
      </c>
      <c r="I13" s="9">
        <v>71.5</v>
      </c>
      <c r="J13" s="9">
        <v>71.5</v>
      </c>
      <c r="K13" s="9">
        <v>70.5</v>
      </c>
      <c r="L13" s="89">
        <v>70.5</v>
      </c>
      <c r="M13" s="9">
        <v>71</v>
      </c>
      <c r="N13" s="9">
        <v>72.5</v>
      </c>
      <c r="O13" s="12">
        <v>70.541666666666671</v>
      </c>
    </row>
    <row r="14" spans="1:15" ht="16.5" customHeight="1" x14ac:dyDescent="0.2">
      <c r="A14" s="7"/>
      <c r="B14" s="90" t="s">
        <v>18</v>
      </c>
      <c r="C14" s="9">
        <v>87.5</v>
      </c>
      <c r="D14" s="9">
        <v>87</v>
      </c>
      <c r="E14" s="9">
        <v>87</v>
      </c>
      <c r="F14" s="9">
        <v>87</v>
      </c>
      <c r="G14" s="9">
        <v>87</v>
      </c>
      <c r="H14" s="9">
        <v>90</v>
      </c>
      <c r="I14" s="9">
        <v>90</v>
      </c>
      <c r="J14" s="9">
        <v>90</v>
      </c>
      <c r="K14" s="9">
        <v>90.5</v>
      </c>
      <c r="L14" s="89">
        <v>90.5</v>
      </c>
      <c r="M14" s="9">
        <v>90.5</v>
      </c>
      <c r="N14" s="9">
        <v>92</v>
      </c>
      <c r="O14" s="12">
        <v>89.083333333333329</v>
      </c>
    </row>
    <row r="15" spans="1:15" ht="16.5" customHeight="1" x14ac:dyDescent="0.2">
      <c r="A15" s="7" t="s">
        <v>15</v>
      </c>
      <c r="B15" s="90" t="s">
        <v>17</v>
      </c>
      <c r="C15" s="9">
        <v>52.916666666666664</v>
      </c>
      <c r="D15" s="9">
        <v>52.5</v>
      </c>
      <c r="E15" s="9">
        <v>52.5</v>
      </c>
      <c r="F15" s="9">
        <v>52.916666666666664</v>
      </c>
      <c r="G15" s="9">
        <v>52.916666666666664</v>
      </c>
      <c r="H15" s="9">
        <v>52.083333333333336</v>
      </c>
      <c r="I15" s="9">
        <v>50.416666666666664</v>
      </c>
      <c r="J15" s="9">
        <v>50.416666666666664</v>
      </c>
      <c r="K15" s="9">
        <v>49.583333333333336</v>
      </c>
      <c r="L15" s="89">
        <v>50</v>
      </c>
      <c r="M15" s="9">
        <v>52.083333333333336</v>
      </c>
      <c r="N15" s="9">
        <v>51.25</v>
      </c>
      <c r="O15" s="12">
        <v>51.63194444444445</v>
      </c>
    </row>
    <row r="16" spans="1:15" ht="16.5" customHeight="1" x14ac:dyDescent="0.2">
      <c r="A16" s="7"/>
      <c r="B16" s="90" t="s">
        <v>18</v>
      </c>
      <c r="C16" s="9">
        <v>63.75</v>
      </c>
      <c r="D16" s="9">
        <v>63.75</v>
      </c>
      <c r="E16" s="9">
        <v>64.166666666666671</v>
      </c>
      <c r="F16" s="9">
        <v>64.166666666666671</v>
      </c>
      <c r="G16" s="9">
        <v>64.166666666666671</v>
      </c>
      <c r="H16" s="9">
        <v>63.333333333333336</v>
      </c>
      <c r="I16" s="9">
        <v>61.666666666666664</v>
      </c>
      <c r="J16" s="9">
        <v>61.666666666666664</v>
      </c>
      <c r="K16" s="9">
        <v>62.083333333333336</v>
      </c>
      <c r="L16" s="89">
        <v>62.5</v>
      </c>
      <c r="M16" s="9">
        <v>63.75</v>
      </c>
      <c r="N16" s="9">
        <v>63.333333333333336</v>
      </c>
      <c r="O16" s="12">
        <v>63.194444444444457</v>
      </c>
    </row>
    <row r="17" spans="1:15" ht="16.5" customHeight="1" x14ac:dyDescent="0.2">
      <c r="A17" s="7" t="s">
        <v>16</v>
      </c>
      <c r="B17" s="90" t="s">
        <v>17</v>
      </c>
      <c r="C17" s="9">
        <v>24.583333333333332</v>
      </c>
      <c r="D17" s="9">
        <v>24.166666666666668</v>
      </c>
      <c r="E17" s="9">
        <v>24.166666666666668</v>
      </c>
      <c r="F17" s="9">
        <v>24.166666666666668</v>
      </c>
      <c r="G17" s="9">
        <v>24.166666666666668</v>
      </c>
      <c r="H17" s="9">
        <v>25</v>
      </c>
      <c r="I17" s="9">
        <v>25</v>
      </c>
      <c r="J17" s="9">
        <v>25</v>
      </c>
      <c r="K17" s="9">
        <v>25</v>
      </c>
      <c r="L17" s="89">
        <v>25</v>
      </c>
      <c r="M17" s="9">
        <v>25</v>
      </c>
      <c r="N17" s="9">
        <v>25</v>
      </c>
      <c r="O17" s="12">
        <v>24.6875</v>
      </c>
    </row>
    <row r="18" spans="1:15" ht="16.5" customHeight="1" x14ac:dyDescent="0.2">
      <c r="A18" s="7"/>
      <c r="B18" s="90" t="s">
        <v>18</v>
      </c>
      <c r="C18" s="9">
        <v>30.833333333333332</v>
      </c>
      <c r="D18" s="9">
        <v>30.833333333333332</v>
      </c>
      <c r="E18" s="9">
        <v>30.833333333333332</v>
      </c>
      <c r="F18" s="9">
        <v>31.25</v>
      </c>
      <c r="G18" s="9">
        <v>31.083333333333332</v>
      </c>
      <c r="H18" s="9">
        <v>31.5</v>
      </c>
      <c r="I18" s="9">
        <v>31.5</v>
      </c>
      <c r="J18" s="9">
        <v>31.5</v>
      </c>
      <c r="K18" s="9">
        <v>31.5</v>
      </c>
      <c r="L18" s="89">
        <v>31.666666666666668</v>
      </c>
      <c r="M18" s="9">
        <v>31.666666666666668</v>
      </c>
      <c r="N18" s="9">
        <v>31.666666666666668</v>
      </c>
      <c r="O18" s="12">
        <v>31.319444444444454</v>
      </c>
    </row>
    <row r="19" spans="1:15" ht="16.5" customHeight="1" x14ac:dyDescent="0.2">
      <c r="A19" s="24" t="s">
        <v>51</v>
      </c>
      <c r="B19" s="4"/>
      <c r="C19" s="4"/>
      <c r="D19" s="4"/>
      <c r="E19" s="4"/>
      <c r="F19" s="4"/>
      <c r="G19" s="4"/>
    </row>
    <row r="20" spans="1:15" ht="16.5" customHeight="1" x14ac:dyDescent="0.2">
      <c r="A20" s="25" t="s">
        <v>52</v>
      </c>
      <c r="B20" s="4"/>
      <c r="C20" s="4"/>
      <c r="D20" s="4"/>
      <c r="E20" s="4"/>
      <c r="F20" s="4"/>
      <c r="G20" s="4"/>
    </row>
    <row r="21" spans="1:15" ht="16.5" customHeight="1" x14ac:dyDescent="0.2">
      <c r="A21" s="100" t="s">
        <v>68</v>
      </c>
      <c r="B21" s="4"/>
      <c r="C21" s="4"/>
      <c r="D21" s="4"/>
      <c r="E21" s="4"/>
      <c r="F21" s="4"/>
      <c r="G21" s="4"/>
    </row>
    <row r="22" spans="1:15" x14ac:dyDescent="0.2">
      <c r="A22" s="5"/>
      <c r="B22" s="4"/>
      <c r="C22" s="4"/>
      <c r="D22" s="4"/>
      <c r="E22" s="4"/>
      <c r="F22" s="4"/>
      <c r="G22" s="4"/>
    </row>
    <row r="25" spans="1:15" x14ac:dyDescent="0.2">
      <c r="F25" t="s">
        <v>23</v>
      </c>
    </row>
    <row r="28" spans="1:15" x14ac:dyDescent="0.2">
      <c r="E28" t="s">
        <v>24</v>
      </c>
    </row>
  </sheetData>
  <mergeCells count="6">
    <mergeCell ref="A9:G9"/>
    <mergeCell ref="A1:C1"/>
    <mergeCell ref="A2:C2"/>
    <mergeCell ref="A3:C3"/>
    <mergeCell ref="A6:O6"/>
    <mergeCell ref="B8:C8"/>
  </mergeCells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16" workbookViewId="0">
      <selection activeCell="N40" sqref="N40"/>
    </sheetView>
  </sheetViews>
  <sheetFormatPr baseColWidth="10" defaultRowHeight="12.75" x14ac:dyDescent="0.2"/>
  <cols>
    <col min="1" max="1" width="18.28515625" customWidth="1"/>
    <col min="2" max="2" width="8.5703125" customWidth="1"/>
    <col min="3" max="3" width="9.140625" customWidth="1"/>
    <col min="4" max="4" width="9" customWidth="1"/>
    <col min="5" max="5" width="8.28515625" customWidth="1"/>
    <col min="6" max="6" width="7.5703125" customWidth="1"/>
    <col min="7" max="7" width="8.85546875" customWidth="1"/>
    <col min="8" max="8" width="9" customWidth="1"/>
    <col min="9" max="9" width="8.28515625" customWidth="1"/>
    <col min="10" max="12" width="7.85546875" customWidth="1"/>
    <col min="13" max="13" width="8.42578125" customWidth="1"/>
    <col min="14" max="14" width="6.85546875" customWidth="1"/>
    <col min="15" max="15" width="9.5703125" customWidth="1"/>
  </cols>
  <sheetData>
    <row r="1" spans="1:15" x14ac:dyDescent="0.2">
      <c r="A1" s="132" t="s">
        <v>0</v>
      </c>
      <c r="B1" s="132"/>
      <c r="C1" s="132"/>
    </row>
    <row r="2" spans="1:15" x14ac:dyDescent="0.2">
      <c r="A2" s="132" t="s">
        <v>1</v>
      </c>
      <c r="B2" s="132"/>
      <c r="C2" s="132"/>
    </row>
    <row r="3" spans="1:15" x14ac:dyDescent="0.2">
      <c r="A3" s="132" t="s">
        <v>67</v>
      </c>
      <c r="B3" s="132"/>
      <c r="C3" s="132"/>
    </row>
    <row r="4" spans="1:15" x14ac:dyDescent="0.2">
      <c r="A4" s="117"/>
      <c r="B4" s="117"/>
      <c r="C4" s="117"/>
    </row>
    <row r="6" spans="1:15" x14ac:dyDescent="0.2">
      <c r="A6" s="131" t="s">
        <v>8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15" x14ac:dyDescent="0.2">
      <c r="A7" s="116"/>
      <c r="B7" s="116"/>
      <c r="C7" s="116"/>
      <c r="D7" s="116"/>
    </row>
    <row r="8" spans="1:15" x14ac:dyDescent="0.2">
      <c r="A8" s="3" t="s">
        <v>9</v>
      </c>
      <c r="B8" s="130" t="s">
        <v>10</v>
      </c>
      <c r="C8" s="130"/>
      <c r="D8" s="3" t="s">
        <v>39</v>
      </c>
      <c r="E8" s="10">
        <v>2012</v>
      </c>
    </row>
    <row r="9" spans="1:15" x14ac:dyDescent="0.2">
      <c r="A9" s="131" t="s">
        <v>12</v>
      </c>
      <c r="B9" s="131"/>
      <c r="C9" s="131"/>
      <c r="D9" s="131"/>
      <c r="E9" s="131"/>
      <c r="F9" s="131"/>
      <c r="G9" s="131"/>
    </row>
    <row r="12" spans="1:15" ht="56.25" customHeight="1" x14ac:dyDescent="0.2">
      <c r="A12" s="6" t="s">
        <v>25</v>
      </c>
      <c r="B12" s="6" t="s">
        <v>13</v>
      </c>
      <c r="C12" s="6" t="s">
        <v>27</v>
      </c>
      <c r="D12" s="6" t="s">
        <v>28</v>
      </c>
      <c r="E12" s="6" t="s">
        <v>29</v>
      </c>
      <c r="F12" s="6" t="s">
        <v>30</v>
      </c>
      <c r="G12" s="6" t="s">
        <v>31</v>
      </c>
      <c r="H12" s="6" t="s">
        <v>32</v>
      </c>
      <c r="I12" s="6" t="s">
        <v>33</v>
      </c>
      <c r="J12" s="6" t="s">
        <v>34</v>
      </c>
      <c r="K12" s="6" t="s">
        <v>35</v>
      </c>
      <c r="L12" s="6" t="s">
        <v>36</v>
      </c>
      <c r="M12" s="6" t="s">
        <v>37</v>
      </c>
      <c r="N12" s="6" t="s">
        <v>38</v>
      </c>
      <c r="O12" s="108" t="s">
        <v>26</v>
      </c>
    </row>
    <row r="13" spans="1:15" ht="16.5" customHeight="1" x14ac:dyDescent="0.2">
      <c r="A13" s="50" t="s">
        <v>14</v>
      </c>
      <c r="B13" s="90" t="s">
        <v>17</v>
      </c>
      <c r="C13" s="9">
        <v>67</v>
      </c>
      <c r="D13" s="9">
        <v>67</v>
      </c>
      <c r="E13" s="9">
        <v>67</v>
      </c>
      <c r="F13" s="9">
        <v>67.5</v>
      </c>
      <c r="G13" s="9">
        <v>68</v>
      </c>
      <c r="H13" s="9">
        <v>67.5</v>
      </c>
      <c r="I13" s="9">
        <v>68</v>
      </c>
      <c r="J13" s="9">
        <v>67.5</v>
      </c>
      <c r="K13" s="9">
        <v>68</v>
      </c>
      <c r="L13" s="89">
        <v>69.5</v>
      </c>
      <c r="M13" s="9">
        <v>67.5</v>
      </c>
      <c r="N13" s="9">
        <v>68.5</v>
      </c>
      <c r="O13" s="12">
        <f t="shared" ref="O13:O18" si="0">AVERAGE(C13:N13)</f>
        <v>67.75</v>
      </c>
    </row>
    <row r="14" spans="1:15" ht="16.5" customHeight="1" x14ac:dyDescent="0.2">
      <c r="A14" s="7"/>
      <c r="B14" s="90" t="s">
        <v>18</v>
      </c>
      <c r="C14" s="9">
        <v>84.25</v>
      </c>
      <c r="D14" s="9">
        <v>84.25</v>
      </c>
      <c r="E14" s="9">
        <v>84.75</v>
      </c>
      <c r="F14" s="9">
        <v>86.25</v>
      </c>
      <c r="G14" s="9">
        <v>87.25</v>
      </c>
      <c r="H14" s="9">
        <v>87.25</v>
      </c>
      <c r="I14" s="9">
        <v>87.25</v>
      </c>
      <c r="J14" s="9">
        <v>87.5</v>
      </c>
      <c r="K14" s="9">
        <v>87</v>
      </c>
      <c r="L14" s="89">
        <v>88.5</v>
      </c>
      <c r="M14" s="9">
        <v>87.5</v>
      </c>
      <c r="N14" s="9">
        <v>87.5</v>
      </c>
      <c r="O14" s="12">
        <f t="shared" si="0"/>
        <v>86.604166666666671</v>
      </c>
    </row>
    <row r="15" spans="1:15" ht="16.5" customHeight="1" x14ac:dyDescent="0.2">
      <c r="A15" s="7" t="s">
        <v>15</v>
      </c>
      <c r="B15" s="90" t="s">
        <v>17</v>
      </c>
      <c r="C15" s="9">
        <v>49.291666666666664</v>
      </c>
      <c r="D15" s="9">
        <v>50.208333333333336</v>
      </c>
      <c r="E15" s="9">
        <v>49.791666666666664</v>
      </c>
      <c r="F15" s="9">
        <v>49.791666666666664</v>
      </c>
      <c r="G15" s="9">
        <v>50.208333333333336</v>
      </c>
      <c r="H15" s="9">
        <v>49.791666666666664</v>
      </c>
      <c r="I15" s="9">
        <v>51.041666666666664</v>
      </c>
      <c r="J15" s="9">
        <v>51.666666666666664</v>
      </c>
      <c r="K15" s="9">
        <v>51.666666666666664</v>
      </c>
      <c r="L15" s="89">
        <v>52.5</v>
      </c>
      <c r="M15" s="9">
        <v>51.25</v>
      </c>
      <c r="N15" s="9">
        <v>51.666666666666664</v>
      </c>
      <c r="O15" s="12">
        <f t="shared" si="0"/>
        <v>50.739583333333336</v>
      </c>
    </row>
    <row r="16" spans="1:15" ht="16.5" customHeight="1" x14ac:dyDescent="0.2">
      <c r="A16" s="7"/>
      <c r="B16" s="90" t="s">
        <v>18</v>
      </c>
      <c r="C16" s="9">
        <v>61.041666666666664</v>
      </c>
      <c r="D16" s="9">
        <v>62.291666666666664</v>
      </c>
      <c r="E16" s="9">
        <v>61.458333333333336</v>
      </c>
      <c r="F16" s="9">
        <v>61.875</v>
      </c>
      <c r="G16" s="9">
        <v>63.125</v>
      </c>
      <c r="H16" s="9">
        <v>62.708333333333336</v>
      </c>
      <c r="I16" s="9">
        <v>63.541666666666664</v>
      </c>
      <c r="J16" s="9">
        <v>64.166666666666671</v>
      </c>
      <c r="K16" s="9">
        <v>64.583333333333329</v>
      </c>
      <c r="L16" s="89">
        <v>64.583333333333329</v>
      </c>
      <c r="M16" s="9">
        <v>62.916666666666664</v>
      </c>
      <c r="N16" s="9">
        <v>62.916666666666664</v>
      </c>
      <c r="O16" s="12">
        <f t="shared" si="0"/>
        <v>62.934027777777771</v>
      </c>
    </row>
    <row r="17" spans="1:15" ht="16.5" customHeight="1" x14ac:dyDescent="0.2">
      <c r="A17" s="7" t="s">
        <v>16</v>
      </c>
      <c r="B17" s="90" t="s">
        <v>17</v>
      </c>
      <c r="C17" s="9">
        <v>21.583333333333332</v>
      </c>
      <c r="D17" s="9">
        <v>21.583333333333332</v>
      </c>
      <c r="E17" s="9">
        <v>22</v>
      </c>
      <c r="F17" s="9">
        <v>22</v>
      </c>
      <c r="G17" s="9">
        <v>22</v>
      </c>
      <c r="H17" s="9">
        <v>22.583333333333332</v>
      </c>
      <c r="I17" s="9">
        <v>23</v>
      </c>
      <c r="J17" s="9">
        <v>22.916666666666668</v>
      </c>
      <c r="K17" s="9">
        <v>23.333333333333332</v>
      </c>
      <c r="L17" s="89">
        <v>24.166666666666668</v>
      </c>
      <c r="M17" s="9">
        <v>24.583333333333332</v>
      </c>
      <c r="N17" s="9">
        <v>24.583333333333332</v>
      </c>
      <c r="O17" s="12">
        <f t="shared" si="0"/>
        <v>22.861111111111111</v>
      </c>
    </row>
    <row r="18" spans="1:15" ht="16.5" customHeight="1" x14ac:dyDescent="0.2">
      <c r="A18" s="7"/>
      <c r="B18" s="90" t="s">
        <v>18</v>
      </c>
      <c r="C18" s="9">
        <v>28.708333333333332</v>
      </c>
      <c r="D18" s="9">
        <v>28.791666666666668</v>
      </c>
      <c r="E18" s="9">
        <v>28.375</v>
      </c>
      <c r="F18" s="9">
        <v>28.375</v>
      </c>
      <c r="G18" s="9">
        <v>28.375</v>
      </c>
      <c r="H18" s="9">
        <v>29.208333333333332</v>
      </c>
      <c r="I18" s="9">
        <v>29.625</v>
      </c>
      <c r="J18" s="9">
        <v>30.083333333333332</v>
      </c>
      <c r="K18" s="9">
        <v>30.083333333333332</v>
      </c>
      <c r="L18" s="89">
        <v>30</v>
      </c>
      <c r="M18" s="9">
        <v>30</v>
      </c>
      <c r="N18" s="9">
        <v>30.833333333333332</v>
      </c>
      <c r="O18" s="12">
        <f t="shared" si="0"/>
        <v>29.371527777777775</v>
      </c>
    </row>
    <row r="19" spans="1:15" ht="16.5" customHeight="1" x14ac:dyDescent="0.2">
      <c r="A19" s="24" t="s">
        <v>43</v>
      </c>
      <c r="B19" s="4"/>
      <c r="C19" s="4"/>
      <c r="D19" s="4"/>
      <c r="E19" s="4"/>
      <c r="F19" s="4"/>
      <c r="G19" s="4"/>
    </row>
    <row r="20" spans="1:15" ht="16.5" customHeight="1" x14ac:dyDescent="0.2">
      <c r="A20" s="25" t="s">
        <v>52</v>
      </c>
      <c r="B20" s="4"/>
      <c r="C20" s="4"/>
      <c r="D20" s="4"/>
      <c r="E20" s="4"/>
      <c r="F20" s="4"/>
      <c r="G20" s="4"/>
    </row>
    <row r="21" spans="1:15" ht="16.5" customHeight="1" x14ac:dyDescent="0.2">
      <c r="A21" s="100" t="s">
        <v>68</v>
      </c>
      <c r="B21" s="4"/>
      <c r="C21" s="4"/>
      <c r="D21" s="4"/>
      <c r="E21" s="4"/>
      <c r="F21" s="4"/>
      <c r="G21" s="4"/>
    </row>
    <row r="22" spans="1:15" x14ac:dyDescent="0.2">
      <c r="A22" s="5"/>
      <c r="B22" s="4"/>
      <c r="C22" s="4"/>
      <c r="D22" s="4"/>
      <c r="E22" s="4"/>
      <c r="F22" s="4"/>
      <c r="G22" s="4"/>
    </row>
    <row r="25" spans="1:15" x14ac:dyDescent="0.2">
      <c r="F25" t="s">
        <v>23</v>
      </c>
    </row>
    <row r="28" spans="1:15" x14ac:dyDescent="0.2">
      <c r="E28" t="s">
        <v>24</v>
      </c>
    </row>
  </sheetData>
  <mergeCells count="6">
    <mergeCell ref="A9:G9"/>
    <mergeCell ref="A1:C1"/>
    <mergeCell ref="A2:C2"/>
    <mergeCell ref="A3:C3"/>
    <mergeCell ref="A6:O6"/>
    <mergeCell ref="B8:C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8"/>
  <sheetViews>
    <sheetView view="pageBreakPreview" zoomScale="75" zoomScaleNormal="75" zoomScaleSheetLayoutView="75" workbookViewId="0">
      <selection activeCell="G36" sqref="G36"/>
    </sheetView>
  </sheetViews>
  <sheetFormatPr baseColWidth="10" defaultRowHeight="12.75" x14ac:dyDescent="0.2"/>
  <cols>
    <col min="1" max="1" width="18.28515625" customWidth="1"/>
    <col min="2" max="2" width="8.5703125" customWidth="1"/>
    <col min="3" max="3" width="9.140625" customWidth="1"/>
    <col min="4" max="5" width="10.7109375" customWidth="1"/>
    <col min="6" max="6" width="8.28515625" customWidth="1"/>
    <col min="7" max="7" width="8.5703125" customWidth="1"/>
    <col min="8" max="8" width="8.85546875" customWidth="1"/>
    <col min="11" max="11" width="14.5703125" customWidth="1"/>
    <col min="12" max="12" width="11.28515625" customWidth="1"/>
    <col min="13" max="13" width="7.28515625" customWidth="1"/>
    <col min="14" max="14" width="6" customWidth="1"/>
    <col min="15" max="15" width="13.140625" customWidth="1"/>
  </cols>
  <sheetData>
    <row r="1" spans="1:17" x14ac:dyDescent="0.2">
      <c r="A1" s="132" t="s">
        <v>0</v>
      </c>
      <c r="B1" s="132"/>
      <c r="C1" s="132"/>
    </row>
    <row r="2" spans="1:17" x14ac:dyDescent="0.2">
      <c r="A2" s="132" t="s">
        <v>1</v>
      </c>
      <c r="B2" s="132"/>
      <c r="C2" s="132"/>
    </row>
    <row r="3" spans="1:17" x14ac:dyDescent="0.2">
      <c r="A3" s="132" t="s">
        <v>67</v>
      </c>
      <c r="B3" s="132"/>
      <c r="C3" s="132"/>
    </row>
    <row r="4" spans="1:17" x14ac:dyDescent="0.2">
      <c r="A4" s="1"/>
      <c r="B4" s="1"/>
      <c r="C4" s="1"/>
    </row>
    <row r="6" spans="1:17" x14ac:dyDescent="0.2">
      <c r="A6" s="131" t="s">
        <v>8</v>
      </c>
      <c r="B6" s="131"/>
      <c r="C6" s="131"/>
      <c r="D6" s="131"/>
      <c r="E6" s="131"/>
      <c r="F6" s="131"/>
      <c r="G6" s="131"/>
      <c r="H6" s="131"/>
    </row>
    <row r="7" spans="1:17" x14ac:dyDescent="0.2">
      <c r="A7" s="2"/>
      <c r="B7" s="2"/>
      <c r="C7" s="2"/>
      <c r="D7" s="2"/>
      <c r="E7" s="2"/>
    </row>
    <row r="8" spans="1:17" x14ac:dyDescent="0.2">
      <c r="A8" s="3" t="s">
        <v>9</v>
      </c>
      <c r="B8" s="130" t="s">
        <v>10</v>
      </c>
      <c r="C8" s="130"/>
      <c r="D8" s="3" t="s">
        <v>11</v>
      </c>
      <c r="E8" s="3">
        <v>2018</v>
      </c>
      <c r="F8" s="136">
        <v>43131</v>
      </c>
      <c r="G8" s="136"/>
    </row>
    <row r="9" spans="1:17" x14ac:dyDescent="0.2">
      <c r="A9" s="131" t="s">
        <v>12</v>
      </c>
      <c r="B9" s="131"/>
      <c r="C9" s="131"/>
      <c r="D9" s="131"/>
      <c r="E9" s="131"/>
      <c r="F9" s="131"/>
      <c r="G9" s="131"/>
      <c r="H9" s="131"/>
    </row>
    <row r="11" spans="1:17" ht="13.5" thickBot="1" x14ac:dyDescent="0.25"/>
    <row r="12" spans="1:17" ht="41.25" customHeight="1" thickBot="1" x14ac:dyDescent="0.25">
      <c r="A12" s="13" t="s">
        <v>25</v>
      </c>
      <c r="B12" s="13" t="s">
        <v>13</v>
      </c>
      <c r="C12" s="14" t="s">
        <v>22</v>
      </c>
      <c r="D12" s="14" t="s">
        <v>2</v>
      </c>
      <c r="E12" s="29" t="s">
        <v>47</v>
      </c>
      <c r="F12" s="14" t="s">
        <v>3</v>
      </c>
      <c r="G12" s="14" t="s">
        <v>19</v>
      </c>
      <c r="H12" s="14" t="s">
        <v>4</v>
      </c>
      <c r="I12" s="14" t="s">
        <v>40</v>
      </c>
      <c r="J12" s="14" t="s">
        <v>5</v>
      </c>
      <c r="K12" s="14" t="s">
        <v>6</v>
      </c>
      <c r="L12" s="14" t="s">
        <v>7</v>
      </c>
      <c r="M12" s="14" t="s">
        <v>20</v>
      </c>
      <c r="N12" s="14" t="s">
        <v>21</v>
      </c>
      <c r="O12" s="14" t="s">
        <v>26</v>
      </c>
      <c r="P12" s="14" t="s">
        <v>69</v>
      </c>
      <c r="Q12" s="14" t="s">
        <v>70</v>
      </c>
    </row>
    <row r="13" spans="1:17" ht="16.5" customHeight="1" x14ac:dyDescent="0.2">
      <c r="A13" s="133" t="s">
        <v>14</v>
      </c>
      <c r="B13" s="15" t="s">
        <v>17</v>
      </c>
      <c r="C13" s="64">
        <v>80</v>
      </c>
      <c r="D13" s="64">
        <v>80</v>
      </c>
      <c r="E13" s="64">
        <v>120</v>
      </c>
      <c r="F13" s="64">
        <v>100</v>
      </c>
      <c r="G13" s="64">
        <v>100</v>
      </c>
      <c r="H13" s="64">
        <v>50</v>
      </c>
      <c r="I13" s="64">
        <v>70</v>
      </c>
      <c r="J13" s="64">
        <v>45</v>
      </c>
      <c r="K13" s="64">
        <v>40</v>
      </c>
      <c r="L13" s="64">
        <v>50</v>
      </c>
      <c r="M13" s="61"/>
      <c r="N13" s="63"/>
      <c r="O13" s="35">
        <f t="shared" ref="O13:O18" si="0">IF(SUM(C13:N13)=0,"",AVERAGE(C13:N13))</f>
        <v>73.5</v>
      </c>
      <c r="P13" s="35">
        <f t="shared" ref="P13:P18" si="1">AVERAGE(C13:G13)</f>
        <v>96</v>
      </c>
      <c r="Q13" s="35">
        <f t="shared" ref="Q13:Q18" si="2">AVERAGE(H13:N13)</f>
        <v>51</v>
      </c>
    </row>
    <row r="14" spans="1:17" ht="16.5" customHeight="1" thickBot="1" x14ac:dyDescent="0.25">
      <c r="A14" s="134"/>
      <c r="B14" s="16" t="s">
        <v>41</v>
      </c>
      <c r="C14" s="65">
        <v>120</v>
      </c>
      <c r="D14" s="65">
        <v>150</v>
      </c>
      <c r="E14" s="65">
        <v>150</v>
      </c>
      <c r="F14" s="65">
        <v>130</v>
      </c>
      <c r="G14" s="65">
        <v>140</v>
      </c>
      <c r="H14" s="65">
        <v>70</v>
      </c>
      <c r="I14" s="65">
        <v>180</v>
      </c>
      <c r="J14" s="65">
        <v>65</v>
      </c>
      <c r="K14" s="65">
        <v>80</v>
      </c>
      <c r="L14" s="65">
        <v>60</v>
      </c>
      <c r="M14" s="62"/>
      <c r="N14" s="62"/>
      <c r="O14" s="36">
        <f t="shared" si="0"/>
        <v>114.5</v>
      </c>
      <c r="P14" s="36">
        <f t="shared" si="1"/>
        <v>138</v>
      </c>
      <c r="Q14" s="36">
        <f t="shared" si="2"/>
        <v>91</v>
      </c>
    </row>
    <row r="15" spans="1:17" ht="16.5" customHeight="1" x14ac:dyDescent="0.2">
      <c r="A15" s="135" t="s">
        <v>15</v>
      </c>
      <c r="B15" s="17" t="s">
        <v>17</v>
      </c>
      <c r="C15" s="66">
        <v>80</v>
      </c>
      <c r="D15" s="66">
        <v>50</v>
      </c>
      <c r="E15" s="66">
        <v>75</v>
      </c>
      <c r="F15" s="66">
        <v>110</v>
      </c>
      <c r="G15" s="66">
        <v>115</v>
      </c>
      <c r="H15" s="66">
        <v>50</v>
      </c>
      <c r="I15" s="66">
        <v>90</v>
      </c>
      <c r="J15" s="66">
        <v>40</v>
      </c>
      <c r="K15" s="66">
        <v>50</v>
      </c>
      <c r="L15" s="66">
        <v>50</v>
      </c>
      <c r="M15" s="67">
        <v>80</v>
      </c>
      <c r="N15" s="67">
        <v>40</v>
      </c>
      <c r="O15" s="37">
        <f t="shared" si="0"/>
        <v>69.166666666666671</v>
      </c>
      <c r="P15" s="37">
        <f t="shared" si="1"/>
        <v>86</v>
      </c>
      <c r="Q15" s="37">
        <f t="shared" si="2"/>
        <v>57.142857142857146</v>
      </c>
    </row>
    <row r="16" spans="1:17" ht="16.5" customHeight="1" thickBot="1" x14ac:dyDescent="0.25">
      <c r="A16" s="134"/>
      <c r="B16" s="16" t="s">
        <v>41</v>
      </c>
      <c r="C16" s="65">
        <v>120</v>
      </c>
      <c r="D16" s="65">
        <v>60</v>
      </c>
      <c r="E16" s="65">
        <v>90</v>
      </c>
      <c r="F16" s="65">
        <v>130</v>
      </c>
      <c r="G16" s="65">
        <v>130</v>
      </c>
      <c r="H16" s="65">
        <v>60</v>
      </c>
      <c r="I16" s="65">
        <v>110</v>
      </c>
      <c r="J16" s="65">
        <v>50</v>
      </c>
      <c r="K16" s="65">
        <v>70</v>
      </c>
      <c r="L16" s="65">
        <v>70</v>
      </c>
      <c r="M16" s="68">
        <v>100</v>
      </c>
      <c r="N16" s="68">
        <v>50</v>
      </c>
      <c r="O16" s="36">
        <f t="shared" si="0"/>
        <v>86.666666666666671</v>
      </c>
      <c r="P16" s="36">
        <f t="shared" si="1"/>
        <v>106</v>
      </c>
      <c r="Q16" s="36">
        <f t="shared" si="2"/>
        <v>72.857142857142861</v>
      </c>
    </row>
    <row r="17" spans="1:17" ht="16.5" customHeight="1" x14ac:dyDescent="0.2">
      <c r="A17" s="133" t="s">
        <v>42</v>
      </c>
      <c r="B17" s="15" t="s">
        <v>17</v>
      </c>
      <c r="C17" s="64">
        <v>25</v>
      </c>
      <c r="D17" s="64">
        <v>20</v>
      </c>
      <c r="E17" s="64">
        <v>25</v>
      </c>
      <c r="F17" s="64">
        <v>25</v>
      </c>
      <c r="G17" s="64">
        <v>25</v>
      </c>
      <c r="H17" s="64">
        <v>25</v>
      </c>
      <c r="I17" s="64">
        <v>30</v>
      </c>
      <c r="J17" s="64">
        <v>30</v>
      </c>
      <c r="K17" s="64">
        <v>25</v>
      </c>
      <c r="L17" s="64">
        <v>40</v>
      </c>
      <c r="M17" s="69">
        <v>50</v>
      </c>
      <c r="N17" s="69">
        <v>25</v>
      </c>
      <c r="O17" s="35">
        <f t="shared" si="0"/>
        <v>28.75</v>
      </c>
      <c r="P17" s="35">
        <f t="shared" si="1"/>
        <v>24</v>
      </c>
      <c r="Q17" s="35">
        <f t="shared" si="2"/>
        <v>32.142857142857146</v>
      </c>
    </row>
    <row r="18" spans="1:17" ht="16.5" customHeight="1" thickBot="1" x14ac:dyDescent="0.25">
      <c r="A18" s="134"/>
      <c r="B18" s="16" t="s">
        <v>41</v>
      </c>
      <c r="C18" s="65">
        <v>40</v>
      </c>
      <c r="D18" s="65">
        <v>30</v>
      </c>
      <c r="E18" s="65">
        <v>35</v>
      </c>
      <c r="F18" s="65">
        <v>40</v>
      </c>
      <c r="G18" s="65">
        <v>40</v>
      </c>
      <c r="H18" s="65">
        <v>35</v>
      </c>
      <c r="I18" s="65">
        <v>40</v>
      </c>
      <c r="J18" s="65">
        <v>40</v>
      </c>
      <c r="K18" s="65">
        <v>40</v>
      </c>
      <c r="L18" s="65">
        <v>50</v>
      </c>
      <c r="M18" s="68">
        <v>60</v>
      </c>
      <c r="N18" s="68">
        <v>30</v>
      </c>
      <c r="O18" s="36">
        <f t="shared" si="0"/>
        <v>40</v>
      </c>
      <c r="P18" s="36">
        <f t="shared" si="1"/>
        <v>37</v>
      </c>
      <c r="Q18" s="36">
        <f t="shared" si="2"/>
        <v>42.142857142857146</v>
      </c>
    </row>
    <row r="19" spans="1:17" ht="16.5" customHeight="1" x14ac:dyDescent="0.2">
      <c r="A19" s="24" t="s">
        <v>43</v>
      </c>
      <c r="B19" s="4"/>
      <c r="C19" s="4"/>
      <c r="D19" s="4"/>
      <c r="E19" s="4"/>
      <c r="F19" s="4"/>
      <c r="G19" s="4"/>
      <c r="H19" s="4"/>
    </row>
    <row r="20" spans="1:17" ht="16.5" customHeight="1" x14ac:dyDescent="0.2">
      <c r="A20" s="25" t="s">
        <v>52</v>
      </c>
      <c r="B20" s="4"/>
      <c r="C20" s="4"/>
      <c r="D20" s="4"/>
      <c r="E20" s="4"/>
      <c r="F20" s="4"/>
      <c r="G20" s="4"/>
      <c r="H20" s="4"/>
    </row>
    <row r="21" spans="1:17" ht="16.5" customHeight="1" x14ac:dyDescent="0.2">
      <c r="A21" s="25" t="s">
        <v>56</v>
      </c>
      <c r="B21" s="4"/>
      <c r="C21" s="4"/>
      <c r="D21" s="4"/>
      <c r="E21" s="4"/>
      <c r="F21" s="4"/>
      <c r="G21" s="4"/>
      <c r="H21" s="4"/>
    </row>
    <row r="22" spans="1:17" x14ac:dyDescent="0.2">
      <c r="A22" s="26"/>
      <c r="B22" s="4"/>
      <c r="C22" s="4"/>
      <c r="D22" s="4"/>
      <c r="E22" s="4"/>
      <c r="F22" s="4"/>
      <c r="G22" s="4"/>
      <c r="H22" s="4"/>
    </row>
    <row r="25" spans="1:17" x14ac:dyDescent="0.2">
      <c r="G25" t="s">
        <v>23</v>
      </c>
    </row>
    <row r="28" spans="1:17" x14ac:dyDescent="0.2">
      <c r="F28" t="s">
        <v>24</v>
      </c>
    </row>
  </sheetData>
  <mergeCells count="10">
    <mergeCell ref="A13:A14"/>
    <mergeCell ref="A15:A16"/>
    <mergeCell ref="A17:A18"/>
    <mergeCell ref="A9:H9"/>
    <mergeCell ref="A1:C1"/>
    <mergeCell ref="A6:H6"/>
    <mergeCell ref="B8:C8"/>
    <mergeCell ref="F8:G8"/>
    <mergeCell ref="A2:C2"/>
    <mergeCell ref="A3:C3"/>
  </mergeCells>
  <phoneticPr fontId="2" type="noConversion"/>
  <pageMargins left="0.75" right="0.75" top="1" bottom="1" header="0" footer="0"/>
  <pageSetup paperSize="9" scale="72" orientation="landscape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O12" sqref="O12"/>
    </sheetView>
  </sheetViews>
  <sheetFormatPr baseColWidth="10" defaultRowHeight="12.75" x14ac:dyDescent="0.2"/>
  <cols>
    <col min="1" max="1" width="18.28515625" customWidth="1"/>
    <col min="2" max="2" width="8.5703125" customWidth="1"/>
    <col min="3" max="3" width="9.140625" customWidth="1"/>
    <col min="4" max="4" width="9" customWidth="1"/>
    <col min="5" max="5" width="8.28515625" customWidth="1"/>
    <col min="6" max="6" width="7.5703125" customWidth="1"/>
    <col min="7" max="7" width="8.85546875" customWidth="1"/>
    <col min="8" max="8" width="9" customWidth="1"/>
    <col min="9" max="9" width="8.28515625" customWidth="1"/>
    <col min="10" max="12" width="7.85546875" customWidth="1"/>
    <col min="13" max="13" width="8.42578125" customWidth="1"/>
    <col min="14" max="14" width="6.85546875" customWidth="1"/>
    <col min="15" max="15" width="9.5703125" customWidth="1"/>
  </cols>
  <sheetData>
    <row r="1" spans="1:15" x14ac:dyDescent="0.2">
      <c r="A1" s="132" t="s">
        <v>0</v>
      </c>
      <c r="B1" s="132"/>
      <c r="C1" s="132"/>
    </row>
    <row r="2" spans="1:15" x14ac:dyDescent="0.2">
      <c r="A2" s="132" t="s">
        <v>1</v>
      </c>
      <c r="B2" s="132"/>
      <c r="C2" s="132"/>
    </row>
    <row r="3" spans="1:15" x14ac:dyDescent="0.2">
      <c r="A3" s="132" t="s">
        <v>67</v>
      </c>
      <c r="B3" s="132"/>
      <c r="C3" s="132"/>
    </row>
    <row r="4" spans="1:15" x14ac:dyDescent="0.2">
      <c r="A4" s="1"/>
      <c r="B4" s="1"/>
      <c r="C4" s="1"/>
    </row>
    <row r="6" spans="1:15" x14ac:dyDescent="0.2">
      <c r="A6" s="131" t="s">
        <v>8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15" x14ac:dyDescent="0.2">
      <c r="A7" s="2"/>
      <c r="B7" s="2"/>
      <c r="C7" s="2"/>
      <c r="D7" s="2"/>
    </row>
    <row r="8" spans="1:15" x14ac:dyDescent="0.2">
      <c r="A8" s="3" t="s">
        <v>9</v>
      </c>
      <c r="B8" s="130" t="s">
        <v>10</v>
      </c>
      <c r="C8" s="130"/>
      <c r="D8" s="3" t="s">
        <v>39</v>
      </c>
      <c r="E8" s="10">
        <v>2011</v>
      </c>
    </row>
    <row r="9" spans="1:15" x14ac:dyDescent="0.2">
      <c r="A9" s="131" t="s">
        <v>12</v>
      </c>
      <c r="B9" s="131"/>
      <c r="C9" s="131"/>
      <c r="D9" s="131"/>
      <c r="E9" s="131"/>
      <c r="F9" s="131"/>
      <c r="G9" s="131"/>
    </row>
    <row r="12" spans="1:15" ht="56.25" customHeight="1" x14ac:dyDescent="0.2">
      <c r="A12" s="6" t="s">
        <v>25</v>
      </c>
      <c r="B12" s="6" t="s">
        <v>13</v>
      </c>
      <c r="C12" s="6" t="s">
        <v>27</v>
      </c>
      <c r="D12" s="6" t="s">
        <v>28</v>
      </c>
      <c r="E12" s="6" t="s">
        <v>29</v>
      </c>
      <c r="F12" s="6" t="s">
        <v>30</v>
      </c>
      <c r="G12" s="6" t="s">
        <v>31</v>
      </c>
      <c r="H12" s="6" t="s">
        <v>32</v>
      </c>
      <c r="I12" s="6" t="s">
        <v>33</v>
      </c>
      <c r="J12" s="6" t="s">
        <v>34</v>
      </c>
      <c r="K12" s="6" t="s">
        <v>35</v>
      </c>
      <c r="L12" s="6" t="s">
        <v>36</v>
      </c>
      <c r="M12" s="6" t="s">
        <v>37</v>
      </c>
      <c r="N12" s="6" t="s">
        <v>38</v>
      </c>
      <c r="O12" s="108" t="s">
        <v>26</v>
      </c>
    </row>
    <row r="13" spans="1:15" ht="16.5" customHeight="1" x14ac:dyDescent="0.2">
      <c r="A13" s="50" t="s">
        <v>14</v>
      </c>
      <c r="B13" s="8" t="s">
        <v>17</v>
      </c>
      <c r="C13" s="9">
        <v>61.5</v>
      </c>
      <c r="D13" s="9">
        <v>60.5</v>
      </c>
      <c r="E13" s="9">
        <v>60</v>
      </c>
      <c r="F13" s="9">
        <v>60.5</v>
      </c>
      <c r="G13" s="9">
        <v>61.5</v>
      </c>
      <c r="H13" s="9">
        <v>63.5</v>
      </c>
      <c r="I13" s="9">
        <v>62.5</v>
      </c>
      <c r="J13" s="9">
        <v>62.5</v>
      </c>
      <c r="K13" s="9">
        <v>62</v>
      </c>
      <c r="L13" s="9">
        <v>64.5</v>
      </c>
      <c r="M13" s="9">
        <v>63.5</v>
      </c>
      <c r="N13" s="9">
        <v>67.5</v>
      </c>
      <c r="O13" s="12">
        <v>62.5</v>
      </c>
    </row>
    <row r="14" spans="1:15" ht="16.5" customHeight="1" x14ac:dyDescent="0.2">
      <c r="A14" s="7"/>
      <c r="B14" s="8" t="s">
        <v>18</v>
      </c>
      <c r="C14" s="9">
        <v>80.5</v>
      </c>
      <c r="D14" s="9">
        <v>80.5</v>
      </c>
      <c r="E14" s="9">
        <v>79</v>
      </c>
      <c r="F14" s="9">
        <v>80</v>
      </c>
      <c r="G14" s="9">
        <v>79.5</v>
      </c>
      <c r="H14" s="9">
        <v>81.25</v>
      </c>
      <c r="I14" s="9">
        <v>80.25</v>
      </c>
      <c r="J14" s="9">
        <v>80.25</v>
      </c>
      <c r="K14" s="9">
        <v>80.75</v>
      </c>
      <c r="L14" s="9">
        <v>82.75</v>
      </c>
      <c r="M14" s="9">
        <v>81.75</v>
      </c>
      <c r="N14" s="9">
        <v>85.25</v>
      </c>
      <c r="O14" s="12">
        <v>80.979166666666671</v>
      </c>
    </row>
    <row r="15" spans="1:15" ht="16.5" customHeight="1" x14ac:dyDescent="0.2">
      <c r="A15" s="7" t="s">
        <v>15</v>
      </c>
      <c r="B15" s="8" t="s">
        <v>17</v>
      </c>
      <c r="C15" s="9">
        <v>43.416666666666664</v>
      </c>
      <c r="D15" s="9">
        <v>45.416666666666664</v>
      </c>
      <c r="E15" s="9">
        <v>42.166666666666664</v>
      </c>
      <c r="F15" s="9">
        <v>40.166666666666664</v>
      </c>
      <c r="G15" s="9">
        <v>42.666666666666664</v>
      </c>
      <c r="H15" s="9">
        <v>43.125</v>
      </c>
      <c r="I15" s="9">
        <v>43.541666666666664</v>
      </c>
      <c r="J15" s="9">
        <v>43.958333333333336</v>
      </c>
      <c r="K15" s="9">
        <v>44.791666666666664</v>
      </c>
      <c r="L15" s="9">
        <v>45.625</v>
      </c>
      <c r="M15" s="9">
        <v>44.791666666666664</v>
      </c>
      <c r="N15" s="9">
        <v>48.541666666666664</v>
      </c>
      <c r="O15" s="12">
        <v>44.017361111111114</v>
      </c>
    </row>
    <row r="16" spans="1:15" ht="16.5" customHeight="1" x14ac:dyDescent="0.2">
      <c r="A16" s="7"/>
      <c r="B16" s="8" t="s">
        <v>18</v>
      </c>
      <c r="C16" s="9">
        <v>53.5</v>
      </c>
      <c r="D16" s="9">
        <v>55.416666666666664</v>
      </c>
      <c r="E16" s="9">
        <v>54.166666666666664</v>
      </c>
      <c r="F16" s="9">
        <v>53.166666666666664</v>
      </c>
      <c r="G16" s="9">
        <v>54.416666666666664</v>
      </c>
      <c r="H16" s="9">
        <v>54.791666666666664</v>
      </c>
      <c r="I16" s="9">
        <v>53.125</v>
      </c>
      <c r="J16" s="9">
        <v>53.541666666666664</v>
      </c>
      <c r="K16" s="9">
        <v>53.541666666666664</v>
      </c>
      <c r="L16" s="9">
        <v>55.625</v>
      </c>
      <c r="M16" s="9">
        <v>56.875</v>
      </c>
      <c r="N16" s="9">
        <v>58.541666666666664</v>
      </c>
      <c r="O16" s="12">
        <v>54.72569444444445</v>
      </c>
    </row>
    <row r="17" spans="1:15" ht="16.5" customHeight="1" x14ac:dyDescent="0.2">
      <c r="A17" s="7" t="s">
        <v>16</v>
      </c>
      <c r="B17" s="8" t="s">
        <v>17</v>
      </c>
      <c r="C17" s="9">
        <v>17.25</v>
      </c>
      <c r="D17" s="9">
        <v>18.916666666666668</v>
      </c>
      <c r="E17" s="9">
        <v>18.5</v>
      </c>
      <c r="F17" s="9">
        <v>18.25</v>
      </c>
      <c r="G17" s="9">
        <v>17.916666666666668</v>
      </c>
      <c r="H17" s="9">
        <v>18.083333333333332</v>
      </c>
      <c r="I17" s="9">
        <v>18.5</v>
      </c>
      <c r="J17" s="9">
        <v>18.75</v>
      </c>
      <c r="K17" s="9">
        <v>19.166666666666668</v>
      </c>
      <c r="L17" s="9">
        <v>19.583333333333332</v>
      </c>
      <c r="M17" s="9">
        <v>20.416666666666668</v>
      </c>
      <c r="N17" s="9">
        <v>21.333333333333332</v>
      </c>
      <c r="O17" s="12">
        <v>18.888888888888889</v>
      </c>
    </row>
    <row r="18" spans="1:15" ht="16.5" customHeight="1" x14ac:dyDescent="0.2">
      <c r="A18" s="7"/>
      <c r="B18" s="8" t="s">
        <v>18</v>
      </c>
      <c r="C18" s="9">
        <v>24.5</v>
      </c>
      <c r="D18" s="9">
        <v>26.166666666666668</v>
      </c>
      <c r="E18" s="9">
        <v>26</v>
      </c>
      <c r="F18" s="9">
        <v>26.666666666666668</v>
      </c>
      <c r="G18" s="9">
        <v>26.5</v>
      </c>
      <c r="H18" s="9">
        <v>25.625</v>
      </c>
      <c r="I18" s="9">
        <v>25.208333333333332</v>
      </c>
      <c r="J18" s="9">
        <v>24.791666666666668</v>
      </c>
      <c r="K18" s="9">
        <v>26.708333333333332</v>
      </c>
      <c r="L18" s="9">
        <v>27.125</v>
      </c>
      <c r="M18" s="9">
        <v>27.708333333333332</v>
      </c>
      <c r="N18" s="9">
        <v>28.541666666666668</v>
      </c>
      <c r="O18" s="12">
        <v>26.295138888888889</v>
      </c>
    </row>
    <row r="19" spans="1:15" ht="16.5" customHeight="1" x14ac:dyDescent="0.2">
      <c r="A19" s="24" t="s">
        <v>51</v>
      </c>
      <c r="B19" s="4"/>
      <c r="C19" s="4"/>
      <c r="D19" s="4"/>
      <c r="E19" s="4"/>
      <c r="F19" s="4"/>
      <c r="G19" s="4"/>
    </row>
    <row r="20" spans="1:15" ht="16.5" customHeight="1" x14ac:dyDescent="0.2">
      <c r="A20" s="25" t="s">
        <v>52</v>
      </c>
      <c r="B20" s="4"/>
      <c r="C20" s="4"/>
      <c r="D20" s="4"/>
      <c r="E20" s="4"/>
      <c r="F20" s="4"/>
      <c r="G20" s="4"/>
    </row>
    <row r="21" spans="1:15" ht="16.5" customHeight="1" x14ac:dyDescent="0.2">
      <c r="A21" s="25" t="s">
        <v>53</v>
      </c>
      <c r="B21" s="4"/>
      <c r="C21" s="4"/>
      <c r="D21" s="4"/>
      <c r="E21" s="4"/>
      <c r="F21" s="4"/>
      <c r="G21" s="4"/>
    </row>
    <row r="22" spans="1:15" x14ac:dyDescent="0.2">
      <c r="A22" s="5"/>
      <c r="B22" s="4"/>
      <c r="C22" s="4"/>
      <c r="D22" s="4"/>
      <c r="E22" s="4"/>
      <c r="F22" s="4"/>
      <c r="G22" s="4"/>
    </row>
    <row r="25" spans="1:15" x14ac:dyDescent="0.2">
      <c r="F25" t="s">
        <v>23</v>
      </c>
    </row>
    <row r="28" spans="1:15" x14ac:dyDescent="0.2">
      <c r="E28" t="s">
        <v>24</v>
      </c>
    </row>
  </sheetData>
  <mergeCells count="6">
    <mergeCell ref="A9:G9"/>
    <mergeCell ref="A1:C1"/>
    <mergeCell ref="A2:C2"/>
    <mergeCell ref="A3:C3"/>
    <mergeCell ref="A6:O6"/>
    <mergeCell ref="B8:C8"/>
  </mergeCells>
  <pageMargins left="0.7" right="0.7" top="0.75" bottom="0.75" header="0.3" footer="0.3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4" workbookViewId="0">
      <selection activeCell="A3" sqref="A3:C3"/>
    </sheetView>
  </sheetViews>
  <sheetFormatPr baseColWidth="10" defaultRowHeight="12.75" x14ac:dyDescent="0.2"/>
  <cols>
    <col min="1" max="1" width="18.28515625" customWidth="1"/>
    <col min="2" max="2" width="8.5703125" customWidth="1"/>
    <col min="3" max="3" width="9.140625" customWidth="1"/>
    <col min="4" max="4" width="9" customWidth="1"/>
    <col min="5" max="5" width="8.28515625" customWidth="1"/>
    <col min="6" max="6" width="7.5703125" customWidth="1"/>
    <col min="7" max="7" width="8.85546875" customWidth="1"/>
    <col min="8" max="8" width="9" customWidth="1"/>
    <col min="9" max="9" width="8.28515625" customWidth="1"/>
    <col min="10" max="12" width="7.85546875" customWidth="1"/>
    <col min="13" max="13" width="8.42578125" customWidth="1"/>
    <col min="14" max="14" width="8.5703125" customWidth="1"/>
    <col min="15" max="15" width="10.28515625" customWidth="1"/>
  </cols>
  <sheetData>
    <row r="1" spans="1:15" x14ac:dyDescent="0.2">
      <c r="A1" s="132" t="s">
        <v>0</v>
      </c>
      <c r="B1" s="132"/>
      <c r="C1" s="132"/>
    </row>
    <row r="2" spans="1:15" x14ac:dyDescent="0.2">
      <c r="A2" s="132" t="s">
        <v>1</v>
      </c>
      <c r="B2" s="132"/>
      <c r="C2" s="132"/>
    </row>
    <row r="3" spans="1:15" x14ac:dyDescent="0.2">
      <c r="A3" s="132" t="s">
        <v>67</v>
      </c>
      <c r="B3" s="132"/>
      <c r="C3" s="132"/>
    </row>
    <row r="4" spans="1:15" x14ac:dyDescent="0.2">
      <c r="A4" s="1"/>
      <c r="B4" s="1"/>
      <c r="C4" s="1"/>
    </row>
    <row r="6" spans="1:15" x14ac:dyDescent="0.2">
      <c r="A6" s="131" t="s">
        <v>8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15" x14ac:dyDescent="0.2">
      <c r="A7" s="2"/>
      <c r="B7" s="2"/>
      <c r="C7" s="2"/>
      <c r="D7" s="2"/>
    </row>
    <row r="8" spans="1:15" x14ac:dyDescent="0.2">
      <c r="A8" s="3" t="s">
        <v>9</v>
      </c>
      <c r="B8" s="130" t="s">
        <v>10</v>
      </c>
      <c r="C8" s="130"/>
      <c r="D8" s="3" t="s">
        <v>39</v>
      </c>
      <c r="E8" s="10">
        <v>2010</v>
      </c>
    </row>
    <row r="9" spans="1:15" x14ac:dyDescent="0.2">
      <c r="A9" s="131" t="s">
        <v>12</v>
      </c>
      <c r="B9" s="131"/>
      <c r="C9" s="131"/>
      <c r="D9" s="131"/>
      <c r="E9" s="131"/>
      <c r="F9" s="131"/>
      <c r="G9" s="131"/>
    </row>
    <row r="12" spans="1:15" ht="41.25" customHeight="1" x14ac:dyDescent="0.2">
      <c r="A12" s="6" t="s">
        <v>25</v>
      </c>
      <c r="B12" s="6" t="s">
        <v>13</v>
      </c>
      <c r="C12" s="6" t="s">
        <v>27</v>
      </c>
      <c r="D12" s="6" t="s">
        <v>28</v>
      </c>
      <c r="E12" s="6" t="s">
        <v>29</v>
      </c>
      <c r="F12" s="6" t="s">
        <v>30</v>
      </c>
      <c r="G12" s="6" t="s">
        <v>31</v>
      </c>
      <c r="H12" s="6" t="s">
        <v>32</v>
      </c>
      <c r="I12" s="6" t="s">
        <v>33</v>
      </c>
      <c r="J12" s="6" t="s">
        <v>34</v>
      </c>
      <c r="K12" s="6" t="s">
        <v>35</v>
      </c>
      <c r="L12" s="6" t="s">
        <v>36</v>
      </c>
      <c r="M12" s="6" t="s">
        <v>37</v>
      </c>
      <c r="N12" s="6" t="s">
        <v>38</v>
      </c>
      <c r="O12" s="11" t="s">
        <v>26</v>
      </c>
    </row>
    <row r="13" spans="1:15" ht="16.5" customHeight="1" x14ac:dyDescent="0.2">
      <c r="A13" s="50" t="s">
        <v>14</v>
      </c>
      <c r="B13" s="27" t="s">
        <v>17</v>
      </c>
      <c r="C13" s="9">
        <v>53.277777777777779</v>
      </c>
      <c r="D13" s="9">
        <v>54.777777777777779</v>
      </c>
      <c r="E13" s="9">
        <v>53.777777777777779</v>
      </c>
      <c r="F13" s="9">
        <v>53.888888888888886</v>
      </c>
      <c r="G13" s="9">
        <v>53.888888888888886</v>
      </c>
      <c r="H13" s="9">
        <v>59.5</v>
      </c>
      <c r="I13" s="9">
        <v>59.5</v>
      </c>
      <c r="J13" s="9">
        <v>57.5</v>
      </c>
      <c r="K13" s="9">
        <v>60.5</v>
      </c>
      <c r="L13" s="9">
        <v>60.5</v>
      </c>
      <c r="M13" s="9">
        <v>60.5</v>
      </c>
      <c r="N13" s="9">
        <v>62</v>
      </c>
      <c r="O13" s="12">
        <v>57.467592592592588</v>
      </c>
    </row>
    <row r="14" spans="1:15" ht="16.5" customHeight="1" x14ac:dyDescent="0.2">
      <c r="A14" s="7"/>
      <c r="B14" s="27" t="s">
        <v>18</v>
      </c>
      <c r="C14" s="9">
        <v>73.055555555555557</v>
      </c>
      <c r="D14" s="9">
        <v>73.444444444444443</v>
      </c>
      <c r="E14" s="9">
        <v>73</v>
      </c>
      <c r="F14" s="9">
        <v>73.666666666666671</v>
      </c>
      <c r="G14" s="9">
        <v>74.777777777777771</v>
      </c>
      <c r="H14" s="9">
        <v>77</v>
      </c>
      <c r="I14" s="9">
        <v>77</v>
      </c>
      <c r="J14" s="9">
        <v>76.5</v>
      </c>
      <c r="K14" s="9">
        <v>78</v>
      </c>
      <c r="L14" s="9">
        <v>78</v>
      </c>
      <c r="M14" s="9">
        <v>78</v>
      </c>
      <c r="N14" s="9">
        <v>80.5</v>
      </c>
      <c r="O14" s="12">
        <v>76.078703703703709</v>
      </c>
    </row>
    <row r="15" spans="1:15" ht="16.5" customHeight="1" x14ac:dyDescent="0.2">
      <c r="A15" s="7" t="s">
        <v>15</v>
      </c>
      <c r="B15" s="27" t="s">
        <v>17</v>
      </c>
      <c r="C15" s="9">
        <v>40.333333333333336</v>
      </c>
      <c r="D15" s="9">
        <v>37.555555555555557</v>
      </c>
      <c r="E15" s="9">
        <v>37.299999999999997</v>
      </c>
      <c r="F15" s="9">
        <v>37.299999999999997</v>
      </c>
      <c r="G15" s="9">
        <v>38.799999999999997</v>
      </c>
      <c r="H15" s="9">
        <v>40.25</v>
      </c>
      <c r="I15" s="9">
        <v>39.416666666666664</v>
      </c>
      <c r="J15" s="9">
        <v>37.75</v>
      </c>
      <c r="K15" s="9">
        <v>39</v>
      </c>
      <c r="L15" s="9">
        <v>39</v>
      </c>
      <c r="M15" s="9">
        <v>39</v>
      </c>
      <c r="N15" s="9">
        <v>41.916666666666664</v>
      </c>
      <c r="O15" s="12">
        <v>38.968518518518522</v>
      </c>
    </row>
    <row r="16" spans="1:15" ht="16.5" customHeight="1" x14ac:dyDescent="0.2">
      <c r="A16" s="7"/>
      <c r="B16" s="27" t="s">
        <v>18</v>
      </c>
      <c r="C16" s="9">
        <v>49.111111111111114</v>
      </c>
      <c r="D16" s="9">
        <v>51.333333333333336</v>
      </c>
      <c r="E16" s="9">
        <v>50.2</v>
      </c>
      <c r="F16" s="9">
        <v>50.2</v>
      </c>
      <c r="G16" s="9">
        <v>49.2</v>
      </c>
      <c r="H16" s="9">
        <v>50.166666666666664</v>
      </c>
      <c r="I16" s="9">
        <v>49.333333333333336</v>
      </c>
      <c r="J16" s="9">
        <v>48.5</v>
      </c>
      <c r="K16" s="9">
        <v>48.5</v>
      </c>
      <c r="L16" s="9">
        <v>48.5</v>
      </c>
      <c r="M16" s="9">
        <v>48.5</v>
      </c>
      <c r="N16" s="9">
        <v>51.416666666666664</v>
      </c>
      <c r="O16" s="12">
        <v>49.580092592592592</v>
      </c>
    </row>
    <row r="17" spans="1:15" ht="16.5" customHeight="1" x14ac:dyDescent="0.2">
      <c r="A17" s="7" t="s">
        <v>16</v>
      </c>
      <c r="B17" s="27" t="s">
        <v>17</v>
      </c>
      <c r="C17" s="9">
        <v>15.555555555555555</v>
      </c>
      <c r="D17" s="9">
        <v>15</v>
      </c>
      <c r="E17" s="9">
        <v>16.5</v>
      </c>
      <c r="F17" s="9">
        <v>16.7</v>
      </c>
      <c r="G17" s="9">
        <v>15.5</v>
      </c>
      <c r="H17" s="9">
        <v>15.583333333333334</v>
      </c>
      <c r="I17" s="9">
        <v>15.166666666666666</v>
      </c>
      <c r="J17" s="9">
        <v>16</v>
      </c>
      <c r="K17" s="9">
        <v>16.545454545454547</v>
      </c>
      <c r="L17" s="9">
        <v>16.545454545454547</v>
      </c>
      <c r="M17" s="9">
        <v>16.545454545454547</v>
      </c>
      <c r="N17" s="9">
        <v>17.25</v>
      </c>
      <c r="O17" s="12">
        <v>16.0743265993266</v>
      </c>
    </row>
    <row r="18" spans="1:15" ht="16.5" customHeight="1" x14ac:dyDescent="0.2">
      <c r="A18" s="7"/>
      <c r="B18" s="27" t="s">
        <v>18</v>
      </c>
      <c r="C18" s="9">
        <v>22.333333333333332</v>
      </c>
      <c r="D18" s="9">
        <v>22.333333333333332</v>
      </c>
      <c r="E18" s="9">
        <v>24</v>
      </c>
      <c r="F18" s="9">
        <v>24.7</v>
      </c>
      <c r="G18" s="9">
        <v>24</v>
      </c>
      <c r="H18" s="9">
        <v>21.916666666666668</v>
      </c>
      <c r="I18" s="9">
        <v>21.916666666666668</v>
      </c>
      <c r="J18" s="9">
        <v>24</v>
      </c>
      <c r="K18" s="9">
        <v>23.583333333333332</v>
      </c>
      <c r="L18" s="9">
        <v>23.583333333333332</v>
      </c>
      <c r="M18" s="9">
        <v>23.583333333333332</v>
      </c>
      <c r="N18" s="9">
        <v>24.916666666666668</v>
      </c>
      <c r="O18" s="12">
        <v>23.405555555555555</v>
      </c>
    </row>
    <row r="19" spans="1:15" ht="16.5" customHeight="1" x14ac:dyDescent="0.2">
      <c r="A19" s="24" t="s">
        <v>51</v>
      </c>
      <c r="B19" s="4"/>
      <c r="C19" s="4"/>
      <c r="D19" s="4"/>
      <c r="E19" s="4"/>
      <c r="F19" s="4"/>
      <c r="G19" s="4"/>
    </row>
    <row r="20" spans="1:15" ht="16.5" customHeight="1" x14ac:dyDescent="0.2">
      <c r="A20" s="25" t="s">
        <v>44</v>
      </c>
      <c r="B20" s="4"/>
      <c r="C20" s="4"/>
      <c r="D20" s="4"/>
      <c r="E20" s="4"/>
      <c r="F20" s="4"/>
      <c r="G20" s="4"/>
    </row>
    <row r="21" spans="1:15" ht="16.5" customHeight="1" x14ac:dyDescent="0.2">
      <c r="A21" s="25" t="s">
        <v>45</v>
      </c>
      <c r="B21" s="4"/>
      <c r="C21" s="4"/>
      <c r="D21" s="4"/>
      <c r="E21" s="4"/>
      <c r="F21" s="4"/>
      <c r="G21" s="4"/>
    </row>
    <row r="22" spans="1:15" x14ac:dyDescent="0.2">
      <c r="A22" s="28"/>
      <c r="B22" s="4"/>
      <c r="C22" s="4"/>
      <c r="D22" s="4"/>
      <c r="E22" s="4"/>
      <c r="F22" s="4"/>
      <c r="G22" s="4"/>
    </row>
    <row r="25" spans="1:15" x14ac:dyDescent="0.2">
      <c r="F25" t="s">
        <v>23</v>
      </c>
    </row>
    <row r="28" spans="1:15" x14ac:dyDescent="0.2">
      <c r="E28" t="s">
        <v>24</v>
      </c>
    </row>
  </sheetData>
  <mergeCells count="6">
    <mergeCell ref="A9:G9"/>
    <mergeCell ref="A1:C1"/>
    <mergeCell ref="A2:C2"/>
    <mergeCell ref="A3:C3"/>
    <mergeCell ref="A6:O6"/>
    <mergeCell ref="B8:C8"/>
  </mergeCells>
  <pageMargins left="0.7" right="0.7" top="0.75" bottom="0.75" header="0.3" footer="0.3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B8" sqref="B8:C8"/>
    </sheetView>
  </sheetViews>
  <sheetFormatPr baseColWidth="10" defaultRowHeight="12.75" x14ac:dyDescent="0.2"/>
  <cols>
    <col min="1" max="1" width="18.28515625" customWidth="1"/>
    <col min="2" max="2" width="8.5703125" customWidth="1"/>
    <col min="3" max="3" width="9.140625" customWidth="1"/>
    <col min="4" max="4" width="9" customWidth="1"/>
    <col min="5" max="5" width="8.28515625" customWidth="1"/>
    <col min="6" max="6" width="7.5703125" customWidth="1"/>
    <col min="7" max="7" width="8.85546875" customWidth="1"/>
    <col min="8" max="8" width="9" customWidth="1"/>
    <col min="9" max="9" width="8.28515625" customWidth="1"/>
    <col min="10" max="12" width="7.85546875" customWidth="1"/>
    <col min="13" max="13" width="8.42578125" customWidth="1"/>
    <col min="14" max="14" width="8.5703125" customWidth="1"/>
    <col min="15" max="15" width="10.28515625" customWidth="1"/>
  </cols>
  <sheetData>
    <row r="1" spans="1:15" x14ac:dyDescent="0.2">
      <c r="A1" s="132" t="s">
        <v>0</v>
      </c>
      <c r="B1" s="132"/>
      <c r="C1" s="132"/>
    </row>
    <row r="2" spans="1:15" x14ac:dyDescent="0.2">
      <c r="A2" s="132" t="s">
        <v>1</v>
      </c>
      <c r="B2" s="132"/>
      <c r="C2" s="132"/>
    </row>
    <row r="3" spans="1:15" x14ac:dyDescent="0.2">
      <c r="A3" s="132" t="s">
        <v>67</v>
      </c>
      <c r="B3" s="132"/>
      <c r="C3" s="132"/>
    </row>
    <row r="4" spans="1:15" x14ac:dyDescent="0.2">
      <c r="A4" s="1"/>
      <c r="B4" s="1"/>
      <c r="C4" s="1"/>
    </row>
    <row r="6" spans="1:15" x14ac:dyDescent="0.2">
      <c r="A6" s="131" t="s">
        <v>8</v>
      </c>
      <c r="B6" s="131"/>
      <c r="C6" s="131"/>
      <c r="D6" s="131"/>
      <c r="E6" s="131"/>
      <c r="F6" s="131"/>
      <c r="G6" s="131"/>
    </row>
    <row r="7" spans="1:15" x14ac:dyDescent="0.2">
      <c r="A7" s="2"/>
      <c r="B7" s="2"/>
      <c r="C7" s="2"/>
      <c r="D7" s="2"/>
    </row>
    <row r="8" spans="1:15" x14ac:dyDescent="0.2">
      <c r="A8" s="3" t="s">
        <v>9</v>
      </c>
      <c r="B8" s="130" t="s">
        <v>10</v>
      </c>
      <c r="C8" s="130"/>
      <c r="D8" s="3" t="s">
        <v>39</v>
      </c>
      <c r="E8" s="10">
        <v>2009</v>
      </c>
    </row>
    <row r="9" spans="1:15" x14ac:dyDescent="0.2">
      <c r="A9" s="131" t="s">
        <v>12</v>
      </c>
      <c r="B9" s="131"/>
      <c r="C9" s="131"/>
      <c r="D9" s="131"/>
      <c r="E9" s="131"/>
      <c r="F9" s="131"/>
      <c r="G9" s="131"/>
    </row>
    <row r="12" spans="1:15" ht="41.25" customHeight="1" x14ac:dyDescent="0.2">
      <c r="A12" s="6" t="s">
        <v>25</v>
      </c>
      <c r="B12" s="6" t="s">
        <v>13</v>
      </c>
      <c r="C12" s="6" t="s">
        <v>27</v>
      </c>
      <c r="D12" s="6" t="s">
        <v>28</v>
      </c>
      <c r="E12" s="6" t="s">
        <v>29</v>
      </c>
      <c r="F12" s="6" t="s">
        <v>30</v>
      </c>
      <c r="G12" s="6" t="s">
        <v>31</v>
      </c>
      <c r="H12" s="6" t="s">
        <v>32</v>
      </c>
      <c r="I12" s="6" t="s">
        <v>33</v>
      </c>
      <c r="J12" s="6" t="s">
        <v>34</v>
      </c>
      <c r="K12" s="6" t="s">
        <v>35</v>
      </c>
      <c r="L12" s="6" t="s">
        <v>36</v>
      </c>
      <c r="M12" s="6" t="s">
        <v>37</v>
      </c>
      <c r="N12" s="6" t="s">
        <v>38</v>
      </c>
      <c r="O12" s="11" t="s">
        <v>26</v>
      </c>
    </row>
    <row r="13" spans="1:15" ht="16.5" customHeight="1" x14ac:dyDescent="0.2">
      <c r="A13" s="7" t="s">
        <v>14</v>
      </c>
      <c r="B13" s="27" t="s">
        <v>17</v>
      </c>
      <c r="C13" s="9">
        <v>51.3</v>
      </c>
      <c r="D13" s="9">
        <v>51.6</v>
      </c>
      <c r="E13" s="9">
        <v>51.6</v>
      </c>
      <c r="F13" s="9">
        <v>51.6</v>
      </c>
      <c r="G13" s="9">
        <v>51.6</v>
      </c>
      <c r="H13" s="9">
        <v>51.6</v>
      </c>
      <c r="I13" s="9">
        <v>52.6</v>
      </c>
      <c r="J13" s="9">
        <v>52.6</v>
      </c>
      <c r="K13" s="9">
        <v>52.6</v>
      </c>
      <c r="L13" s="9">
        <v>48.6</v>
      </c>
      <c r="M13" s="9">
        <v>48.6</v>
      </c>
      <c r="N13" s="9">
        <v>48.6</v>
      </c>
      <c r="O13" s="12">
        <f t="shared" ref="O13:O18" si="0">AVERAGE(C13:N13)</f>
        <v>51.07500000000001</v>
      </c>
    </row>
    <row r="14" spans="1:15" ht="16.5" customHeight="1" x14ac:dyDescent="0.2">
      <c r="A14" s="7"/>
      <c r="B14" s="27" t="s">
        <v>18</v>
      </c>
      <c r="C14" s="9">
        <v>66</v>
      </c>
      <c r="D14" s="9">
        <v>66.75</v>
      </c>
      <c r="E14" s="9">
        <v>66.75</v>
      </c>
      <c r="F14" s="9">
        <v>66.75</v>
      </c>
      <c r="G14" s="9">
        <v>68.25</v>
      </c>
      <c r="H14" s="9">
        <v>68.25</v>
      </c>
      <c r="I14" s="9">
        <v>66.75</v>
      </c>
      <c r="J14" s="9">
        <v>67.25</v>
      </c>
      <c r="K14" s="9">
        <v>67.25</v>
      </c>
      <c r="L14" s="9">
        <v>61.75</v>
      </c>
      <c r="M14" s="9">
        <v>61.75</v>
      </c>
      <c r="N14" s="9">
        <v>63.25</v>
      </c>
      <c r="O14" s="12">
        <f t="shared" si="0"/>
        <v>65.895833333333329</v>
      </c>
    </row>
    <row r="15" spans="1:15" ht="16.5" customHeight="1" x14ac:dyDescent="0.2">
      <c r="A15" s="7" t="s">
        <v>15</v>
      </c>
      <c r="B15" s="27" t="s">
        <v>17</v>
      </c>
      <c r="C15" s="9">
        <v>28.888888888888889</v>
      </c>
      <c r="D15" s="9">
        <v>29.222222222222221</v>
      </c>
      <c r="E15" s="9">
        <v>29.222222222222221</v>
      </c>
      <c r="F15" s="9">
        <v>28.111111111111111</v>
      </c>
      <c r="G15" s="9">
        <v>28.111111111111111</v>
      </c>
      <c r="H15" s="9">
        <v>28.111111111111111</v>
      </c>
      <c r="I15" s="9">
        <v>28.444444444444443</v>
      </c>
      <c r="J15" s="9">
        <v>27.888888888888889</v>
      </c>
      <c r="K15" s="9">
        <v>27.888888888888889</v>
      </c>
      <c r="L15" s="9">
        <v>26.1</v>
      </c>
      <c r="M15" s="9">
        <v>27.8</v>
      </c>
      <c r="N15" s="9">
        <v>31.8</v>
      </c>
      <c r="O15" s="12">
        <f t="shared" si="0"/>
        <v>28.465740740740745</v>
      </c>
    </row>
    <row r="16" spans="1:15" ht="16.5" customHeight="1" x14ac:dyDescent="0.2">
      <c r="A16" s="7"/>
      <c r="B16" s="27" t="s">
        <v>18</v>
      </c>
      <c r="C16" s="9">
        <v>38.5</v>
      </c>
      <c r="D16" s="9">
        <v>38.700000000000003</v>
      </c>
      <c r="E16" s="9">
        <v>38.700000000000003</v>
      </c>
      <c r="F16" s="9">
        <v>38.700000000000003</v>
      </c>
      <c r="G16" s="9">
        <v>38.700000000000003</v>
      </c>
      <c r="H16" s="9">
        <v>38.700000000000003</v>
      </c>
      <c r="I16" s="9">
        <v>38.700000000000003</v>
      </c>
      <c r="J16" s="9">
        <v>37.700000000000003</v>
      </c>
      <c r="K16" s="9">
        <v>37.700000000000003</v>
      </c>
      <c r="L16" s="9">
        <v>39.700000000000003</v>
      </c>
      <c r="M16" s="9">
        <v>39.700000000000003</v>
      </c>
      <c r="N16" s="9">
        <v>41.7</v>
      </c>
      <c r="O16" s="12">
        <f t="shared" si="0"/>
        <v>38.93333333333333</v>
      </c>
    </row>
    <row r="17" spans="1:15" ht="16.5" customHeight="1" x14ac:dyDescent="0.2">
      <c r="A17" s="7" t="s">
        <v>16</v>
      </c>
      <c r="B17" s="27" t="s">
        <v>17</v>
      </c>
      <c r="C17" s="9">
        <v>13.45</v>
      </c>
      <c r="D17" s="9">
        <v>13.2</v>
      </c>
      <c r="E17" s="9">
        <v>13.2</v>
      </c>
      <c r="F17" s="9">
        <v>12.9</v>
      </c>
      <c r="G17" s="9">
        <v>12.9</v>
      </c>
      <c r="H17" s="9">
        <v>12.9</v>
      </c>
      <c r="I17" s="9">
        <v>12.7</v>
      </c>
      <c r="J17" s="9">
        <v>12.2</v>
      </c>
      <c r="K17" s="9">
        <v>12.2</v>
      </c>
      <c r="L17" s="9">
        <v>13.7</v>
      </c>
      <c r="M17" s="9">
        <v>14.2</v>
      </c>
      <c r="N17" s="9">
        <v>14.2</v>
      </c>
      <c r="O17" s="12">
        <f t="shared" si="0"/>
        <v>13.14583333333333</v>
      </c>
    </row>
    <row r="18" spans="1:15" ht="16.5" customHeight="1" x14ac:dyDescent="0.2">
      <c r="A18" s="7"/>
      <c r="B18" s="27" t="s">
        <v>18</v>
      </c>
      <c r="C18" s="9">
        <v>18.55</v>
      </c>
      <c r="D18" s="9">
        <v>18.55</v>
      </c>
      <c r="E18" s="9">
        <v>18.55</v>
      </c>
      <c r="F18" s="9">
        <v>18.55</v>
      </c>
      <c r="G18" s="9">
        <v>18.55</v>
      </c>
      <c r="H18" s="9">
        <v>18.55</v>
      </c>
      <c r="I18" s="9">
        <v>18.75</v>
      </c>
      <c r="J18" s="9">
        <v>18.55</v>
      </c>
      <c r="K18" s="9">
        <v>18.55</v>
      </c>
      <c r="L18" s="9">
        <v>20.55</v>
      </c>
      <c r="M18" s="9">
        <v>20.85</v>
      </c>
      <c r="N18" s="9">
        <v>19.350000000000001</v>
      </c>
      <c r="O18" s="12">
        <f t="shared" si="0"/>
        <v>18.991666666666671</v>
      </c>
    </row>
    <row r="19" spans="1:15" ht="16.5" customHeight="1" x14ac:dyDescent="0.2">
      <c r="A19" s="24" t="s">
        <v>43</v>
      </c>
      <c r="B19" s="4"/>
      <c r="C19" s="4"/>
      <c r="D19" s="4"/>
      <c r="E19" s="4"/>
      <c r="F19" s="4"/>
      <c r="G19" s="4"/>
    </row>
    <row r="20" spans="1:15" ht="16.5" customHeight="1" x14ac:dyDescent="0.2">
      <c r="A20" s="25" t="s">
        <v>44</v>
      </c>
      <c r="B20" s="4"/>
      <c r="C20" s="4"/>
      <c r="D20" s="4"/>
      <c r="E20" s="4"/>
      <c r="F20" s="4"/>
      <c r="G20" s="4"/>
    </row>
    <row r="21" spans="1:15" ht="16.5" customHeight="1" x14ac:dyDescent="0.2">
      <c r="A21" s="25" t="s">
        <v>50</v>
      </c>
      <c r="B21" s="4"/>
      <c r="C21" s="4"/>
      <c r="D21" s="4"/>
      <c r="E21" s="4"/>
      <c r="F21" s="4"/>
      <c r="G21" s="4"/>
    </row>
    <row r="22" spans="1:15" x14ac:dyDescent="0.2">
      <c r="A22" s="28"/>
      <c r="B22" s="4"/>
      <c r="C22" s="4"/>
      <c r="D22" s="4"/>
      <c r="E22" s="4"/>
      <c r="F22" s="4"/>
      <c r="G22" s="4"/>
    </row>
    <row r="25" spans="1:15" x14ac:dyDescent="0.2">
      <c r="F25" t="s">
        <v>23</v>
      </c>
    </row>
    <row r="28" spans="1:15" x14ac:dyDescent="0.2">
      <c r="E28" t="s">
        <v>24</v>
      </c>
    </row>
  </sheetData>
  <mergeCells count="6">
    <mergeCell ref="B8:C8"/>
    <mergeCell ref="A9:G9"/>
    <mergeCell ref="A1:C1"/>
    <mergeCell ref="A2:C2"/>
    <mergeCell ref="A3:C3"/>
    <mergeCell ref="A6:G6"/>
  </mergeCells>
  <phoneticPr fontId="1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DQ101"/>
  <sheetViews>
    <sheetView showGridLines="0" zoomScale="80" zoomScaleNormal="80" workbookViewId="0">
      <selection activeCell="DH8" sqref="DH8:DQ13"/>
    </sheetView>
  </sheetViews>
  <sheetFormatPr baseColWidth="10" defaultRowHeight="12.75" x14ac:dyDescent="0.2"/>
  <cols>
    <col min="57" max="58" width="12.5703125" bestFit="1" customWidth="1"/>
  </cols>
  <sheetData>
    <row r="7" spans="2:121" ht="25.5" x14ac:dyDescent="0.2">
      <c r="B7" s="6" t="s">
        <v>25</v>
      </c>
      <c r="C7" s="6" t="s">
        <v>13</v>
      </c>
      <c r="D7" s="55">
        <v>39814</v>
      </c>
      <c r="E7" s="55">
        <v>39845</v>
      </c>
      <c r="F7" s="55">
        <v>39873</v>
      </c>
      <c r="G7" s="55">
        <v>39904</v>
      </c>
      <c r="H7" s="55">
        <v>39934</v>
      </c>
      <c r="I7" s="55">
        <v>39965</v>
      </c>
      <c r="J7" s="55">
        <v>39995</v>
      </c>
      <c r="K7" s="55">
        <v>40026</v>
      </c>
      <c r="L7" s="55">
        <v>40057</v>
      </c>
      <c r="M7" s="55">
        <v>40087</v>
      </c>
      <c r="N7" s="55">
        <v>40118</v>
      </c>
      <c r="O7" s="55">
        <v>40148</v>
      </c>
      <c r="P7" s="55">
        <v>40179</v>
      </c>
      <c r="Q7" s="55">
        <v>40210</v>
      </c>
      <c r="R7" s="55">
        <v>40238</v>
      </c>
      <c r="S7" s="55">
        <v>40269</v>
      </c>
      <c r="T7" s="55">
        <v>40299</v>
      </c>
      <c r="U7" s="55">
        <v>40330</v>
      </c>
      <c r="V7" s="55">
        <v>40360</v>
      </c>
      <c r="W7" s="55">
        <v>40391</v>
      </c>
      <c r="X7" s="55">
        <v>40422</v>
      </c>
      <c r="Y7" s="55">
        <v>40452</v>
      </c>
      <c r="Z7" s="55">
        <v>40483</v>
      </c>
      <c r="AA7" s="55">
        <v>40513</v>
      </c>
      <c r="AB7" s="55">
        <v>40544</v>
      </c>
      <c r="AC7" s="55">
        <v>40575</v>
      </c>
      <c r="AD7" s="55">
        <v>40603</v>
      </c>
      <c r="AE7" s="55">
        <v>40634</v>
      </c>
      <c r="AF7" s="55">
        <v>40664</v>
      </c>
      <c r="AG7" s="55">
        <v>40695</v>
      </c>
      <c r="AH7" s="55">
        <v>40725</v>
      </c>
      <c r="AI7" s="55">
        <v>40756</v>
      </c>
      <c r="AJ7" s="55">
        <v>40787</v>
      </c>
      <c r="AK7" s="55">
        <v>40817</v>
      </c>
      <c r="AL7" s="55">
        <v>40848</v>
      </c>
      <c r="AM7" s="55">
        <v>40878</v>
      </c>
      <c r="AN7" s="55">
        <v>40909</v>
      </c>
      <c r="AO7" s="55">
        <v>40940</v>
      </c>
      <c r="AP7" s="55">
        <v>40969</v>
      </c>
      <c r="AQ7" s="55">
        <v>41000</v>
      </c>
      <c r="AR7" s="55">
        <v>41030</v>
      </c>
      <c r="AS7" s="55">
        <v>41061</v>
      </c>
      <c r="AT7" s="55">
        <v>41091</v>
      </c>
      <c r="AU7" s="55">
        <v>41122</v>
      </c>
      <c r="AV7" s="55">
        <v>41153</v>
      </c>
      <c r="AW7" s="55">
        <v>41183</v>
      </c>
      <c r="AX7" s="55">
        <v>41214</v>
      </c>
      <c r="AY7" s="55">
        <v>41244</v>
      </c>
      <c r="AZ7" s="55">
        <v>41275</v>
      </c>
      <c r="BA7" s="55">
        <v>41306</v>
      </c>
      <c r="BB7" s="55">
        <v>41334</v>
      </c>
      <c r="BC7" s="55">
        <v>41365</v>
      </c>
      <c r="BD7" s="55">
        <v>41395</v>
      </c>
      <c r="BE7" s="55">
        <v>41426</v>
      </c>
      <c r="BF7" s="55">
        <v>41456</v>
      </c>
      <c r="BG7" s="55">
        <v>41487</v>
      </c>
      <c r="BH7" s="55">
        <v>41518</v>
      </c>
      <c r="BI7" s="55">
        <v>41548</v>
      </c>
      <c r="BJ7" s="55">
        <v>41579</v>
      </c>
      <c r="BK7" s="55">
        <v>41609</v>
      </c>
      <c r="BL7" s="55">
        <v>41640</v>
      </c>
      <c r="BM7" s="55">
        <v>41671</v>
      </c>
      <c r="BN7" s="55">
        <v>41699</v>
      </c>
      <c r="BO7" s="55">
        <v>41730</v>
      </c>
      <c r="BP7" s="55">
        <v>41760</v>
      </c>
      <c r="BQ7" s="55">
        <v>41791</v>
      </c>
      <c r="BR7" s="55">
        <v>41821</v>
      </c>
      <c r="BS7" s="55">
        <v>41852</v>
      </c>
      <c r="BT7" s="55">
        <v>41883</v>
      </c>
      <c r="BU7" s="55">
        <v>41913</v>
      </c>
      <c r="BV7" s="55">
        <v>41944</v>
      </c>
      <c r="BW7" s="55">
        <v>41974</v>
      </c>
      <c r="BX7" s="55">
        <v>42005</v>
      </c>
      <c r="BY7" s="55">
        <v>42036</v>
      </c>
      <c r="BZ7" s="55">
        <v>42064</v>
      </c>
      <c r="CA7" s="55">
        <v>42095</v>
      </c>
      <c r="CB7" s="55">
        <v>42125</v>
      </c>
      <c r="CC7" s="55">
        <v>42156</v>
      </c>
      <c r="CD7" s="55">
        <v>42186</v>
      </c>
      <c r="CE7" s="55">
        <v>42217</v>
      </c>
      <c r="CF7" s="55">
        <v>42248</v>
      </c>
      <c r="CG7" s="55">
        <v>42278</v>
      </c>
      <c r="CH7" s="55">
        <v>42309</v>
      </c>
      <c r="CI7" s="55">
        <v>42339</v>
      </c>
      <c r="CJ7" s="55">
        <v>42370</v>
      </c>
      <c r="CK7" s="55">
        <v>42401</v>
      </c>
      <c r="CL7" s="55">
        <v>42430</v>
      </c>
      <c r="CM7" s="55">
        <v>42461</v>
      </c>
      <c r="CN7" s="55">
        <v>42491</v>
      </c>
      <c r="CO7" s="55">
        <v>42522</v>
      </c>
      <c r="CP7" s="55">
        <v>42552</v>
      </c>
      <c r="CQ7" s="55">
        <v>42583</v>
      </c>
      <c r="CR7" s="55">
        <v>42614</v>
      </c>
      <c r="CS7" s="55">
        <v>42644</v>
      </c>
      <c r="CT7" s="55">
        <v>42675</v>
      </c>
      <c r="CU7" s="55">
        <v>42705</v>
      </c>
      <c r="CV7" s="55">
        <v>42736</v>
      </c>
      <c r="CW7" s="55">
        <v>42767</v>
      </c>
      <c r="CX7" s="55">
        <v>42795</v>
      </c>
      <c r="CY7" s="55">
        <v>42826</v>
      </c>
      <c r="CZ7" s="55">
        <v>42856</v>
      </c>
      <c r="DA7" s="55">
        <v>42887</v>
      </c>
      <c r="DB7" s="55">
        <v>42917</v>
      </c>
      <c r="DC7" s="55">
        <v>42948</v>
      </c>
      <c r="DD7" s="55">
        <v>42979</v>
      </c>
      <c r="DE7" s="55">
        <v>43009</v>
      </c>
      <c r="DF7" s="55">
        <v>43040</v>
      </c>
      <c r="DG7" s="55">
        <v>43070</v>
      </c>
      <c r="DH7" s="55">
        <v>43101</v>
      </c>
      <c r="DI7" s="55">
        <v>43132</v>
      </c>
      <c r="DJ7" s="55">
        <v>43160</v>
      </c>
      <c r="DK7" s="55">
        <v>43191</v>
      </c>
      <c r="DL7" s="55">
        <v>43221</v>
      </c>
      <c r="DM7" s="55">
        <v>43252</v>
      </c>
      <c r="DN7" s="55">
        <v>43282</v>
      </c>
      <c r="DO7" s="55">
        <v>43313</v>
      </c>
      <c r="DP7" s="55">
        <v>43344</v>
      </c>
      <c r="DQ7" s="55">
        <v>43374</v>
      </c>
    </row>
    <row r="8" spans="2:121" x14ac:dyDescent="0.2">
      <c r="B8" s="7" t="s">
        <v>14</v>
      </c>
      <c r="C8" s="27" t="s">
        <v>17</v>
      </c>
      <c r="D8" s="9">
        <v>51.3</v>
      </c>
      <c r="E8" s="9">
        <v>51.6</v>
      </c>
      <c r="F8" s="9">
        <v>51.6</v>
      </c>
      <c r="G8" s="9">
        <v>51.6</v>
      </c>
      <c r="H8" s="9">
        <v>51.6</v>
      </c>
      <c r="I8" s="9">
        <v>51.6</v>
      </c>
      <c r="J8" s="9">
        <v>52.6</v>
      </c>
      <c r="K8" s="9">
        <v>52.6</v>
      </c>
      <c r="L8" s="9">
        <v>52.6</v>
      </c>
      <c r="M8" s="9">
        <v>48.6</v>
      </c>
      <c r="N8" s="9">
        <v>48.6</v>
      </c>
      <c r="O8" s="9">
        <v>48.6</v>
      </c>
      <c r="P8" s="9">
        <v>53.277777777777779</v>
      </c>
      <c r="Q8" s="9">
        <v>54.777777777777779</v>
      </c>
      <c r="R8" s="9">
        <v>53.777777777777779</v>
      </c>
      <c r="S8" s="9">
        <v>53.888888888888886</v>
      </c>
      <c r="T8" s="9">
        <v>53.888888888888886</v>
      </c>
      <c r="U8" s="9">
        <v>59.5</v>
      </c>
      <c r="V8" s="9">
        <v>59.5</v>
      </c>
      <c r="W8" s="9">
        <v>57.5</v>
      </c>
      <c r="X8" s="9">
        <v>60.5</v>
      </c>
      <c r="Y8" s="9">
        <v>60.5</v>
      </c>
      <c r="Z8" s="9">
        <v>60.5</v>
      </c>
      <c r="AA8" s="9">
        <v>62</v>
      </c>
      <c r="AB8" s="9">
        <v>61.5</v>
      </c>
      <c r="AC8" s="9">
        <v>60.5</v>
      </c>
      <c r="AD8" s="9">
        <v>60</v>
      </c>
      <c r="AE8" s="9">
        <v>60.5</v>
      </c>
      <c r="AF8" s="9">
        <v>61.5</v>
      </c>
      <c r="AG8" s="9">
        <v>63.5</v>
      </c>
      <c r="AH8" s="9">
        <v>62.5</v>
      </c>
      <c r="AI8" s="9">
        <v>62.5</v>
      </c>
      <c r="AJ8" s="9">
        <v>62</v>
      </c>
      <c r="AK8" s="9">
        <v>64.5</v>
      </c>
      <c r="AL8" s="9">
        <v>63.5</v>
      </c>
      <c r="AM8" s="9">
        <v>67.5</v>
      </c>
      <c r="AN8" s="9">
        <v>67</v>
      </c>
      <c r="AO8" s="9">
        <v>67</v>
      </c>
      <c r="AP8" s="9">
        <v>67</v>
      </c>
      <c r="AQ8" s="9">
        <v>67.5</v>
      </c>
      <c r="AR8" s="9">
        <v>68</v>
      </c>
      <c r="AS8" s="9">
        <v>67.5</v>
      </c>
      <c r="AT8" s="9">
        <v>68</v>
      </c>
      <c r="AU8" s="9">
        <v>67.5</v>
      </c>
      <c r="AV8" s="9">
        <v>68</v>
      </c>
      <c r="AW8" s="9">
        <v>69.5</v>
      </c>
      <c r="AX8" s="9">
        <v>67.5</v>
      </c>
      <c r="AY8" s="9">
        <v>68.5</v>
      </c>
      <c r="AZ8" s="9">
        <v>69</v>
      </c>
      <c r="BA8" s="9">
        <v>70</v>
      </c>
      <c r="BB8" s="9">
        <v>69.5</v>
      </c>
      <c r="BC8" s="9">
        <v>69.5</v>
      </c>
      <c r="BD8" s="9">
        <v>69.5</v>
      </c>
      <c r="BE8" s="9">
        <v>71.5</v>
      </c>
      <c r="BF8" s="9">
        <v>71.5</v>
      </c>
      <c r="BG8" s="9">
        <v>71.5</v>
      </c>
      <c r="BH8" s="9">
        <v>70.5</v>
      </c>
      <c r="BI8" s="9">
        <v>70.5</v>
      </c>
      <c r="BJ8" s="9">
        <v>71</v>
      </c>
      <c r="BK8" s="9">
        <v>72.5</v>
      </c>
      <c r="BL8" s="9">
        <v>72.5</v>
      </c>
      <c r="BM8" s="9">
        <v>72.5</v>
      </c>
      <c r="BN8" s="9">
        <v>72</v>
      </c>
      <c r="BO8" s="9">
        <v>73</v>
      </c>
      <c r="BP8" s="9">
        <v>74</v>
      </c>
      <c r="BQ8" s="9">
        <v>75</v>
      </c>
      <c r="BR8" s="9">
        <v>76</v>
      </c>
      <c r="BS8" s="9">
        <v>76.5</v>
      </c>
      <c r="BT8" s="9">
        <v>77.5</v>
      </c>
      <c r="BU8" s="9">
        <v>75</v>
      </c>
      <c r="BV8" s="9">
        <v>73.5</v>
      </c>
      <c r="BW8" s="9">
        <v>72.5</v>
      </c>
      <c r="BX8" s="9">
        <v>72</v>
      </c>
      <c r="BY8" s="9">
        <v>72</v>
      </c>
      <c r="BZ8" s="9">
        <v>72</v>
      </c>
      <c r="CA8" s="9">
        <v>72.5</v>
      </c>
      <c r="CB8" s="9">
        <v>72.5</v>
      </c>
      <c r="CC8" s="9">
        <v>72.5</v>
      </c>
      <c r="CD8" s="9">
        <v>74.5</v>
      </c>
      <c r="CE8" s="9">
        <v>73</v>
      </c>
      <c r="CF8" s="9">
        <v>73</v>
      </c>
      <c r="CG8" s="9">
        <v>72.5</v>
      </c>
      <c r="CH8" s="9">
        <v>73</v>
      </c>
      <c r="CI8" s="9">
        <v>73</v>
      </c>
      <c r="CJ8" s="9">
        <v>72</v>
      </c>
      <c r="CK8" s="9">
        <v>73</v>
      </c>
      <c r="CL8" s="9">
        <v>73</v>
      </c>
      <c r="CM8" s="9">
        <v>72</v>
      </c>
      <c r="CN8" s="9">
        <v>71.5</v>
      </c>
      <c r="CO8" s="9">
        <v>71.5</v>
      </c>
      <c r="CP8" s="9">
        <v>70.5</v>
      </c>
      <c r="CQ8" s="9">
        <v>70.5</v>
      </c>
      <c r="CR8" s="9">
        <v>69.5</v>
      </c>
      <c r="CS8" s="9">
        <v>69.5</v>
      </c>
      <c r="CT8" s="9">
        <v>68</v>
      </c>
      <c r="CU8" s="9">
        <v>68</v>
      </c>
      <c r="CV8" s="9">
        <v>69</v>
      </c>
      <c r="CW8" s="9">
        <v>69</v>
      </c>
      <c r="CX8" s="9">
        <v>70</v>
      </c>
      <c r="CY8" s="9">
        <v>70</v>
      </c>
      <c r="CZ8" s="9">
        <v>70</v>
      </c>
      <c r="DA8" s="9">
        <v>70.5</v>
      </c>
      <c r="DB8" s="9">
        <v>70.5</v>
      </c>
      <c r="DC8" s="9">
        <v>70.5</v>
      </c>
      <c r="DD8" s="9">
        <v>70.5</v>
      </c>
      <c r="DE8" s="9">
        <v>70.5</v>
      </c>
      <c r="DF8" s="9">
        <v>70.5</v>
      </c>
      <c r="DG8" s="9">
        <v>72</v>
      </c>
      <c r="DH8" s="9">
        <v>73.5</v>
      </c>
      <c r="DI8" s="9">
        <v>73.5</v>
      </c>
      <c r="DJ8" s="9">
        <v>73.5</v>
      </c>
      <c r="DK8" s="9">
        <v>77</v>
      </c>
      <c r="DL8" s="9">
        <v>77</v>
      </c>
      <c r="DM8" s="9">
        <v>78.5</v>
      </c>
      <c r="DN8" s="9">
        <v>78.5</v>
      </c>
      <c r="DO8" s="9">
        <v>78.5</v>
      </c>
      <c r="DP8" s="9">
        <v>78.5</v>
      </c>
      <c r="DQ8" s="9">
        <v>78.5</v>
      </c>
    </row>
    <row r="9" spans="2:121" x14ac:dyDescent="0.2">
      <c r="B9" s="7"/>
      <c r="C9" s="27" t="s">
        <v>54</v>
      </c>
      <c r="D9" s="9">
        <v>66</v>
      </c>
      <c r="E9" s="9">
        <v>66.75</v>
      </c>
      <c r="F9" s="9">
        <v>66.75</v>
      </c>
      <c r="G9" s="9">
        <v>66.75</v>
      </c>
      <c r="H9" s="9">
        <v>68.25</v>
      </c>
      <c r="I9" s="9">
        <v>68.25</v>
      </c>
      <c r="J9" s="9">
        <v>66.75</v>
      </c>
      <c r="K9" s="9">
        <v>67.25</v>
      </c>
      <c r="L9" s="9">
        <v>67.25</v>
      </c>
      <c r="M9" s="9">
        <v>61.75</v>
      </c>
      <c r="N9" s="9">
        <v>61.75</v>
      </c>
      <c r="O9" s="9">
        <v>63.25</v>
      </c>
      <c r="P9" s="9">
        <v>73.055555555555557</v>
      </c>
      <c r="Q9" s="9">
        <v>73.444444444444443</v>
      </c>
      <c r="R9" s="9">
        <v>73</v>
      </c>
      <c r="S9" s="9">
        <v>73.666666666666671</v>
      </c>
      <c r="T9" s="9">
        <v>74.777777777777771</v>
      </c>
      <c r="U9" s="9">
        <v>77</v>
      </c>
      <c r="V9" s="9">
        <v>77</v>
      </c>
      <c r="W9" s="9">
        <v>76.5</v>
      </c>
      <c r="X9" s="9">
        <v>78</v>
      </c>
      <c r="Y9" s="9">
        <v>78</v>
      </c>
      <c r="Z9" s="9">
        <v>78</v>
      </c>
      <c r="AA9" s="9">
        <v>80.5</v>
      </c>
      <c r="AB9" s="9">
        <v>80.5</v>
      </c>
      <c r="AC9" s="9">
        <v>80.5</v>
      </c>
      <c r="AD9" s="9">
        <v>79</v>
      </c>
      <c r="AE9" s="9">
        <v>80</v>
      </c>
      <c r="AF9" s="9">
        <v>79.5</v>
      </c>
      <c r="AG9" s="9">
        <v>81.25</v>
      </c>
      <c r="AH9" s="9">
        <v>80.25</v>
      </c>
      <c r="AI9" s="9">
        <v>80.25</v>
      </c>
      <c r="AJ9" s="9">
        <v>80.75</v>
      </c>
      <c r="AK9" s="9">
        <v>82.75</v>
      </c>
      <c r="AL9" s="9">
        <v>81.75</v>
      </c>
      <c r="AM9" s="9">
        <v>85.25</v>
      </c>
      <c r="AN9" s="9">
        <v>84.25</v>
      </c>
      <c r="AO9" s="9">
        <v>84.25</v>
      </c>
      <c r="AP9" s="9">
        <v>84.75</v>
      </c>
      <c r="AQ9" s="9">
        <v>86.25</v>
      </c>
      <c r="AR9" s="9">
        <v>87.25</v>
      </c>
      <c r="AS9" s="9">
        <v>87.25</v>
      </c>
      <c r="AT9" s="9">
        <v>87.25</v>
      </c>
      <c r="AU9" s="9">
        <v>87.5</v>
      </c>
      <c r="AV9" s="9">
        <v>87</v>
      </c>
      <c r="AW9" s="9">
        <v>88.5</v>
      </c>
      <c r="AX9" s="9">
        <v>87.5</v>
      </c>
      <c r="AY9" s="9">
        <v>87.5</v>
      </c>
      <c r="AZ9" s="9">
        <v>87.5</v>
      </c>
      <c r="BA9" s="9">
        <v>87</v>
      </c>
      <c r="BB9" s="9">
        <v>87</v>
      </c>
      <c r="BC9" s="9">
        <v>87</v>
      </c>
      <c r="BD9" s="9">
        <v>87</v>
      </c>
      <c r="BE9" s="9">
        <v>90</v>
      </c>
      <c r="BF9" s="9">
        <v>90</v>
      </c>
      <c r="BG9" s="9">
        <v>90</v>
      </c>
      <c r="BH9" s="9">
        <v>90.5</v>
      </c>
      <c r="BI9" s="9">
        <v>90.5</v>
      </c>
      <c r="BJ9" s="9">
        <v>90.5</v>
      </c>
      <c r="BK9" s="9">
        <v>92</v>
      </c>
      <c r="BL9" s="9">
        <v>93.5</v>
      </c>
      <c r="BM9" s="9">
        <v>92.5</v>
      </c>
      <c r="BN9" s="9">
        <v>92.5</v>
      </c>
      <c r="BO9" s="9">
        <v>94</v>
      </c>
      <c r="BP9" s="9">
        <v>95</v>
      </c>
      <c r="BQ9" s="9">
        <v>95</v>
      </c>
      <c r="BR9" s="9">
        <v>96</v>
      </c>
      <c r="BS9" s="9">
        <v>98</v>
      </c>
      <c r="BT9" s="9">
        <v>99.5</v>
      </c>
      <c r="BU9" s="9">
        <v>102</v>
      </c>
      <c r="BV9" s="9">
        <v>101.5</v>
      </c>
      <c r="BW9" s="9">
        <v>101.5</v>
      </c>
      <c r="BX9" s="9">
        <v>101.5</v>
      </c>
      <c r="BY9" s="9">
        <v>101.5</v>
      </c>
      <c r="BZ9" s="9">
        <v>102.5</v>
      </c>
      <c r="CA9" s="9">
        <v>102.5</v>
      </c>
      <c r="CB9" s="9">
        <v>102.5</v>
      </c>
      <c r="CC9" s="9">
        <v>102.5</v>
      </c>
      <c r="CD9" s="9">
        <v>102.5</v>
      </c>
      <c r="CE9" s="9">
        <v>102.5</v>
      </c>
      <c r="CF9" s="9">
        <v>103</v>
      </c>
      <c r="CG9" s="9">
        <v>102.5</v>
      </c>
      <c r="CH9" s="9">
        <v>103</v>
      </c>
      <c r="CI9" s="9">
        <v>103.5</v>
      </c>
      <c r="CJ9" s="9">
        <v>105.5</v>
      </c>
      <c r="CK9" s="9">
        <v>106.5</v>
      </c>
      <c r="CL9" s="9">
        <v>106.5</v>
      </c>
      <c r="CM9" s="9">
        <v>103.5</v>
      </c>
      <c r="CN9" s="9">
        <v>103.5</v>
      </c>
      <c r="CO9" s="9">
        <v>103.5</v>
      </c>
      <c r="CP9" s="9">
        <v>103.5</v>
      </c>
      <c r="CQ9" s="9">
        <v>103.5</v>
      </c>
      <c r="CR9" s="9">
        <v>106.5</v>
      </c>
      <c r="CS9" s="9">
        <v>109</v>
      </c>
      <c r="CT9" s="9">
        <v>108</v>
      </c>
      <c r="CU9" s="9">
        <v>110</v>
      </c>
      <c r="CV9" s="9">
        <v>111</v>
      </c>
      <c r="CW9" s="9">
        <v>111</v>
      </c>
      <c r="CX9" s="9">
        <v>111</v>
      </c>
      <c r="CY9" s="9">
        <v>111</v>
      </c>
      <c r="CZ9" s="9">
        <v>112</v>
      </c>
      <c r="DA9" s="9">
        <v>112</v>
      </c>
      <c r="DB9" s="9">
        <v>112</v>
      </c>
      <c r="DC9" s="9">
        <v>112</v>
      </c>
      <c r="DD9" s="9">
        <v>112.5</v>
      </c>
      <c r="DE9" s="9">
        <v>112.5</v>
      </c>
      <c r="DF9" s="9">
        <v>112.5</v>
      </c>
      <c r="DG9" s="9">
        <v>113.5</v>
      </c>
      <c r="DH9" s="9">
        <v>114.5</v>
      </c>
      <c r="DI9" s="9">
        <v>114</v>
      </c>
      <c r="DJ9" s="9">
        <v>115</v>
      </c>
      <c r="DK9" s="9">
        <v>120.5</v>
      </c>
      <c r="DL9" s="9">
        <v>120.5</v>
      </c>
      <c r="DM9" s="9">
        <v>120.5</v>
      </c>
      <c r="DN9" s="9">
        <v>121.5</v>
      </c>
      <c r="DO9" s="9">
        <v>121.5</v>
      </c>
      <c r="DP9" s="9">
        <v>122.5</v>
      </c>
      <c r="DQ9" s="9">
        <v>122.5</v>
      </c>
    </row>
    <row r="10" spans="2:121" x14ac:dyDescent="0.2">
      <c r="B10" s="7" t="s">
        <v>15</v>
      </c>
      <c r="C10" s="27" t="s">
        <v>17</v>
      </c>
      <c r="D10" s="9">
        <v>28.888888888888889</v>
      </c>
      <c r="E10" s="9">
        <v>29.222222222222221</v>
      </c>
      <c r="F10" s="9">
        <v>29.222222222222221</v>
      </c>
      <c r="G10" s="9">
        <v>28.111111111111111</v>
      </c>
      <c r="H10" s="9">
        <v>28.111111111111111</v>
      </c>
      <c r="I10" s="9">
        <v>28.111111111111111</v>
      </c>
      <c r="J10" s="9">
        <v>28.444444444444443</v>
      </c>
      <c r="K10" s="9">
        <v>27.888888888888889</v>
      </c>
      <c r="L10" s="9">
        <v>27.888888888888889</v>
      </c>
      <c r="M10" s="9">
        <v>26.1</v>
      </c>
      <c r="N10" s="9">
        <v>27.8</v>
      </c>
      <c r="O10" s="9">
        <v>31.8</v>
      </c>
      <c r="P10" s="9">
        <v>40.333333333333336</v>
      </c>
      <c r="Q10" s="9">
        <v>37.555555555555557</v>
      </c>
      <c r="R10" s="9">
        <v>37.299999999999997</v>
      </c>
      <c r="S10" s="9">
        <v>37.299999999999997</v>
      </c>
      <c r="T10" s="9">
        <v>38.799999999999997</v>
      </c>
      <c r="U10" s="9">
        <v>40.25</v>
      </c>
      <c r="V10" s="9">
        <v>39.416666666666664</v>
      </c>
      <c r="W10" s="9">
        <v>37.75</v>
      </c>
      <c r="X10" s="9">
        <v>39</v>
      </c>
      <c r="Y10" s="9">
        <v>39</v>
      </c>
      <c r="Z10" s="9">
        <v>39</v>
      </c>
      <c r="AA10" s="9">
        <v>41.916666666666664</v>
      </c>
      <c r="AB10" s="9">
        <v>43.416666666666664</v>
      </c>
      <c r="AC10" s="9">
        <v>45.416666666666664</v>
      </c>
      <c r="AD10" s="9">
        <v>42.166666666666664</v>
      </c>
      <c r="AE10" s="9">
        <v>40.166666666666664</v>
      </c>
      <c r="AF10" s="9">
        <v>42.666666666666664</v>
      </c>
      <c r="AG10" s="9">
        <v>43.125</v>
      </c>
      <c r="AH10" s="9">
        <v>43.541666666666664</v>
      </c>
      <c r="AI10" s="9">
        <v>43.958333333333336</v>
      </c>
      <c r="AJ10" s="9">
        <v>44.791666666666664</v>
      </c>
      <c r="AK10" s="9">
        <v>45.625</v>
      </c>
      <c r="AL10" s="9">
        <v>44.791666666666664</v>
      </c>
      <c r="AM10" s="9">
        <v>48.541666666666664</v>
      </c>
      <c r="AN10" s="9">
        <v>49.291666666666664</v>
      </c>
      <c r="AO10" s="9">
        <v>50.208333333333336</v>
      </c>
      <c r="AP10" s="9">
        <v>49.791666666666664</v>
      </c>
      <c r="AQ10" s="9">
        <v>49.791666666666664</v>
      </c>
      <c r="AR10" s="9">
        <v>50.208333333333336</v>
      </c>
      <c r="AS10" s="9">
        <v>49.791666666666664</v>
      </c>
      <c r="AT10" s="9">
        <v>51.041666666666664</v>
      </c>
      <c r="AU10" s="9">
        <v>51.666666666666664</v>
      </c>
      <c r="AV10" s="9">
        <v>51.666666666666664</v>
      </c>
      <c r="AW10" s="9">
        <v>52.5</v>
      </c>
      <c r="AX10" s="9">
        <v>51.25</v>
      </c>
      <c r="AY10" s="9">
        <v>51.666666666666664</v>
      </c>
      <c r="AZ10" s="9">
        <v>52.916666666666664</v>
      </c>
      <c r="BA10" s="9">
        <v>52.5</v>
      </c>
      <c r="BB10" s="9">
        <v>52.5</v>
      </c>
      <c r="BC10" s="9">
        <v>52.916666666666664</v>
      </c>
      <c r="BD10" s="9">
        <v>52.916666666666664</v>
      </c>
      <c r="BE10" s="9">
        <v>52.083333333333336</v>
      </c>
      <c r="BF10" s="9">
        <v>50.416666666666664</v>
      </c>
      <c r="BG10" s="9">
        <v>50.416666666666664</v>
      </c>
      <c r="BH10" s="9">
        <v>49.583333333333336</v>
      </c>
      <c r="BI10" s="9">
        <v>50</v>
      </c>
      <c r="BJ10" s="9">
        <v>52.083333333333336</v>
      </c>
      <c r="BK10" s="9">
        <v>51.25</v>
      </c>
      <c r="BL10" s="9">
        <v>53.333333333333336</v>
      </c>
      <c r="BM10" s="9">
        <v>52.5</v>
      </c>
      <c r="BN10" s="9">
        <v>52.5</v>
      </c>
      <c r="BO10" s="9">
        <v>51.666666666666664</v>
      </c>
      <c r="BP10" s="9">
        <v>52.083333333333336</v>
      </c>
      <c r="BQ10" s="9">
        <v>53.75</v>
      </c>
      <c r="BR10" s="9">
        <v>52.916666666666664</v>
      </c>
      <c r="BS10" s="9">
        <v>52.916666666666664</v>
      </c>
      <c r="BT10" s="9">
        <v>53.333333333333336</v>
      </c>
      <c r="BU10" s="9">
        <v>53.333333333333336</v>
      </c>
      <c r="BV10" s="9">
        <v>55.416666666666664</v>
      </c>
      <c r="BW10" s="9">
        <v>55.416666666666664</v>
      </c>
      <c r="BX10" s="9">
        <v>55.416666666666664</v>
      </c>
      <c r="BY10" s="9">
        <v>53.75</v>
      </c>
      <c r="BZ10" s="9">
        <v>53.75</v>
      </c>
      <c r="CA10" s="9">
        <v>53.75</v>
      </c>
      <c r="CB10" s="9">
        <v>53.75</v>
      </c>
      <c r="CC10" s="9">
        <v>53.75</v>
      </c>
      <c r="CD10" s="9">
        <v>53.75</v>
      </c>
      <c r="CE10" s="9">
        <v>53.75</v>
      </c>
      <c r="CF10" s="9">
        <v>53.75</v>
      </c>
      <c r="CG10" s="9">
        <v>53.75</v>
      </c>
      <c r="CH10" s="9">
        <v>54.583333333333336</v>
      </c>
      <c r="CI10" s="9">
        <v>55.416666666666664</v>
      </c>
      <c r="CJ10" s="9">
        <v>55.416666666666664</v>
      </c>
      <c r="CK10" s="9">
        <v>55</v>
      </c>
      <c r="CL10" s="9">
        <v>55.416666666666664</v>
      </c>
      <c r="CM10" s="9">
        <v>55.416666666666664</v>
      </c>
      <c r="CN10" s="9">
        <v>55</v>
      </c>
      <c r="CO10" s="9">
        <v>56.25</v>
      </c>
      <c r="CP10" s="9">
        <v>56.666666666666664</v>
      </c>
      <c r="CQ10" s="9">
        <v>57.916666666666664</v>
      </c>
      <c r="CR10" s="9">
        <v>58.333333333333336</v>
      </c>
      <c r="CS10" s="9">
        <v>59.166666666666664</v>
      </c>
      <c r="CT10" s="9">
        <v>60</v>
      </c>
      <c r="CU10" s="9">
        <v>60.416666666666664</v>
      </c>
      <c r="CV10" s="9">
        <v>60.416666666666664</v>
      </c>
      <c r="CW10" s="9">
        <v>61.25</v>
      </c>
      <c r="CX10" s="9">
        <v>64.583333333333329</v>
      </c>
      <c r="CY10" s="9">
        <v>64.583333333333329</v>
      </c>
      <c r="CZ10" s="9">
        <v>64.166666666666671</v>
      </c>
      <c r="DA10" s="9">
        <v>63.75</v>
      </c>
      <c r="DB10" s="9">
        <v>63.75</v>
      </c>
      <c r="DC10" s="9">
        <v>64.583333333333329</v>
      </c>
      <c r="DD10" s="9">
        <v>66.25</v>
      </c>
      <c r="DE10" s="9">
        <v>70.909090909090907</v>
      </c>
      <c r="DF10" s="9">
        <v>68.333333333333329</v>
      </c>
      <c r="DG10" s="9">
        <v>70</v>
      </c>
      <c r="DH10" s="9">
        <v>69.166666666666671</v>
      </c>
      <c r="DI10" s="9">
        <v>67.916666666666671</v>
      </c>
      <c r="DJ10" s="9">
        <v>66.666666666666671</v>
      </c>
      <c r="DK10" s="9">
        <v>66.666666666666671</v>
      </c>
      <c r="DL10" s="9">
        <v>65</v>
      </c>
      <c r="DM10" s="9">
        <v>65</v>
      </c>
      <c r="DN10" s="9">
        <v>64.166666666666671</v>
      </c>
      <c r="DO10" s="9">
        <v>65</v>
      </c>
      <c r="DP10" s="9">
        <v>63.333333333333336</v>
      </c>
      <c r="DQ10" s="9">
        <v>63.333333333333336</v>
      </c>
    </row>
    <row r="11" spans="2:121" x14ac:dyDescent="0.2">
      <c r="B11" s="7"/>
      <c r="C11" s="27" t="s">
        <v>54</v>
      </c>
      <c r="D11" s="9">
        <v>38.5</v>
      </c>
      <c r="E11" s="9">
        <v>38.700000000000003</v>
      </c>
      <c r="F11" s="9">
        <v>38.700000000000003</v>
      </c>
      <c r="G11" s="9">
        <v>38.700000000000003</v>
      </c>
      <c r="H11" s="9">
        <v>38.700000000000003</v>
      </c>
      <c r="I11" s="9">
        <v>38.700000000000003</v>
      </c>
      <c r="J11" s="9">
        <v>38.700000000000003</v>
      </c>
      <c r="K11" s="9">
        <v>37.700000000000003</v>
      </c>
      <c r="L11" s="9">
        <v>37.700000000000003</v>
      </c>
      <c r="M11" s="9">
        <v>39.700000000000003</v>
      </c>
      <c r="N11" s="9">
        <v>39.700000000000003</v>
      </c>
      <c r="O11" s="9">
        <v>41.7</v>
      </c>
      <c r="P11" s="9">
        <v>49.111111111111114</v>
      </c>
      <c r="Q11" s="9">
        <v>51.333333333333336</v>
      </c>
      <c r="R11" s="9">
        <v>50.2</v>
      </c>
      <c r="S11" s="9">
        <v>50.2</v>
      </c>
      <c r="T11" s="9">
        <v>49.2</v>
      </c>
      <c r="U11" s="9">
        <v>50.166666666666664</v>
      </c>
      <c r="V11" s="9">
        <v>49.333333333333336</v>
      </c>
      <c r="W11" s="9">
        <v>48.5</v>
      </c>
      <c r="X11" s="9">
        <v>48.5</v>
      </c>
      <c r="Y11" s="9">
        <v>48.5</v>
      </c>
      <c r="Z11" s="9">
        <v>48.5</v>
      </c>
      <c r="AA11" s="9">
        <v>51.416666666666664</v>
      </c>
      <c r="AB11" s="9">
        <v>53.5</v>
      </c>
      <c r="AC11" s="9">
        <v>55.416666666666664</v>
      </c>
      <c r="AD11" s="9">
        <v>54.166666666666664</v>
      </c>
      <c r="AE11" s="9">
        <v>53.166666666666664</v>
      </c>
      <c r="AF11" s="9">
        <v>54.416666666666664</v>
      </c>
      <c r="AG11" s="9">
        <v>54.791666666666664</v>
      </c>
      <c r="AH11" s="9">
        <v>53.125</v>
      </c>
      <c r="AI11" s="9">
        <v>53.541666666666664</v>
      </c>
      <c r="AJ11" s="9">
        <v>53.541666666666664</v>
      </c>
      <c r="AK11" s="9">
        <v>55.625</v>
      </c>
      <c r="AL11" s="9">
        <v>56.875</v>
      </c>
      <c r="AM11" s="9">
        <v>58.541666666666664</v>
      </c>
      <c r="AN11" s="9">
        <v>61.041666666666664</v>
      </c>
      <c r="AO11" s="9">
        <v>62.291666666666664</v>
      </c>
      <c r="AP11" s="9">
        <v>61.458333333333336</v>
      </c>
      <c r="AQ11" s="9">
        <v>61.875</v>
      </c>
      <c r="AR11" s="9">
        <v>63.125</v>
      </c>
      <c r="AS11" s="9">
        <v>62.708333333333336</v>
      </c>
      <c r="AT11" s="9">
        <v>63.541666666666664</v>
      </c>
      <c r="AU11" s="9">
        <v>64.166666666666671</v>
      </c>
      <c r="AV11" s="9">
        <v>64.583333333333329</v>
      </c>
      <c r="AW11" s="9">
        <v>64.583333333333329</v>
      </c>
      <c r="AX11" s="9">
        <v>62.916666666666664</v>
      </c>
      <c r="AY11" s="9">
        <v>62.916666666666664</v>
      </c>
      <c r="AZ11" s="9">
        <v>63.75</v>
      </c>
      <c r="BA11" s="9">
        <v>63.75</v>
      </c>
      <c r="BB11" s="9">
        <v>64.166666666666671</v>
      </c>
      <c r="BC11" s="9">
        <v>64.166666666666671</v>
      </c>
      <c r="BD11" s="9">
        <v>64.166666666666671</v>
      </c>
      <c r="BE11" s="9">
        <v>63.333333333333336</v>
      </c>
      <c r="BF11" s="9">
        <v>61.666666666666664</v>
      </c>
      <c r="BG11" s="9">
        <v>61.666666666666664</v>
      </c>
      <c r="BH11" s="9">
        <v>62.083333333333336</v>
      </c>
      <c r="BI11" s="9">
        <v>62.5</v>
      </c>
      <c r="BJ11" s="9">
        <v>63.75</v>
      </c>
      <c r="BK11" s="9">
        <v>63.333333333333336</v>
      </c>
      <c r="BL11" s="9">
        <v>65</v>
      </c>
      <c r="BM11" s="9">
        <v>62.916666666666664</v>
      </c>
      <c r="BN11" s="9">
        <v>62.916666666666664</v>
      </c>
      <c r="BO11" s="9">
        <v>62.5</v>
      </c>
      <c r="BP11" s="9">
        <v>63.333333333333336</v>
      </c>
      <c r="BQ11" s="9">
        <v>64.583333333333329</v>
      </c>
      <c r="BR11" s="9">
        <v>63.75</v>
      </c>
      <c r="BS11" s="9">
        <v>63.75</v>
      </c>
      <c r="BT11" s="9">
        <v>63.75</v>
      </c>
      <c r="BU11" s="9">
        <v>70.833333333333329</v>
      </c>
      <c r="BV11" s="9">
        <v>74.166666666666671</v>
      </c>
      <c r="BW11" s="9">
        <v>74.166666666666671</v>
      </c>
      <c r="BX11" s="9">
        <v>74.166666666666671</v>
      </c>
      <c r="BY11" s="9">
        <v>72.5</v>
      </c>
      <c r="BZ11" s="9">
        <v>72.5</v>
      </c>
      <c r="CA11" s="9">
        <v>72.5</v>
      </c>
      <c r="CB11" s="9">
        <v>72.5</v>
      </c>
      <c r="CC11" s="9">
        <v>74.166666666666671</v>
      </c>
      <c r="CD11" s="9">
        <v>74.166666666666671</v>
      </c>
      <c r="CE11" s="9">
        <v>72.5</v>
      </c>
      <c r="CF11" s="9">
        <v>74.166666666666671</v>
      </c>
      <c r="CG11" s="9">
        <v>74.166666666666671</v>
      </c>
      <c r="CH11" s="9">
        <v>72.5</v>
      </c>
      <c r="CI11" s="9">
        <v>73.333333333333329</v>
      </c>
      <c r="CJ11" s="9">
        <v>74.166666666666671</v>
      </c>
      <c r="CK11" s="9">
        <v>74.166666666666671</v>
      </c>
      <c r="CL11" s="9">
        <v>73.75</v>
      </c>
      <c r="CM11" s="9">
        <v>73.75</v>
      </c>
      <c r="CN11" s="9">
        <v>73.333333333333329</v>
      </c>
      <c r="CO11" s="9">
        <v>72.916666666666671</v>
      </c>
      <c r="CP11" s="9">
        <v>73.333333333333329</v>
      </c>
      <c r="CQ11" s="9">
        <v>75</v>
      </c>
      <c r="CR11" s="9">
        <v>75.833333333333329</v>
      </c>
      <c r="CS11" s="9">
        <v>76.666666666666671</v>
      </c>
      <c r="CT11" s="9">
        <v>77.083333333333329</v>
      </c>
      <c r="CU11" s="9">
        <v>77.5</v>
      </c>
      <c r="CV11" s="9">
        <v>78.75</v>
      </c>
      <c r="CW11" s="9">
        <v>79.583333333333329</v>
      </c>
      <c r="CX11" s="9">
        <v>80</v>
      </c>
      <c r="CY11" s="9">
        <v>81.666666666666671</v>
      </c>
      <c r="CZ11" s="9">
        <v>82.083333333333329</v>
      </c>
      <c r="DA11" s="9">
        <v>82.916666666666671</v>
      </c>
      <c r="DB11" s="9">
        <v>82.916666666666671</v>
      </c>
      <c r="DC11" s="9">
        <v>82.916666666666671</v>
      </c>
      <c r="DD11" s="9">
        <v>82.916666666666671</v>
      </c>
      <c r="DE11" s="9">
        <v>88.63636363636364</v>
      </c>
      <c r="DF11" s="9">
        <v>85</v>
      </c>
      <c r="DG11" s="9">
        <v>84.166666666666671</v>
      </c>
      <c r="DH11" s="9">
        <v>86.666666666666671</v>
      </c>
      <c r="DI11" s="9">
        <v>85.833333333333329</v>
      </c>
      <c r="DJ11" s="9">
        <v>83.333333333333329</v>
      </c>
      <c r="DK11" s="9">
        <v>83.333333333333329</v>
      </c>
      <c r="DL11" s="9">
        <v>81.666666666666671</v>
      </c>
      <c r="DM11" s="9">
        <v>84.166666666666671</v>
      </c>
      <c r="DN11" s="9">
        <v>83.333333333333329</v>
      </c>
      <c r="DO11" s="9">
        <v>85.833333333333329</v>
      </c>
      <c r="DP11" s="9">
        <v>89.166666666666671</v>
      </c>
      <c r="DQ11" s="9">
        <v>89.583333333333329</v>
      </c>
    </row>
    <row r="12" spans="2:121" x14ac:dyDescent="0.2">
      <c r="B12" s="7" t="s">
        <v>16</v>
      </c>
      <c r="C12" s="27" t="s">
        <v>17</v>
      </c>
      <c r="D12" s="9">
        <v>13.45</v>
      </c>
      <c r="E12" s="9">
        <v>13.2</v>
      </c>
      <c r="F12" s="9">
        <v>13.2</v>
      </c>
      <c r="G12" s="9">
        <v>12.9</v>
      </c>
      <c r="H12" s="9">
        <v>12.9</v>
      </c>
      <c r="I12" s="9">
        <v>12.9</v>
      </c>
      <c r="J12" s="9">
        <v>12.7</v>
      </c>
      <c r="K12" s="9">
        <v>12.2</v>
      </c>
      <c r="L12" s="9">
        <v>12.2</v>
      </c>
      <c r="M12" s="9">
        <v>13.7</v>
      </c>
      <c r="N12" s="9">
        <v>14.2</v>
      </c>
      <c r="O12" s="9">
        <v>14.2</v>
      </c>
      <c r="P12" s="9">
        <v>15.555555555555555</v>
      </c>
      <c r="Q12" s="9">
        <v>15</v>
      </c>
      <c r="R12" s="9">
        <v>16.5</v>
      </c>
      <c r="S12" s="9">
        <v>16.7</v>
      </c>
      <c r="T12" s="9">
        <v>15.5</v>
      </c>
      <c r="U12" s="9">
        <v>15.583333333333334</v>
      </c>
      <c r="V12" s="9">
        <v>15.166666666666666</v>
      </c>
      <c r="W12" s="9">
        <v>16</v>
      </c>
      <c r="X12" s="9">
        <v>16.545454545454547</v>
      </c>
      <c r="Y12" s="9">
        <v>16.545454545454547</v>
      </c>
      <c r="Z12" s="9">
        <v>16.545454545454547</v>
      </c>
      <c r="AA12" s="9">
        <v>17.25</v>
      </c>
      <c r="AB12" s="9">
        <v>17.25</v>
      </c>
      <c r="AC12" s="9">
        <v>18.916666666666668</v>
      </c>
      <c r="AD12" s="9">
        <v>18.5</v>
      </c>
      <c r="AE12" s="9">
        <v>18.25</v>
      </c>
      <c r="AF12" s="9">
        <v>17.916666666666668</v>
      </c>
      <c r="AG12" s="9">
        <v>18.083333333333332</v>
      </c>
      <c r="AH12" s="9">
        <v>18.5</v>
      </c>
      <c r="AI12" s="9">
        <v>18.75</v>
      </c>
      <c r="AJ12" s="9">
        <v>19.166666666666668</v>
      </c>
      <c r="AK12" s="9">
        <v>19.583333333333332</v>
      </c>
      <c r="AL12" s="9">
        <v>20.416666666666668</v>
      </c>
      <c r="AM12" s="9">
        <v>21.333333333333332</v>
      </c>
      <c r="AN12" s="9">
        <v>21.583333333333332</v>
      </c>
      <c r="AO12" s="9">
        <v>21.583333333333332</v>
      </c>
      <c r="AP12" s="9">
        <v>22</v>
      </c>
      <c r="AQ12" s="9">
        <v>22</v>
      </c>
      <c r="AR12" s="9">
        <v>22</v>
      </c>
      <c r="AS12" s="9">
        <v>22.583333333333332</v>
      </c>
      <c r="AT12" s="9">
        <v>23</v>
      </c>
      <c r="AU12" s="9">
        <v>22.916666666666668</v>
      </c>
      <c r="AV12" s="9">
        <v>23.333333333333332</v>
      </c>
      <c r="AW12" s="9">
        <v>24.166666666666668</v>
      </c>
      <c r="AX12" s="9">
        <v>24.583333333333332</v>
      </c>
      <c r="AY12" s="9">
        <v>24.583333333333332</v>
      </c>
      <c r="AZ12" s="9">
        <v>24.583333333333332</v>
      </c>
      <c r="BA12" s="9">
        <v>24.166666666666668</v>
      </c>
      <c r="BB12" s="9">
        <v>24.166666666666668</v>
      </c>
      <c r="BC12" s="9">
        <v>24.166666666666668</v>
      </c>
      <c r="BD12" s="9">
        <v>24.166666666666668</v>
      </c>
      <c r="BE12" s="9">
        <v>25</v>
      </c>
      <c r="BF12" s="9">
        <v>25</v>
      </c>
      <c r="BG12" s="9">
        <v>25</v>
      </c>
      <c r="BH12" s="9">
        <v>25</v>
      </c>
      <c r="BI12" s="9">
        <v>25</v>
      </c>
      <c r="BJ12" s="9">
        <v>25</v>
      </c>
      <c r="BK12" s="9">
        <v>25</v>
      </c>
      <c r="BL12" s="9">
        <v>25</v>
      </c>
      <c r="BM12" s="9">
        <v>25</v>
      </c>
      <c r="BN12" s="9">
        <v>25</v>
      </c>
      <c r="BO12" s="9">
        <v>25</v>
      </c>
      <c r="BP12" s="9">
        <v>25</v>
      </c>
      <c r="BQ12" s="9">
        <v>25.416666666666668</v>
      </c>
      <c r="BR12" s="9">
        <v>25.416666666666668</v>
      </c>
      <c r="BS12" s="9">
        <v>25.416666666666668</v>
      </c>
      <c r="BT12" s="9">
        <v>25.833333333333332</v>
      </c>
      <c r="BU12" s="9">
        <v>25.833333333333332</v>
      </c>
      <c r="BV12" s="9">
        <v>26.25</v>
      </c>
      <c r="BW12" s="9">
        <v>26.666666666666668</v>
      </c>
      <c r="BX12" s="9">
        <v>26.666666666666668</v>
      </c>
      <c r="BY12" s="9">
        <v>26.25</v>
      </c>
      <c r="BZ12" s="9">
        <v>26.666666666666668</v>
      </c>
      <c r="CA12" s="9">
        <v>26.666666666666668</v>
      </c>
      <c r="CB12" s="9">
        <v>26.666666666666668</v>
      </c>
      <c r="CC12" s="9">
        <v>26.666666666666668</v>
      </c>
      <c r="CD12" s="9">
        <v>26.666666666666668</v>
      </c>
      <c r="CE12" s="9">
        <v>27.5</v>
      </c>
      <c r="CF12" s="9">
        <v>26.666666666666668</v>
      </c>
      <c r="CG12" s="9">
        <v>26.25</v>
      </c>
      <c r="CH12" s="9">
        <v>27.5</v>
      </c>
      <c r="CI12" s="9">
        <v>27.5</v>
      </c>
      <c r="CJ12" s="9">
        <v>27.5</v>
      </c>
      <c r="CK12" s="9">
        <v>27.5</v>
      </c>
      <c r="CL12" s="9">
        <v>27.083333333333332</v>
      </c>
      <c r="CM12" s="9">
        <v>27.083333333333332</v>
      </c>
      <c r="CN12" s="9">
        <v>27.083333333333332</v>
      </c>
      <c r="CO12" s="9">
        <v>27.916666666666668</v>
      </c>
      <c r="CP12" s="9">
        <v>27.916666666666668</v>
      </c>
      <c r="CQ12" s="9">
        <v>28.333333333333332</v>
      </c>
      <c r="CR12" s="9">
        <v>28.333333333333332</v>
      </c>
      <c r="CS12" s="9">
        <v>28.75</v>
      </c>
      <c r="CT12" s="9">
        <v>28.333333333333332</v>
      </c>
      <c r="CU12" s="9">
        <v>28.75</v>
      </c>
      <c r="CV12" s="9">
        <v>28.75</v>
      </c>
      <c r="CW12" s="9">
        <v>29.583333333333332</v>
      </c>
      <c r="CX12" s="9">
        <v>29.583333333333332</v>
      </c>
      <c r="CY12" s="9">
        <v>29.583333333333332</v>
      </c>
      <c r="CZ12" s="9">
        <v>30</v>
      </c>
      <c r="DA12" s="9">
        <v>29.583333333333332</v>
      </c>
      <c r="DB12" s="9">
        <v>29.583333333333332</v>
      </c>
      <c r="DC12" s="9">
        <v>29.583333333333332</v>
      </c>
      <c r="DD12" s="9">
        <v>29.583333333333332</v>
      </c>
      <c r="DE12" s="9">
        <v>29.545454545454547</v>
      </c>
      <c r="DF12" s="9">
        <v>28.75</v>
      </c>
      <c r="DG12" s="9">
        <v>28.75</v>
      </c>
      <c r="DH12" s="9">
        <v>28.75</v>
      </c>
      <c r="DI12" s="9">
        <v>28.75</v>
      </c>
      <c r="DJ12" s="9">
        <v>28.333333333333332</v>
      </c>
      <c r="DK12" s="9">
        <v>28.75</v>
      </c>
      <c r="DL12" s="9">
        <v>28.75</v>
      </c>
      <c r="DM12" s="9">
        <v>28.75</v>
      </c>
      <c r="DN12" s="9">
        <v>28.75</v>
      </c>
      <c r="DO12" s="9">
        <v>28.75</v>
      </c>
      <c r="DP12" s="9">
        <v>28.75</v>
      </c>
      <c r="DQ12" s="9">
        <v>28.75</v>
      </c>
    </row>
    <row r="13" spans="2:121" x14ac:dyDescent="0.2">
      <c r="B13" s="7"/>
      <c r="C13" s="27" t="s">
        <v>54</v>
      </c>
      <c r="D13" s="9">
        <v>18.55</v>
      </c>
      <c r="E13" s="9">
        <v>18.55</v>
      </c>
      <c r="F13" s="9">
        <v>18.55</v>
      </c>
      <c r="G13" s="9">
        <v>18.55</v>
      </c>
      <c r="H13" s="9">
        <v>18.55</v>
      </c>
      <c r="I13" s="9">
        <v>18.55</v>
      </c>
      <c r="J13" s="9">
        <v>18.75</v>
      </c>
      <c r="K13" s="9">
        <v>18.55</v>
      </c>
      <c r="L13" s="9">
        <v>18.55</v>
      </c>
      <c r="M13" s="9">
        <v>20.55</v>
      </c>
      <c r="N13" s="9">
        <v>20.85</v>
      </c>
      <c r="O13" s="9">
        <v>19.350000000000001</v>
      </c>
      <c r="P13" s="9">
        <v>22.333333333333332</v>
      </c>
      <c r="Q13" s="9">
        <v>22.333333333333332</v>
      </c>
      <c r="R13" s="9">
        <v>24</v>
      </c>
      <c r="S13" s="9">
        <v>24.7</v>
      </c>
      <c r="T13" s="9">
        <v>24</v>
      </c>
      <c r="U13" s="9">
        <v>21.916666666666668</v>
      </c>
      <c r="V13" s="9">
        <v>21.916666666666668</v>
      </c>
      <c r="W13" s="9">
        <v>24</v>
      </c>
      <c r="X13" s="9">
        <v>23.583333333333332</v>
      </c>
      <c r="Y13" s="9">
        <v>23.583333333333332</v>
      </c>
      <c r="Z13" s="9">
        <v>23.583333333333332</v>
      </c>
      <c r="AA13" s="9">
        <v>24.916666666666668</v>
      </c>
      <c r="AB13" s="9">
        <v>24.5</v>
      </c>
      <c r="AC13" s="9">
        <v>26.166666666666668</v>
      </c>
      <c r="AD13" s="9">
        <v>26</v>
      </c>
      <c r="AE13" s="9">
        <v>26.666666666666668</v>
      </c>
      <c r="AF13" s="9">
        <v>26.5</v>
      </c>
      <c r="AG13" s="9">
        <v>25.625</v>
      </c>
      <c r="AH13" s="9">
        <v>25.208333333333332</v>
      </c>
      <c r="AI13" s="9">
        <v>24.791666666666668</v>
      </c>
      <c r="AJ13" s="9">
        <v>26.708333333333332</v>
      </c>
      <c r="AK13" s="9">
        <v>27.125</v>
      </c>
      <c r="AL13" s="9">
        <v>27.708333333333332</v>
      </c>
      <c r="AM13" s="9">
        <v>28.541666666666668</v>
      </c>
      <c r="AN13" s="9">
        <v>28.708333333333332</v>
      </c>
      <c r="AO13" s="9">
        <v>28.791666666666668</v>
      </c>
      <c r="AP13" s="9">
        <v>28.375</v>
      </c>
      <c r="AQ13" s="9">
        <v>28.375</v>
      </c>
      <c r="AR13" s="9">
        <v>28.375</v>
      </c>
      <c r="AS13" s="9">
        <v>29.208333333333332</v>
      </c>
      <c r="AT13" s="9">
        <v>29.625</v>
      </c>
      <c r="AU13" s="9">
        <v>30.083333333333332</v>
      </c>
      <c r="AV13" s="9">
        <v>30.083333333333332</v>
      </c>
      <c r="AW13" s="9">
        <v>30</v>
      </c>
      <c r="AX13" s="9">
        <v>30</v>
      </c>
      <c r="AY13" s="9">
        <v>30.833333333333332</v>
      </c>
      <c r="AZ13" s="9">
        <v>30.833333333333332</v>
      </c>
      <c r="BA13" s="9">
        <v>30.833333333333332</v>
      </c>
      <c r="BB13" s="9">
        <v>30.833333333333332</v>
      </c>
      <c r="BC13" s="9">
        <v>31.25</v>
      </c>
      <c r="BD13" s="9">
        <v>31.083333333333332</v>
      </c>
      <c r="BE13" s="9">
        <v>31.5</v>
      </c>
      <c r="BF13" s="9">
        <v>31.5</v>
      </c>
      <c r="BG13" s="9">
        <v>31.5</v>
      </c>
      <c r="BH13" s="9">
        <v>31.5</v>
      </c>
      <c r="BI13" s="9">
        <v>31.666666666666668</v>
      </c>
      <c r="BJ13" s="9">
        <v>31.666666666666668</v>
      </c>
      <c r="BK13" s="9">
        <v>31.666666666666668</v>
      </c>
      <c r="BL13" s="9">
        <v>31.666666666666668</v>
      </c>
      <c r="BM13" s="9">
        <v>31.25</v>
      </c>
      <c r="BN13" s="9">
        <v>31.25</v>
      </c>
      <c r="BO13" s="9">
        <v>31.25</v>
      </c>
      <c r="BP13" s="9">
        <v>31.666666666666668</v>
      </c>
      <c r="BQ13" s="9">
        <v>32.083333333333336</v>
      </c>
      <c r="BR13" s="9">
        <v>31.666666666666668</v>
      </c>
      <c r="BS13" s="9">
        <v>31.666666666666668</v>
      </c>
      <c r="BT13" s="9">
        <v>31.666666666666668</v>
      </c>
      <c r="BU13" s="9">
        <v>33.333333333333336</v>
      </c>
      <c r="BV13" s="9">
        <v>34.166666666666664</v>
      </c>
      <c r="BW13" s="9">
        <v>34.166666666666664</v>
      </c>
      <c r="BX13" s="9">
        <v>34.166666666666664</v>
      </c>
      <c r="BY13" s="9">
        <v>33.75</v>
      </c>
      <c r="BZ13" s="9">
        <v>34.583333333333336</v>
      </c>
      <c r="CA13" s="9">
        <v>35.416666666666664</v>
      </c>
      <c r="CB13" s="9">
        <v>35.416666666666664</v>
      </c>
      <c r="CC13" s="9">
        <v>35.833333333333336</v>
      </c>
      <c r="CD13" s="9">
        <v>37.083333333333336</v>
      </c>
      <c r="CE13" s="9">
        <v>36.666666666666664</v>
      </c>
      <c r="CF13" s="9">
        <v>36.666666666666664</v>
      </c>
      <c r="CG13" s="9">
        <v>37.083333333333336</v>
      </c>
      <c r="CH13" s="9">
        <v>36.25</v>
      </c>
      <c r="CI13" s="9">
        <v>37.5</v>
      </c>
      <c r="CJ13" s="9">
        <v>38.333333333333336</v>
      </c>
      <c r="CK13" s="9">
        <v>38.333333333333336</v>
      </c>
      <c r="CL13" s="9">
        <v>38.75</v>
      </c>
      <c r="CM13" s="9">
        <v>37.5</v>
      </c>
      <c r="CN13" s="9">
        <v>37.916666666666664</v>
      </c>
      <c r="CO13" s="9">
        <v>37.916666666666664</v>
      </c>
      <c r="CP13" s="9">
        <v>37.5</v>
      </c>
      <c r="CQ13" s="9">
        <v>38.333333333333336</v>
      </c>
      <c r="CR13" s="9">
        <v>38.75</v>
      </c>
      <c r="CS13" s="9">
        <v>39.166666666666664</v>
      </c>
      <c r="CT13" s="9">
        <v>39.166666666666664</v>
      </c>
      <c r="CU13" s="9">
        <v>38.75</v>
      </c>
      <c r="CV13" s="9">
        <v>38.333333333333336</v>
      </c>
      <c r="CW13" s="9">
        <v>40.416666666666664</v>
      </c>
      <c r="CX13" s="9">
        <v>40.833333333333336</v>
      </c>
      <c r="CY13" s="9">
        <v>40.833333333333336</v>
      </c>
      <c r="CZ13" s="9">
        <v>40.416666666666664</v>
      </c>
      <c r="DA13" s="9">
        <v>40</v>
      </c>
      <c r="DB13" s="9">
        <v>40</v>
      </c>
      <c r="DC13" s="9">
        <v>39.583333333333336</v>
      </c>
      <c r="DD13" s="9">
        <v>39.583333333333336</v>
      </c>
      <c r="DE13" s="9">
        <v>40.454545454545453</v>
      </c>
      <c r="DF13" s="9">
        <v>39.583333333333336</v>
      </c>
      <c r="DG13" s="9">
        <v>39.583333333333336</v>
      </c>
      <c r="DH13" s="9">
        <v>40</v>
      </c>
      <c r="DI13" s="9">
        <v>40.833333333333336</v>
      </c>
      <c r="DJ13" s="9">
        <v>38.75</v>
      </c>
      <c r="DK13" s="9">
        <v>38.75</v>
      </c>
      <c r="DL13" s="9">
        <v>38.333333333333336</v>
      </c>
      <c r="DM13" s="9">
        <v>38.333333333333336</v>
      </c>
      <c r="DN13" s="9">
        <v>38.333333333333336</v>
      </c>
      <c r="DO13" s="9">
        <v>39.583333333333336</v>
      </c>
      <c r="DP13" s="9">
        <v>39.166666666666664</v>
      </c>
      <c r="DQ13" s="9">
        <v>39.166666666666664</v>
      </c>
    </row>
    <row r="16" spans="2:121" x14ac:dyDescent="0.2">
      <c r="BD16" s="103"/>
      <c r="BE16" s="103"/>
      <c r="BF16" s="103"/>
    </row>
    <row r="17" spans="57:58" x14ac:dyDescent="0.2">
      <c r="BE17" s="104"/>
      <c r="BF17" s="105"/>
    </row>
    <row r="18" spans="57:58" x14ac:dyDescent="0.2">
      <c r="BE18" s="104"/>
      <c r="BF18" s="105"/>
    </row>
    <row r="19" spans="57:58" x14ac:dyDescent="0.2">
      <c r="BE19" s="104"/>
      <c r="BF19" s="105"/>
    </row>
    <row r="20" spans="57:58" x14ac:dyDescent="0.2">
      <c r="BE20" s="104"/>
      <c r="BF20" s="105"/>
    </row>
    <row r="21" spans="57:58" x14ac:dyDescent="0.2">
      <c r="BE21" s="104"/>
      <c r="BF21" s="105"/>
    </row>
    <row r="22" spans="57:58" x14ac:dyDescent="0.2">
      <c r="BE22" s="104"/>
      <c r="BF22" s="105"/>
    </row>
    <row r="101" spans="5:5" x14ac:dyDescent="0.2">
      <c r="E101" s="103" t="s">
        <v>66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BD17"/>
  <sheetViews>
    <sheetView showGridLines="0" topLeftCell="AL1" workbookViewId="0">
      <selection activeCell="BC7" sqref="BC7"/>
    </sheetView>
  </sheetViews>
  <sheetFormatPr baseColWidth="10" defaultRowHeight="12.75" x14ac:dyDescent="0.2"/>
  <cols>
    <col min="4" max="4" width="7.7109375" customWidth="1"/>
    <col min="5" max="5" width="6.7109375" customWidth="1"/>
    <col min="6" max="6" width="6.28515625" customWidth="1"/>
    <col min="7" max="7" width="6.7109375" customWidth="1"/>
    <col min="8" max="8" width="6.28515625" customWidth="1"/>
    <col min="9" max="9" width="7.140625" customWidth="1"/>
    <col min="10" max="10" width="6" customWidth="1"/>
    <col min="11" max="11" width="5.28515625" customWidth="1"/>
    <col min="12" max="12" width="6.7109375" customWidth="1"/>
    <col min="13" max="13" width="6.5703125" customWidth="1"/>
    <col min="14" max="14" width="6.140625" customWidth="1"/>
    <col min="15" max="15" width="6.42578125" customWidth="1"/>
    <col min="16" max="16" width="6.140625" customWidth="1"/>
    <col min="17" max="17" width="6.7109375" customWidth="1"/>
    <col min="18" max="18" width="6.28515625" customWidth="1"/>
    <col min="19" max="19" width="6.7109375" customWidth="1"/>
    <col min="20" max="20" width="6.28515625" customWidth="1"/>
    <col min="21" max="21" width="7.140625" customWidth="1"/>
    <col min="22" max="22" width="6" customWidth="1"/>
    <col min="23" max="23" width="5.28515625" customWidth="1"/>
    <col min="24" max="24" width="6.7109375" customWidth="1"/>
    <col min="25" max="25" width="6.5703125" customWidth="1"/>
    <col min="26" max="26" width="6.140625" customWidth="1"/>
    <col min="27" max="27" width="6.42578125" customWidth="1"/>
    <col min="28" max="28" width="6.140625" customWidth="1"/>
    <col min="29" max="29" width="6.7109375" customWidth="1"/>
    <col min="30" max="30" width="6.28515625" customWidth="1"/>
    <col min="31" max="31" width="6.7109375" customWidth="1"/>
    <col min="32" max="32" width="6.28515625" customWidth="1"/>
    <col min="33" max="33" width="7.140625" customWidth="1"/>
    <col min="34" max="34" width="6" customWidth="1"/>
    <col min="35" max="35" width="5.28515625" customWidth="1"/>
    <col min="36" max="36" width="6.7109375" customWidth="1"/>
    <col min="37" max="37" width="6.5703125" customWidth="1"/>
    <col min="38" max="38" width="6.140625" customWidth="1"/>
    <col min="39" max="39" width="6.42578125" customWidth="1"/>
    <col min="40" max="40" width="6.140625" customWidth="1"/>
    <col min="41" max="41" width="6.7109375" customWidth="1"/>
    <col min="42" max="42" width="6.28515625" customWidth="1"/>
    <col min="43" max="43" width="6.7109375" customWidth="1"/>
    <col min="44" max="44" width="6.28515625" customWidth="1"/>
    <col min="45" max="45" width="7.140625" customWidth="1"/>
    <col min="46" max="46" width="6" customWidth="1"/>
    <col min="47" max="47" width="5.28515625" customWidth="1"/>
    <col min="48" max="48" width="10.28515625" customWidth="1"/>
    <col min="49" max="49" width="6.5703125" customWidth="1"/>
    <col min="50" max="50" width="6.140625" customWidth="1"/>
    <col min="51" max="51" width="6.42578125" customWidth="1"/>
    <col min="52" max="52" width="6.140625" customWidth="1"/>
    <col min="53" max="53" width="6.28515625" customWidth="1"/>
    <col min="54" max="54" width="8" customWidth="1"/>
  </cols>
  <sheetData>
    <row r="4" spans="3:56" ht="25.5" x14ac:dyDescent="0.2">
      <c r="C4" s="6" t="s">
        <v>25</v>
      </c>
      <c r="D4" s="6" t="s">
        <v>13</v>
      </c>
      <c r="E4" s="92">
        <v>39814</v>
      </c>
      <c r="F4" s="92">
        <v>39845</v>
      </c>
      <c r="G4" s="92">
        <v>39873</v>
      </c>
      <c r="H4" s="92">
        <v>39904</v>
      </c>
      <c r="I4" s="92">
        <v>39934</v>
      </c>
      <c r="J4" s="92">
        <v>39965</v>
      </c>
      <c r="K4" s="92">
        <v>39995</v>
      </c>
      <c r="L4" s="92">
        <v>40026</v>
      </c>
      <c r="M4" s="92">
        <v>40057</v>
      </c>
      <c r="N4" s="92">
        <v>40087</v>
      </c>
      <c r="O4" s="92">
        <v>40118</v>
      </c>
      <c r="P4" s="92">
        <v>40148</v>
      </c>
      <c r="Q4" s="92">
        <v>40179</v>
      </c>
      <c r="R4" s="92">
        <v>40210</v>
      </c>
      <c r="S4" s="92">
        <v>40238</v>
      </c>
      <c r="T4" s="92">
        <v>40269</v>
      </c>
      <c r="U4" s="92">
        <v>40299</v>
      </c>
      <c r="V4" s="92">
        <v>40330</v>
      </c>
      <c r="W4" s="92">
        <v>40360</v>
      </c>
      <c r="X4" s="92">
        <v>40391</v>
      </c>
      <c r="Y4" s="92">
        <v>40422</v>
      </c>
      <c r="Z4" s="92">
        <v>40452</v>
      </c>
      <c r="AA4" s="92">
        <v>40483</v>
      </c>
      <c r="AB4" s="92">
        <v>40513</v>
      </c>
      <c r="AC4" s="92">
        <v>40544</v>
      </c>
      <c r="AD4" s="92">
        <v>40575</v>
      </c>
      <c r="AE4" s="92">
        <v>40603</v>
      </c>
      <c r="AF4" s="92">
        <v>40634</v>
      </c>
      <c r="AG4" s="92">
        <v>40664</v>
      </c>
      <c r="AH4" s="92">
        <v>40695</v>
      </c>
      <c r="AI4" s="92">
        <v>40725</v>
      </c>
      <c r="AJ4" s="92">
        <v>40756</v>
      </c>
      <c r="AK4" s="92">
        <v>40787</v>
      </c>
      <c r="AL4" s="92">
        <v>40817</v>
      </c>
      <c r="AM4" s="92">
        <v>40848</v>
      </c>
      <c r="AN4" s="92">
        <v>40878</v>
      </c>
      <c r="AO4" s="92">
        <v>40909</v>
      </c>
      <c r="AP4" s="92">
        <v>40940</v>
      </c>
      <c r="AQ4" s="92">
        <v>40969</v>
      </c>
      <c r="AR4" s="92">
        <v>41000</v>
      </c>
      <c r="AS4" s="92">
        <v>41030</v>
      </c>
      <c r="AT4" s="92">
        <v>41061</v>
      </c>
      <c r="AU4" s="92">
        <v>41091</v>
      </c>
      <c r="AV4" s="92">
        <v>41122</v>
      </c>
      <c r="AW4" s="92">
        <v>41153</v>
      </c>
      <c r="AX4" s="92">
        <v>41183</v>
      </c>
      <c r="AY4" s="92"/>
      <c r="AZ4" s="92"/>
      <c r="BA4" s="91"/>
      <c r="BB4" s="91"/>
      <c r="BC4" s="91"/>
    </row>
    <row r="5" spans="3:56" x14ac:dyDescent="0.2">
      <c r="C5" s="7" t="s">
        <v>14</v>
      </c>
      <c r="D5" s="27" t="s">
        <v>17</v>
      </c>
      <c r="Q5" t="s">
        <v>55</v>
      </c>
      <c r="R5" t="s">
        <v>55</v>
      </c>
      <c r="S5" t="s">
        <v>55</v>
      </c>
      <c r="T5" t="s">
        <v>55</v>
      </c>
      <c r="U5" t="s">
        <v>55</v>
      </c>
      <c r="V5" t="s">
        <v>55</v>
      </c>
      <c r="W5" t="s">
        <v>55</v>
      </c>
      <c r="X5" t="s">
        <v>55</v>
      </c>
      <c r="Y5" t="s">
        <v>55</v>
      </c>
      <c r="Z5" t="s">
        <v>55</v>
      </c>
      <c r="AA5" t="s">
        <v>55</v>
      </c>
      <c r="AB5" t="s">
        <v>55</v>
      </c>
      <c r="AC5" t="s">
        <v>55</v>
      </c>
      <c r="AD5" t="s">
        <v>55</v>
      </c>
      <c r="AE5" t="s">
        <v>55</v>
      </c>
      <c r="AF5" t="s">
        <v>55</v>
      </c>
      <c r="AG5" t="s">
        <v>55</v>
      </c>
      <c r="AH5" t="s">
        <v>55</v>
      </c>
      <c r="AI5" t="s">
        <v>55</v>
      </c>
      <c r="AJ5" t="s">
        <v>55</v>
      </c>
      <c r="AK5" t="s">
        <v>55</v>
      </c>
      <c r="AL5" t="s">
        <v>55</v>
      </c>
      <c r="AM5" t="s">
        <v>55</v>
      </c>
      <c r="AN5" t="s">
        <v>55</v>
      </c>
      <c r="AO5">
        <f>+ENE!M13</f>
        <v>0</v>
      </c>
      <c r="AP5">
        <f>+FEB!M13</f>
        <v>0</v>
      </c>
      <c r="AQ5">
        <f>+MAR!M13</f>
        <v>0</v>
      </c>
      <c r="AR5" s="88">
        <f>+ABR!M13</f>
        <v>0</v>
      </c>
      <c r="AS5" s="88">
        <f>+MAY!M13</f>
        <v>0</v>
      </c>
      <c r="AT5" s="88">
        <f>+JUN!M13</f>
        <v>0</v>
      </c>
      <c r="AU5" s="88">
        <f>+JUL!M13</f>
        <v>0</v>
      </c>
      <c r="AV5" s="88">
        <f>+AGO!M13</f>
        <v>0</v>
      </c>
      <c r="AW5" s="88">
        <f>+SET!M13</f>
        <v>0</v>
      </c>
      <c r="AX5">
        <f>+OCT!M13</f>
        <v>0</v>
      </c>
      <c r="AZ5" s="88"/>
    </row>
    <row r="6" spans="3:56" x14ac:dyDescent="0.2">
      <c r="C6" s="7"/>
      <c r="D6" s="27" t="s">
        <v>54</v>
      </c>
      <c r="Q6" t="s">
        <v>55</v>
      </c>
      <c r="R6" t="s">
        <v>55</v>
      </c>
      <c r="S6" t="s">
        <v>55</v>
      </c>
      <c r="T6" t="s">
        <v>55</v>
      </c>
      <c r="U6" t="s">
        <v>55</v>
      </c>
      <c r="V6" t="s">
        <v>55</v>
      </c>
      <c r="W6" t="s">
        <v>55</v>
      </c>
      <c r="X6" t="s">
        <v>55</v>
      </c>
      <c r="Y6" t="s">
        <v>55</v>
      </c>
      <c r="Z6" t="s">
        <v>55</v>
      </c>
      <c r="AA6" t="s">
        <v>55</v>
      </c>
      <c r="AB6" t="s">
        <v>55</v>
      </c>
      <c r="AC6" t="s">
        <v>55</v>
      </c>
      <c r="AD6" t="s">
        <v>55</v>
      </c>
      <c r="AE6" t="s">
        <v>55</v>
      </c>
      <c r="AF6" t="s">
        <v>55</v>
      </c>
      <c r="AG6" t="s">
        <v>55</v>
      </c>
      <c r="AH6" t="s">
        <v>55</v>
      </c>
      <c r="AI6" t="s">
        <v>55</v>
      </c>
      <c r="AJ6" t="s">
        <v>55</v>
      </c>
      <c r="AK6" t="s">
        <v>55</v>
      </c>
      <c r="AL6" t="s">
        <v>55</v>
      </c>
      <c r="AM6" t="s">
        <v>55</v>
      </c>
      <c r="AN6" t="s">
        <v>55</v>
      </c>
      <c r="AO6">
        <f>+ENE!M14</f>
        <v>0</v>
      </c>
      <c r="AP6">
        <f>+FEB!M14</f>
        <v>0</v>
      </c>
      <c r="AQ6">
        <f>+MAR!M14</f>
        <v>0</v>
      </c>
      <c r="AR6" s="88">
        <f>+ABR!M14</f>
        <v>0</v>
      </c>
      <c r="AS6" s="88">
        <f>+MAY!M14</f>
        <v>0</v>
      </c>
      <c r="AT6" s="88">
        <f>+JUN!M14</f>
        <v>0</v>
      </c>
      <c r="AU6" s="88">
        <f>+JUL!M14</f>
        <v>0</v>
      </c>
      <c r="AV6" s="88">
        <f>+AGO!M14</f>
        <v>0</v>
      </c>
      <c r="AW6" s="88">
        <f>+SET!M14</f>
        <v>0</v>
      </c>
      <c r="AX6">
        <f>+OCT!M14</f>
        <v>0</v>
      </c>
      <c r="AZ6" s="88"/>
    </row>
    <row r="7" spans="3:56" x14ac:dyDescent="0.2">
      <c r="C7" s="7" t="s">
        <v>15</v>
      </c>
      <c r="D7" s="27" t="s">
        <v>17</v>
      </c>
      <c r="E7" s="88">
        <v>28.888888888888889</v>
      </c>
      <c r="F7" s="88">
        <v>29.222222222222221</v>
      </c>
      <c r="G7" s="88">
        <v>29.222222222222221</v>
      </c>
      <c r="H7" s="88">
        <v>28.111111111111111</v>
      </c>
      <c r="I7" s="88">
        <v>28.111111111111111</v>
      </c>
      <c r="J7" s="88">
        <v>28.111111111111111</v>
      </c>
      <c r="K7" s="88">
        <v>28.444444444444443</v>
      </c>
      <c r="L7" s="88">
        <v>27.888888888888889</v>
      </c>
      <c r="M7" s="88">
        <v>27.888888888888889</v>
      </c>
      <c r="N7" s="88">
        <v>26.1</v>
      </c>
      <c r="O7" s="88">
        <v>27.8</v>
      </c>
      <c r="P7" s="88">
        <v>31.8</v>
      </c>
      <c r="Q7" s="88">
        <v>31.8</v>
      </c>
      <c r="R7" s="88">
        <v>31.8</v>
      </c>
      <c r="S7" s="88">
        <v>31.8</v>
      </c>
      <c r="T7" s="88">
        <v>31.8</v>
      </c>
      <c r="U7" s="88">
        <v>35</v>
      </c>
      <c r="V7" s="88">
        <v>35</v>
      </c>
      <c r="W7" s="88">
        <v>35</v>
      </c>
      <c r="X7" s="88">
        <v>35</v>
      </c>
      <c r="Y7" s="88">
        <v>35</v>
      </c>
      <c r="Z7" s="88">
        <v>35</v>
      </c>
      <c r="AA7" s="88">
        <v>35</v>
      </c>
      <c r="AB7" s="88">
        <v>35</v>
      </c>
      <c r="AC7" s="88">
        <v>25</v>
      </c>
      <c r="AD7" s="88">
        <v>25</v>
      </c>
      <c r="AE7" s="88">
        <v>25</v>
      </c>
      <c r="AF7" s="88">
        <v>25</v>
      </c>
      <c r="AG7" s="88">
        <v>25</v>
      </c>
      <c r="AH7" s="88">
        <v>25</v>
      </c>
      <c r="AI7" s="88">
        <v>35</v>
      </c>
      <c r="AJ7" s="88">
        <v>35</v>
      </c>
      <c r="AK7" s="88">
        <v>45</v>
      </c>
      <c r="AL7" s="88">
        <v>45</v>
      </c>
      <c r="AM7" s="88">
        <v>45</v>
      </c>
      <c r="AN7" s="88">
        <v>45</v>
      </c>
      <c r="AO7" s="88">
        <f>+ENE!M15</f>
        <v>80</v>
      </c>
      <c r="AP7" s="88">
        <f>+FEB!M15</f>
        <v>80</v>
      </c>
      <c r="AQ7" s="88">
        <f>+MAR!M15</f>
        <v>80</v>
      </c>
      <c r="AR7" s="88">
        <f>+ABR!M15</f>
        <v>80</v>
      </c>
      <c r="AS7" s="88">
        <f>+MAY!M15</f>
        <v>80</v>
      </c>
      <c r="AT7" s="88">
        <f>+JUN!M15</f>
        <v>80</v>
      </c>
      <c r="AU7" s="88">
        <f>+JUL!M15</f>
        <v>80</v>
      </c>
      <c r="AV7" s="88">
        <f>+AGO!M15</f>
        <v>80</v>
      </c>
      <c r="AW7" s="88">
        <f>+SET!M15</f>
        <v>80</v>
      </c>
      <c r="AX7" s="88">
        <f>+OCT!M15</f>
        <v>80</v>
      </c>
      <c r="AY7" s="93">
        <f>AVERAGE(E7:AX7)</f>
        <v>42.364975845410633</v>
      </c>
      <c r="AZ7" s="94">
        <f>POWER(+AX7/E7,1/46)-1</f>
        <v>2.2389788664352483E-2</v>
      </c>
    </row>
    <row r="8" spans="3:56" x14ac:dyDescent="0.2">
      <c r="C8" s="7"/>
      <c r="D8" s="27" t="s">
        <v>54</v>
      </c>
      <c r="E8" s="88">
        <v>38.5</v>
      </c>
      <c r="F8" s="88">
        <v>38.700000000000003</v>
      </c>
      <c r="G8" s="88">
        <v>38.700000000000003</v>
      </c>
      <c r="H8" s="88">
        <v>38.700000000000003</v>
      </c>
      <c r="I8" s="88">
        <v>38.700000000000003</v>
      </c>
      <c r="J8" s="88">
        <v>38.700000000000003</v>
      </c>
      <c r="K8" s="88">
        <v>38.700000000000003</v>
      </c>
      <c r="L8" s="88">
        <v>37.700000000000003</v>
      </c>
      <c r="M8" s="88">
        <v>37.700000000000003</v>
      </c>
      <c r="N8" s="88">
        <v>39.700000000000003</v>
      </c>
      <c r="O8" s="88">
        <v>39.700000000000003</v>
      </c>
      <c r="P8" s="88">
        <v>41.7</v>
      </c>
      <c r="Q8" s="88">
        <v>41.7</v>
      </c>
      <c r="R8" s="88">
        <v>41.7</v>
      </c>
      <c r="S8" s="88">
        <v>41.7</v>
      </c>
      <c r="T8" s="88">
        <v>41.7</v>
      </c>
      <c r="U8" s="88">
        <v>40</v>
      </c>
      <c r="V8" s="88">
        <v>45</v>
      </c>
      <c r="W8" s="88">
        <v>45</v>
      </c>
      <c r="X8" s="88">
        <v>45</v>
      </c>
      <c r="Y8" s="88">
        <v>45</v>
      </c>
      <c r="Z8" s="88">
        <v>45</v>
      </c>
      <c r="AA8" s="88">
        <v>45</v>
      </c>
      <c r="AB8" s="88">
        <v>45</v>
      </c>
      <c r="AC8" s="88">
        <v>45</v>
      </c>
      <c r="AD8" s="88">
        <v>45</v>
      </c>
      <c r="AE8" s="88">
        <v>50</v>
      </c>
      <c r="AF8" s="88">
        <v>50</v>
      </c>
      <c r="AG8" s="88">
        <v>50</v>
      </c>
      <c r="AH8" s="88">
        <v>50</v>
      </c>
      <c r="AI8" s="88">
        <v>50</v>
      </c>
      <c r="AJ8" s="88">
        <v>50</v>
      </c>
      <c r="AK8" s="88">
        <v>50</v>
      </c>
      <c r="AL8" s="88">
        <v>50</v>
      </c>
      <c r="AM8" s="88">
        <v>50</v>
      </c>
      <c r="AN8" s="88">
        <v>50</v>
      </c>
      <c r="AO8" s="88">
        <f>+ENE!M16</f>
        <v>100</v>
      </c>
      <c r="AP8" s="88">
        <f>+FEB!M16</f>
        <v>100</v>
      </c>
      <c r="AQ8" s="88">
        <f>+MAR!M16</f>
        <v>100</v>
      </c>
      <c r="AR8" s="88">
        <f>+ABR!M16</f>
        <v>100</v>
      </c>
      <c r="AS8" s="88">
        <f>+MAY!M16</f>
        <v>100</v>
      </c>
      <c r="AT8" s="88">
        <f>+JUN!M16</f>
        <v>100</v>
      </c>
      <c r="AU8" s="88">
        <f>+JUL!M16</f>
        <v>100</v>
      </c>
      <c r="AV8" s="88">
        <f>+AGO!M16</f>
        <v>100</v>
      </c>
      <c r="AW8" s="88">
        <f>+SET!M16</f>
        <v>100</v>
      </c>
      <c r="AX8" s="88">
        <f>+OCT!M16</f>
        <v>100</v>
      </c>
      <c r="AY8" s="93">
        <f>AVERAGE(E8:AX8)</f>
        <v>56.065217391304351</v>
      </c>
      <c r="AZ8" s="94">
        <f>POWER(+AX8/E8,1/46)-1</f>
        <v>2.096704314683806E-2</v>
      </c>
    </row>
    <row r="9" spans="3:56" x14ac:dyDescent="0.2">
      <c r="C9" s="7" t="s">
        <v>16</v>
      </c>
      <c r="D9" s="27" t="s">
        <v>17</v>
      </c>
      <c r="E9" s="88">
        <v>13.45</v>
      </c>
      <c r="F9" s="88">
        <v>13.2</v>
      </c>
      <c r="G9" s="88">
        <v>13.2</v>
      </c>
      <c r="H9" s="88">
        <v>12.9</v>
      </c>
      <c r="I9" s="88">
        <v>12.9</v>
      </c>
      <c r="J9" s="88">
        <v>12.9</v>
      </c>
      <c r="K9" s="88">
        <v>12.7</v>
      </c>
      <c r="L9" s="88">
        <v>12.2</v>
      </c>
      <c r="M9" s="88">
        <v>12.2</v>
      </c>
      <c r="N9" s="88">
        <v>13.7</v>
      </c>
      <c r="O9" s="88">
        <v>14.2</v>
      </c>
      <c r="P9" s="88">
        <v>14.2</v>
      </c>
      <c r="Q9" s="88">
        <v>14.2</v>
      </c>
      <c r="R9" s="88">
        <v>14.2</v>
      </c>
      <c r="S9" s="88">
        <v>14.2</v>
      </c>
      <c r="T9" s="88">
        <v>14.2</v>
      </c>
      <c r="U9" s="88">
        <v>15</v>
      </c>
      <c r="V9" s="88">
        <v>15</v>
      </c>
      <c r="W9" s="88">
        <v>15</v>
      </c>
      <c r="X9" s="88">
        <v>20</v>
      </c>
      <c r="Y9" s="88">
        <v>20</v>
      </c>
      <c r="Z9" s="88">
        <v>20</v>
      </c>
      <c r="AA9" s="88">
        <v>20</v>
      </c>
      <c r="AB9" s="88">
        <v>20</v>
      </c>
      <c r="AC9" s="88">
        <v>15</v>
      </c>
      <c r="AD9" s="88">
        <v>15</v>
      </c>
      <c r="AE9" s="88">
        <v>15</v>
      </c>
      <c r="AF9" s="88">
        <v>15</v>
      </c>
      <c r="AG9" s="88">
        <v>15</v>
      </c>
      <c r="AH9" s="88">
        <v>20</v>
      </c>
      <c r="AI9" s="88">
        <v>25</v>
      </c>
      <c r="AJ9" s="88">
        <v>25</v>
      </c>
      <c r="AK9" s="88">
        <v>25</v>
      </c>
      <c r="AL9" s="88">
        <v>25</v>
      </c>
      <c r="AM9" s="88">
        <v>25</v>
      </c>
      <c r="AN9" s="88">
        <v>25</v>
      </c>
      <c r="AO9" s="88">
        <f>+ENE!M17</f>
        <v>50</v>
      </c>
      <c r="AP9" s="88">
        <f>+FEB!M17</f>
        <v>50</v>
      </c>
      <c r="AQ9" s="88">
        <f>+MAR!M17</f>
        <v>50</v>
      </c>
      <c r="AR9" s="88">
        <f>+ABR!M17</f>
        <v>50</v>
      </c>
      <c r="AS9" s="88">
        <f>+MAY!M17</f>
        <v>50</v>
      </c>
      <c r="AT9" s="88">
        <f>+JUN!M17</f>
        <v>50</v>
      </c>
      <c r="AU9" s="88">
        <f>+JUL!M17</f>
        <v>50</v>
      </c>
      <c r="AV9" s="88">
        <f>+AGO!M17</f>
        <v>50</v>
      </c>
      <c r="AW9" s="88">
        <f>+SET!M17</f>
        <v>50</v>
      </c>
      <c r="AX9" s="88">
        <f>+OCT!M17</f>
        <v>50</v>
      </c>
      <c r="AY9" s="93">
        <f>AVERAGE(E9:AX9)</f>
        <v>24.01195652173913</v>
      </c>
      <c r="AZ9" s="94">
        <f>POWER(+AX9/E9,1/46)-1</f>
        <v>2.895572899223775E-2</v>
      </c>
    </row>
    <row r="10" spans="3:56" x14ac:dyDescent="0.2">
      <c r="C10" s="7"/>
      <c r="D10" s="27" t="s">
        <v>54</v>
      </c>
      <c r="E10" s="88">
        <v>18.55</v>
      </c>
      <c r="F10" s="88">
        <v>18.55</v>
      </c>
      <c r="G10" s="88">
        <v>18.55</v>
      </c>
      <c r="H10" s="88">
        <v>18.55</v>
      </c>
      <c r="I10" s="88">
        <v>18.55</v>
      </c>
      <c r="J10" s="88">
        <v>18.55</v>
      </c>
      <c r="K10" s="88">
        <v>18.75</v>
      </c>
      <c r="L10" s="88">
        <v>18.55</v>
      </c>
      <c r="M10" s="88">
        <v>18.55</v>
      </c>
      <c r="N10" s="88">
        <v>20.55</v>
      </c>
      <c r="O10" s="88">
        <v>20.85</v>
      </c>
      <c r="P10" s="88">
        <v>19.350000000000001</v>
      </c>
      <c r="Q10" s="88">
        <v>19.350000000000001</v>
      </c>
      <c r="R10" s="88">
        <v>19.350000000000001</v>
      </c>
      <c r="S10" s="88">
        <v>19.350000000000001</v>
      </c>
      <c r="T10" s="88">
        <v>19.350000000000001</v>
      </c>
      <c r="U10" s="88">
        <v>20</v>
      </c>
      <c r="V10" s="88">
        <v>20</v>
      </c>
      <c r="W10" s="88">
        <v>20</v>
      </c>
      <c r="X10" s="88">
        <v>30</v>
      </c>
      <c r="Y10" s="88">
        <v>30</v>
      </c>
      <c r="Z10" s="88">
        <v>30</v>
      </c>
      <c r="AA10" s="88">
        <v>30</v>
      </c>
      <c r="AB10" s="88">
        <v>30</v>
      </c>
      <c r="AC10" s="88">
        <v>30</v>
      </c>
      <c r="AD10" s="88">
        <v>30</v>
      </c>
      <c r="AE10" s="88">
        <v>30</v>
      </c>
      <c r="AF10" s="88">
        <v>30</v>
      </c>
      <c r="AG10" s="88">
        <v>30</v>
      </c>
      <c r="AH10" s="88">
        <v>30</v>
      </c>
      <c r="AI10" s="88">
        <v>30</v>
      </c>
      <c r="AJ10" s="88">
        <v>30</v>
      </c>
      <c r="AK10" s="88">
        <v>30</v>
      </c>
      <c r="AL10" s="88">
        <v>30</v>
      </c>
      <c r="AM10" s="88">
        <v>30</v>
      </c>
      <c r="AN10" s="88">
        <v>30</v>
      </c>
      <c r="AO10" s="88">
        <f>+ENE!M18</f>
        <v>60</v>
      </c>
      <c r="AP10" s="88">
        <f>+FEB!M18</f>
        <v>60</v>
      </c>
      <c r="AQ10" s="88">
        <f>+MAR!M18</f>
        <v>60</v>
      </c>
      <c r="AR10" s="88">
        <f>+ABR!M18</f>
        <v>60</v>
      </c>
      <c r="AS10" s="88">
        <f>+MAY!M18</f>
        <v>60</v>
      </c>
      <c r="AT10" s="88">
        <f>+JUN!M18</f>
        <v>60</v>
      </c>
      <c r="AU10" s="88">
        <f>+JUL!M18</f>
        <v>60</v>
      </c>
      <c r="AV10" s="88">
        <f>+AGO!M18</f>
        <v>60</v>
      </c>
      <c r="AW10" s="88">
        <f>+SET!M18</f>
        <v>60</v>
      </c>
      <c r="AX10" s="88">
        <f>+OCT!M18</f>
        <v>60</v>
      </c>
      <c r="AY10" s="93">
        <f>AVERAGE(E10:AX10)</f>
        <v>32.071739130434786</v>
      </c>
      <c r="AZ10" s="94">
        <f>POWER(+AX10/E10,1/46)-1</f>
        <v>2.5847414428284532E-2</v>
      </c>
    </row>
    <row r="11" spans="3:56" ht="36.6" customHeight="1" x14ac:dyDescent="0.2">
      <c r="AV11" s="97"/>
      <c r="AW11" s="98"/>
      <c r="AX11" s="95">
        <v>2009</v>
      </c>
      <c r="AY11" s="96">
        <v>2010</v>
      </c>
      <c r="AZ11" s="96">
        <v>2011</v>
      </c>
      <c r="BA11" s="96">
        <v>2012</v>
      </c>
      <c r="BB11" s="96" t="s">
        <v>57</v>
      </c>
      <c r="BC11" s="96" t="s">
        <v>61</v>
      </c>
      <c r="BD11" s="96" t="s">
        <v>60</v>
      </c>
    </row>
    <row r="12" spans="3:56" x14ac:dyDescent="0.2">
      <c r="AV12" s="142" t="s">
        <v>15</v>
      </c>
      <c r="AW12" s="27" t="s">
        <v>17</v>
      </c>
      <c r="AX12" s="9">
        <f>AVERAGE(E7:P7)</f>
        <v>28.465740740740745</v>
      </c>
      <c r="AY12" s="9">
        <f>AVERAGE(Q7:AB7)</f>
        <v>33.93333333333333</v>
      </c>
      <c r="AZ12" s="9">
        <f>AVERAGE(AC7:AN7)</f>
        <v>33.333333333333336</v>
      </c>
      <c r="BA12" s="9">
        <f>AVERAGE(AO7:AX7)</f>
        <v>80</v>
      </c>
      <c r="BB12" s="12">
        <f>AVERAGE(AX12:BA12)</f>
        <v>43.933101851851852</v>
      </c>
      <c r="BC12" s="99">
        <f>POWER(+BA12/AX12,1/3)-1</f>
        <v>0.41120194319418357</v>
      </c>
      <c r="BD12" s="99">
        <f>+AZ7</f>
        <v>2.2389788664352483E-2</v>
      </c>
    </row>
    <row r="13" spans="3:56" x14ac:dyDescent="0.2">
      <c r="AV13" s="143"/>
      <c r="AW13" s="27" t="s">
        <v>54</v>
      </c>
      <c r="AX13" s="9">
        <f>AVERAGE(E8:P8)</f>
        <v>38.93333333333333</v>
      </c>
      <c r="AY13" s="9">
        <f>AVERAGE(Q8:AB8)</f>
        <v>43.483333333333327</v>
      </c>
      <c r="AZ13" s="9">
        <f>AVERAGE(AC8:AN8)</f>
        <v>49.166666666666664</v>
      </c>
      <c r="BA13" s="9">
        <f>AVERAGE(AO8:AX8)</f>
        <v>100</v>
      </c>
      <c r="BB13" s="12">
        <f>AVERAGE(AX13:BA13)</f>
        <v>57.895833333333329</v>
      </c>
      <c r="BC13" s="99">
        <f>POWER(+BA13/AX13,1/3)-1</f>
        <v>0.36949190860663639</v>
      </c>
      <c r="BD13" s="99">
        <f>+AZ8</f>
        <v>2.096704314683806E-2</v>
      </c>
    </row>
    <row r="14" spans="3:56" x14ac:dyDescent="0.2">
      <c r="AV14" s="142" t="s">
        <v>16</v>
      </c>
      <c r="AW14" s="27" t="s">
        <v>17</v>
      </c>
      <c r="AX14" s="9">
        <f>AVERAGE(E9:P9)</f>
        <v>13.14583333333333</v>
      </c>
      <c r="AY14" s="9">
        <f>AVERAGE(Q9:AB9)</f>
        <v>16.816666666666666</v>
      </c>
      <c r="AZ14" s="9">
        <f>AVERAGE(AC9:AN9)</f>
        <v>20.416666666666668</v>
      </c>
      <c r="BA14" s="9">
        <f>AVERAGE(AO9:AX9)</f>
        <v>50</v>
      </c>
      <c r="BB14" s="12">
        <f>AVERAGE(AX14:BA14)</f>
        <v>25.094791666666666</v>
      </c>
      <c r="BC14" s="99">
        <f>POWER(+BA14/AX14,1/3)-1</f>
        <v>0.56096785892199774</v>
      </c>
      <c r="BD14" s="99">
        <f>+AZ9</f>
        <v>2.895572899223775E-2</v>
      </c>
    </row>
    <row r="15" spans="3:56" x14ac:dyDescent="0.2">
      <c r="AV15" s="143"/>
      <c r="AW15" s="27" t="s">
        <v>54</v>
      </c>
      <c r="AX15" s="9">
        <f>AVERAGE(E10:P10)</f>
        <v>18.991666666666671</v>
      </c>
      <c r="AY15" s="9">
        <f>AVERAGE(Q10:AB10)</f>
        <v>23.95</v>
      </c>
      <c r="AZ15" s="9">
        <f>AVERAGE(AC10:AN10)</f>
        <v>30</v>
      </c>
      <c r="BA15" s="9">
        <f>AVERAGE(AO10:AX10)</f>
        <v>60</v>
      </c>
      <c r="BB15" s="12">
        <f>AVERAGE(AX15:BA15)</f>
        <v>33.235416666666666</v>
      </c>
      <c r="BC15" s="99">
        <f>POWER(+BA15/AX15,1/3)-1</f>
        <v>0.46733538390863494</v>
      </c>
      <c r="BD15" s="99">
        <f>+AZ10</f>
        <v>2.5847414428284532E-2</v>
      </c>
    </row>
    <row r="16" spans="3:56" x14ac:dyDescent="0.2">
      <c r="AV16" s="91" t="s">
        <v>59</v>
      </c>
    </row>
    <row r="17" spans="48:48" x14ac:dyDescent="0.2">
      <c r="AV17" s="91" t="s">
        <v>58</v>
      </c>
    </row>
  </sheetData>
  <mergeCells count="2">
    <mergeCell ref="AV12:AV13"/>
    <mergeCell ref="AV14:AV1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133"/>
  <sheetViews>
    <sheetView showGridLines="0" topLeftCell="A79" zoomScale="75" zoomScaleNormal="75" workbookViewId="0">
      <selection activeCell="C137" sqref="C137"/>
    </sheetView>
  </sheetViews>
  <sheetFormatPr baseColWidth="10" defaultRowHeight="12.75" x14ac:dyDescent="0.2"/>
  <cols>
    <col min="2" max="2" width="33.42578125" customWidth="1"/>
  </cols>
  <sheetData>
    <row r="5" spans="2:8" x14ac:dyDescent="0.2">
      <c r="B5" s="146" t="s">
        <v>62</v>
      </c>
      <c r="C5" s="144" t="s">
        <v>63</v>
      </c>
      <c r="D5" s="145"/>
      <c r="E5" s="144" t="s">
        <v>64</v>
      </c>
      <c r="F5" s="145"/>
      <c r="G5" s="144" t="s">
        <v>65</v>
      </c>
      <c r="H5" s="145"/>
    </row>
    <row r="6" spans="2:8" x14ac:dyDescent="0.2">
      <c r="B6" s="147"/>
      <c r="C6" s="27" t="s">
        <v>17</v>
      </c>
      <c r="D6" s="27" t="s">
        <v>54</v>
      </c>
      <c r="E6" s="27" t="s">
        <v>17</v>
      </c>
      <c r="F6" s="27" t="s">
        <v>54</v>
      </c>
      <c r="G6" s="27" t="s">
        <v>17</v>
      </c>
      <c r="H6" s="27" t="s">
        <v>54</v>
      </c>
    </row>
    <row r="7" spans="2:8" x14ac:dyDescent="0.2">
      <c r="B7" s="107">
        <v>39814</v>
      </c>
      <c r="C7" s="9">
        <v>51.3</v>
      </c>
      <c r="D7" s="9">
        <v>66</v>
      </c>
      <c r="E7" s="9">
        <v>28.888888888888889</v>
      </c>
      <c r="F7" s="9">
        <v>38.5</v>
      </c>
      <c r="G7" s="9">
        <v>13.45</v>
      </c>
      <c r="H7" s="9">
        <v>18.55</v>
      </c>
    </row>
    <row r="8" spans="2:8" x14ac:dyDescent="0.2">
      <c r="B8" s="107">
        <v>39845</v>
      </c>
      <c r="C8" s="9">
        <v>51.6</v>
      </c>
      <c r="D8" s="9">
        <v>66.75</v>
      </c>
      <c r="E8" s="9">
        <v>29.222222222222221</v>
      </c>
      <c r="F8" s="9">
        <v>38.700000000000003</v>
      </c>
      <c r="G8" s="9">
        <v>13.2</v>
      </c>
      <c r="H8" s="9">
        <v>18.55</v>
      </c>
    </row>
    <row r="9" spans="2:8" x14ac:dyDescent="0.2">
      <c r="B9" s="107">
        <v>39873</v>
      </c>
      <c r="C9" s="9">
        <v>51.6</v>
      </c>
      <c r="D9" s="9">
        <v>66.75</v>
      </c>
      <c r="E9" s="9">
        <v>29.222222222222221</v>
      </c>
      <c r="F9" s="9">
        <v>38.700000000000003</v>
      </c>
      <c r="G9" s="9">
        <v>13.2</v>
      </c>
      <c r="H9" s="9">
        <v>18.55</v>
      </c>
    </row>
    <row r="10" spans="2:8" x14ac:dyDescent="0.2">
      <c r="B10" s="107">
        <v>39904</v>
      </c>
      <c r="C10" s="9">
        <v>51.6</v>
      </c>
      <c r="D10" s="9">
        <v>66.75</v>
      </c>
      <c r="E10" s="9">
        <v>28.111111111111111</v>
      </c>
      <c r="F10" s="9">
        <v>38.700000000000003</v>
      </c>
      <c r="G10" s="9">
        <v>12.9</v>
      </c>
      <c r="H10" s="9">
        <v>18.55</v>
      </c>
    </row>
    <row r="11" spans="2:8" x14ac:dyDescent="0.2">
      <c r="B11" s="107">
        <v>39934</v>
      </c>
      <c r="C11" s="9">
        <v>51.6</v>
      </c>
      <c r="D11" s="9">
        <v>68.25</v>
      </c>
      <c r="E11" s="9">
        <v>28.111111111111111</v>
      </c>
      <c r="F11" s="9">
        <v>38.700000000000003</v>
      </c>
      <c r="G11" s="9">
        <v>12.9</v>
      </c>
      <c r="H11" s="9">
        <v>18.55</v>
      </c>
    </row>
    <row r="12" spans="2:8" x14ac:dyDescent="0.2">
      <c r="B12" s="107">
        <v>39965</v>
      </c>
      <c r="C12" s="9">
        <v>51.6</v>
      </c>
      <c r="D12" s="9">
        <v>68.25</v>
      </c>
      <c r="E12" s="9">
        <v>28.111111111111111</v>
      </c>
      <c r="F12" s="9">
        <v>38.700000000000003</v>
      </c>
      <c r="G12" s="9">
        <v>12.9</v>
      </c>
      <c r="H12" s="9">
        <v>18.55</v>
      </c>
    </row>
    <row r="13" spans="2:8" x14ac:dyDescent="0.2">
      <c r="B13" s="107">
        <v>39995</v>
      </c>
      <c r="C13" s="9">
        <v>52.6</v>
      </c>
      <c r="D13" s="9">
        <v>66.75</v>
      </c>
      <c r="E13" s="9">
        <v>28.444444444444443</v>
      </c>
      <c r="F13" s="9">
        <v>38.700000000000003</v>
      </c>
      <c r="G13" s="9">
        <v>12.7</v>
      </c>
      <c r="H13" s="9">
        <v>18.75</v>
      </c>
    </row>
    <row r="14" spans="2:8" x14ac:dyDescent="0.2">
      <c r="B14" s="107">
        <v>40026</v>
      </c>
      <c r="C14" s="9">
        <v>52.6</v>
      </c>
      <c r="D14" s="9">
        <v>67.25</v>
      </c>
      <c r="E14" s="9">
        <v>27.888888888888889</v>
      </c>
      <c r="F14" s="9">
        <v>37.700000000000003</v>
      </c>
      <c r="G14" s="9">
        <v>12.2</v>
      </c>
      <c r="H14" s="9">
        <v>18.55</v>
      </c>
    </row>
    <row r="15" spans="2:8" x14ac:dyDescent="0.2">
      <c r="B15" s="107">
        <v>40057</v>
      </c>
      <c r="C15" s="9">
        <v>52.6</v>
      </c>
      <c r="D15" s="9">
        <v>67.25</v>
      </c>
      <c r="E15" s="9">
        <v>27.888888888888889</v>
      </c>
      <c r="F15" s="9">
        <v>37.700000000000003</v>
      </c>
      <c r="G15" s="9">
        <v>12.2</v>
      </c>
      <c r="H15" s="9">
        <v>18.55</v>
      </c>
    </row>
    <row r="16" spans="2:8" x14ac:dyDescent="0.2">
      <c r="B16" s="107">
        <v>40087</v>
      </c>
      <c r="C16" s="9">
        <v>48.6</v>
      </c>
      <c r="D16" s="9">
        <v>61.75</v>
      </c>
      <c r="E16" s="9">
        <v>26.1</v>
      </c>
      <c r="F16" s="9">
        <v>39.700000000000003</v>
      </c>
      <c r="G16" s="9">
        <v>13.7</v>
      </c>
      <c r="H16" s="9">
        <v>20.55</v>
      </c>
    </row>
    <row r="17" spans="2:8" x14ac:dyDescent="0.2">
      <c r="B17" s="107">
        <v>40118</v>
      </c>
      <c r="C17" s="9">
        <v>48.6</v>
      </c>
      <c r="D17" s="9">
        <v>61.75</v>
      </c>
      <c r="E17" s="9">
        <v>27.8</v>
      </c>
      <c r="F17" s="9">
        <v>39.700000000000003</v>
      </c>
      <c r="G17" s="9">
        <v>14.2</v>
      </c>
      <c r="H17" s="9">
        <v>20.85</v>
      </c>
    </row>
    <row r="18" spans="2:8" x14ac:dyDescent="0.2">
      <c r="B18" s="107">
        <v>40148</v>
      </c>
      <c r="C18" s="9">
        <v>48.6</v>
      </c>
      <c r="D18" s="9">
        <v>63.25</v>
      </c>
      <c r="E18" s="9">
        <v>31.8</v>
      </c>
      <c r="F18" s="9">
        <v>41.7</v>
      </c>
      <c r="G18" s="9">
        <v>14.2</v>
      </c>
      <c r="H18" s="9">
        <v>19.350000000000001</v>
      </c>
    </row>
    <row r="19" spans="2:8" x14ac:dyDescent="0.2">
      <c r="B19" s="107">
        <v>40179</v>
      </c>
      <c r="C19" s="9">
        <v>53.277777777777779</v>
      </c>
      <c r="D19" s="9">
        <v>73.055555555555557</v>
      </c>
      <c r="E19" s="9">
        <v>40.333333333333336</v>
      </c>
      <c r="F19" s="9">
        <v>49.111111111111114</v>
      </c>
      <c r="G19" s="9">
        <v>15.555555555555555</v>
      </c>
      <c r="H19" s="9">
        <v>22.333333333333332</v>
      </c>
    </row>
    <row r="20" spans="2:8" x14ac:dyDescent="0.2">
      <c r="B20" s="107">
        <v>40210</v>
      </c>
      <c r="C20" s="9">
        <v>54.777777777777779</v>
      </c>
      <c r="D20" s="9">
        <v>73.444444444444443</v>
      </c>
      <c r="E20" s="9">
        <v>37.555555555555557</v>
      </c>
      <c r="F20" s="9">
        <v>51.333333333333336</v>
      </c>
      <c r="G20" s="9">
        <v>15</v>
      </c>
      <c r="H20" s="9">
        <v>22.333333333333332</v>
      </c>
    </row>
    <row r="21" spans="2:8" x14ac:dyDescent="0.2">
      <c r="B21" s="107">
        <v>40238</v>
      </c>
      <c r="C21" s="9">
        <v>53.777777777777779</v>
      </c>
      <c r="D21" s="9">
        <v>73</v>
      </c>
      <c r="E21" s="9">
        <v>37.299999999999997</v>
      </c>
      <c r="F21" s="9">
        <v>50.2</v>
      </c>
      <c r="G21" s="9">
        <v>16.5</v>
      </c>
      <c r="H21" s="9">
        <v>24</v>
      </c>
    </row>
    <row r="22" spans="2:8" x14ac:dyDescent="0.2">
      <c r="B22" s="107">
        <v>40269</v>
      </c>
      <c r="C22" s="9">
        <v>53.888888888888886</v>
      </c>
      <c r="D22" s="9">
        <v>73.666666666666671</v>
      </c>
      <c r="E22" s="9">
        <v>37.299999999999997</v>
      </c>
      <c r="F22" s="9">
        <v>50.2</v>
      </c>
      <c r="G22" s="9">
        <v>16.7</v>
      </c>
      <c r="H22" s="9">
        <v>24.7</v>
      </c>
    </row>
    <row r="23" spans="2:8" x14ac:dyDescent="0.2">
      <c r="B23" s="107">
        <v>40299</v>
      </c>
      <c r="C23" s="9">
        <v>53.888888888888886</v>
      </c>
      <c r="D23" s="9">
        <v>74.777777777777771</v>
      </c>
      <c r="E23" s="9">
        <v>38.799999999999997</v>
      </c>
      <c r="F23" s="9">
        <v>49.2</v>
      </c>
      <c r="G23" s="9">
        <v>15.5</v>
      </c>
      <c r="H23" s="9">
        <v>24</v>
      </c>
    </row>
    <row r="24" spans="2:8" x14ac:dyDescent="0.2">
      <c r="B24" s="107">
        <v>40330</v>
      </c>
      <c r="C24" s="9">
        <v>59.5</v>
      </c>
      <c r="D24" s="9">
        <v>77</v>
      </c>
      <c r="E24" s="9">
        <v>40.25</v>
      </c>
      <c r="F24" s="9">
        <v>50.166666666666664</v>
      </c>
      <c r="G24" s="9">
        <v>15.583333333333334</v>
      </c>
      <c r="H24" s="9">
        <v>21.916666666666668</v>
      </c>
    </row>
    <row r="25" spans="2:8" x14ac:dyDescent="0.2">
      <c r="B25" s="107">
        <v>40360</v>
      </c>
      <c r="C25" s="9">
        <v>59.5</v>
      </c>
      <c r="D25" s="9">
        <v>77</v>
      </c>
      <c r="E25" s="9">
        <v>39.416666666666664</v>
      </c>
      <c r="F25" s="9">
        <v>49.333333333333336</v>
      </c>
      <c r="G25" s="9">
        <v>15.166666666666666</v>
      </c>
      <c r="H25" s="9">
        <v>21.916666666666668</v>
      </c>
    </row>
    <row r="26" spans="2:8" x14ac:dyDescent="0.2">
      <c r="B26" s="107">
        <v>40391</v>
      </c>
      <c r="C26" s="9">
        <v>57.5</v>
      </c>
      <c r="D26" s="9">
        <v>76.5</v>
      </c>
      <c r="E26" s="9">
        <v>37.75</v>
      </c>
      <c r="F26" s="9">
        <v>48.5</v>
      </c>
      <c r="G26" s="9">
        <v>16</v>
      </c>
      <c r="H26" s="9">
        <v>24</v>
      </c>
    </row>
    <row r="27" spans="2:8" x14ac:dyDescent="0.2">
      <c r="B27" s="107">
        <v>40422</v>
      </c>
      <c r="C27" s="9">
        <v>60.5</v>
      </c>
      <c r="D27" s="9">
        <v>78</v>
      </c>
      <c r="E27" s="9">
        <v>39</v>
      </c>
      <c r="F27" s="9">
        <v>48.5</v>
      </c>
      <c r="G27" s="9">
        <v>16.545454545454547</v>
      </c>
      <c r="H27" s="9">
        <v>23.583333333333332</v>
      </c>
    </row>
    <row r="28" spans="2:8" x14ac:dyDescent="0.2">
      <c r="B28" s="107">
        <v>40452</v>
      </c>
      <c r="C28" s="9">
        <v>60.5</v>
      </c>
      <c r="D28" s="9">
        <v>78</v>
      </c>
      <c r="E28" s="9">
        <v>39</v>
      </c>
      <c r="F28" s="9">
        <v>48.5</v>
      </c>
      <c r="G28" s="9">
        <v>16.545454545454547</v>
      </c>
      <c r="H28" s="9">
        <v>23.583333333333332</v>
      </c>
    </row>
    <row r="29" spans="2:8" x14ac:dyDescent="0.2">
      <c r="B29" s="107">
        <v>40483</v>
      </c>
      <c r="C29" s="9">
        <v>60.5</v>
      </c>
      <c r="D29" s="9">
        <v>78</v>
      </c>
      <c r="E29" s="9">
        <v>39</v>
      </c>
      <c r="F29" s="9">
        <v>48.5</v>
      </c>
      <c r="G29" s="9">
        <v>16.545454545454547</v>
      </c>
      <c r="H29" s="9">
        <v>23.583333333333332</v>
      </c>
    </row>
    <row r="30" spans="2:8" x14ac:dyDescent="0.2">
      <c r="B30" s="107">
        <v>40513</v>
      </c>
      <c r="C30" s="9">
        <v>62</v>
      </c>
      <c r="D30" s="9">
        <v>80.5</v>
      </c>
      <c r="E30" s="9">
        <v>41.916666666666664</v>
      </c>
      <c r="F30" s="9">
        <v>51.416666666666664</v>
      </c>
      <c r="G30" s="9">
        <v>17.25</v>
      </c>
      <c r="H30" s="9">
        <v>24.916666666666668</v>
      </c>
    </row>
    <row r="31" spans="2:8" x14ac:dyDescent="0.2">
      <c r="B31" s="107">
        <v>40544</v>
      </c>
      <c r="C31" s="9">
        <v>61.5</v>
      </c>
      <c r="D31" s="9">
        <v>80.5</v>
      </c>
      <c r="E31" s="9">
        <v>43.416666666666664</v>
      </c>
      <c r="F31" s="9">
        <v>53.5</v>
      </c>
      <c r="G31" s="9">
        <v>17.25</v>
      </c>
      <c r="H31" s="9">
        <v>24.5</v>
      </c>
    </row>
    <row r="32" spans="2:8" x14ac:dyDescent="0.2">
      <c r="B32" s="107">
        <v>40575</v>
      </c>
      <c r="C32" s="9">
        <v>60.5</v>
      </c>
      <c r="D32" s="9">
        <v>80.5</v>
      </c>
      <c r="E32" s="9">
        <v>45.416666666666664</v>
      </c>
      <c r="F32" s="9">
        <v>55.416666666666664</v>
      </c>
      <c r="G32" s="9">
        <v>18.916666666666668</v>
      </c>
      <c r="H32" s="9">
        <v>26.166666666666668</v>
      </c>
    </row>
    <row r="33" spans="2:8" x14ac:dyDescent="0.2">
      <c r="B33" s="107">
        <v>40603</v>
      </c>
      <c r="C33" s="9">
        <v>60</v>
      </c>
      <c r="D33" s="9">
        <v>79</v>
      </c>
      <c r="E33" s="9">
        <v>42.166666666666664</v>
      </c>
      <c r="F33" s="9">
        <v>54.166666666666664</v>
      </c>
      <c r="G33" s="9">
        <v>18.5</v>
      </c>
      <c r="H33" s="9">
        <v>26</v>
      </c>
    </row>
    <row r="34" spans="2:8" x14ac:dyDescent="0.2">
      <c r="B34" s="107">
        <v>40634</v>
      </c>
      <c r="C34" s="9">
        <v>60.5</v>
      </c>
      <c r="D34" s="9">
        <v>80</v>
      </c>
      <c r="E34" s="9">
        <v>40.166666666666664</v>
      </c>
      <c r="F34" s="9">
        <v>53.166666666666664</v>
      </c>
      <c r="G34" s="9">
        <v>18.25</v>
      </c>
      <c r="H34" s="9">
        <v>26.666666666666668</v>
      </c>
    </row>
    <row r="35" spans="2:8" x14ac:dyDescent="0.2">
      <c r="B35" s="107">
        <v>40664</v>
      </c>
      <c r="C35" s="9">
        <v>61.5</v>
      </c>
      <c r="D35" s="9">
        <v>79.5</v>
      </c>
      <c r="E35" s="9">
        <v>42.666666666666664</v>
      </c>
      <c r="F35" s="9">
        <v>54.416666666666664</v>
      </c>
      <c r="G35" s="9">
        <v>17.916666666666668</v>
      </c>
      <c r="H35" s="9">
        <v>26.5</v>
      </c>
    </row>
    <row r="36" spans="2:8" x14ac:dyDescent="0.2">
      <c r="B36" s="107">
        <v>40695</v>
      </c>
      <c r="C36" s="9">
        <v>63.5</v>
      </c>
      <c r="D36" s="9">
        <v>81.25</v>
      </c>
      <c r="E36" s="9">
        <v>43.125</v>
      </c>
      <c r="F36" s="9">
        <v>54.791666666666664</v>
      </c>
      <c r="G36" s="9">
        <v>18.083333333333332</v>
      </c>
      <c r="H36" s="9">
        <v>25.625</v>
      </c>
    </row>
    <row r="37" spans="2:8" x14ac:dyDescent="0.2">
      <c r="B37" s="107">
        <v>40725</v>
      </c>
      <c r="C37" s="9">
        <v>62.5</v>
      </c>
      <c r="D37" s="9">
        <v>80.25</v>
      </c>
      <c r="E37" s="9">
        <v>43.541666666666664</v>
      </c>
      <c r="F37" s="9">
        <v>53.125</v>
      </c>
      <c r="G37" s="9">
        <v>18.5</v>
      </c>
      <c r="H37" s="9">
        <v>25.208333333333332</v>
      </c>
    </row>
    <row r="38" spans="2:8" x14ac:dyDescent="0.2">
      <c r="B38" s="107">
        <v>40756</v>
      </c>
      <c r="C38" s="9">
        <v>62.5</v>
      </c>
      <c r="D38" s="9">
        <v>80.25</v>
      </c>
      <c r="E38" s="9">
        <v>43.958333333333336</v>
      </c>
      <c r="F38" s="9">
        <v>53.541666666666664</v>
      </c>
      <c r="G38" s="9">
        <v>18.75</v>
      </c>
      <c r="H38" s="9">
        <v>24.791666666666668</v>
      </c>
    </row>
    <row r="39" spans="2:8" x14ac:dyDescent="0.2">
      <c r="B39" s="107">
        <v>40787</v>
      </c>
      <c r="C39" s="9">
        <v>62</v>
      </c>
      <c r="D39" s="9">
        <v>80.75</v>
      </c>
      <c r="E39" s="9">
        <v>44.791666666666664</v>
      </c>
      <c r="F39" s="9">
        <v>53.541666666666664</v>
      </c>
      <c r="G39" s="9">
        <v>19.166666666666668</v>
      </c>
      <c r="H39" s="9">
        <v>26.708333333333332</v>
      </c>
    </row>
    <row r="40" spans="2:8" x14ac:dyDescent="0.2">
      <c r="B40" s="107">
        <v>40817</v>
      </c>
      <c r="C40" s="9">
        <v>64.5</v>
      </c>
      <c r="D40" s="9">
        <v>82.75</v>
      </c>
      <c r="E40" s="9">
        <v>45.625</v>
      </c>
      <c r="F40" s="9">
        <v>55.625</v>
      </c>
      <c r="G40" s="9">
        <v>19.583333333333332</v>
      </c>
      <c r="H40" s="9">
        <v>27.125</v>
      </c>
    </row>
    <row r="41" spans="2:8" x14ac:dyDescent="0.2">
      <c r="B41" s="107">
        <v>40848</v>
      </c>
      <c r="C41" s="9">
        <v>63.5</v>
      </c>
      <c r="D41" s="9">
        <v>81.75</v>
      </c>
      <c r="E41" s="9">
        <v>44.791666666666664</v>
      </c>
      <c r="F41" s="9">
        <v>56.875</v>
      </c>
      <c r="G41" s="9">
        <v>20.416666666666668</v>
      </c>
      <c r="H41" s="9">
        <v>27.708333333333332</v>
      </c>
    </row>
    <row r="42" spans="2:8" x14ac:dyDescent="0.2">
      <c r="B42" s="107">
        <v>40878</v>
      </c>
      <c r="C42" s="9">
        <v>67.5</v>
      </c>
      <c r="D42" s="9">
        <v>85.25</v>
      </c>
      <c r="E42" s="9">
        <v>48.541666666666664</v>
      </c>
      <c r="F42" s="9">
        <v>58.541666666666664</v>
      </c>
      <c r="G42" s="9">
        <v>21.333333333333332</v>
      </c>
      <c r="H42" s="9">
        <v>28.541666666666668</v>
      </c>
    </row>
    <row r="43" spans="2:8" x14ac:dyDescent="0.2">
      <c r="B43" s="107">
        <v>40909</v>
      </c>
      <c r="C43" s="9">
        <v>67</v>
      </c>
      <c r="D43" s="9">
        <v>84.25</v>
      </c>
      <c r="E43" s="9">
        <v>49.291666666666664</v>
      </c>
      <c r="F43" s="9">
        <v>61.041666666666664</v>
      </c>
      <c r="G43" s="9">
        <v>21.583333333333332</v>
      </c>
      <c r="H43" s="9">
        <v>28.708333333333332</v>
      </c>
    </row>
    <row r="44" spans="2:8" x14ac:dyDescent="0.2">
      <c r="B44" s="107">
        <v>40940</v>
      </c>
      <c r="C44" s="9">
        <v>67</v>
      </c>
      <c r="D44" s="9">
        <v>84.25</v>
      </c>
      <c r="E44" s="9">
        <v>50.208333333333336</v>
      </c>
      <c r="F44" s="9">
        <v>62.291666666666664</v>
      </c>
      <c r="G44" s="9">
        <v>21.583333333333332</v>
      </c>
      <c r="H44" s="9">
        <v>28.791666666666668</v>
      </c>
    </row>
    <row r="45" spans="2:8" x14ac:dyDescent="0.2">
      <c r="B45" s="107">
        <v>40969</v>
      </c>
      <c r="C45" s="9">
        <v>67</v>
      </c>
      <c r="D45" s="9">
        <v>84.75</v>
      </c>
      <c r="E45" s="9">
        <v>49.791666666666664</v>
      </c>
      <c r="F45" s="9">
        <v>61.458333333333336</v>
      </c>
      <c r="G45" s="9">
        <v>22</v>
      </c>
      <c r="H45" s="9">
        <v>28.375</v>
      </c>
    </row>
    <row r="46" spans="2:8" x14ac:dyDescent="0.2">
      <c r="B46" s="107">
        <v>41000</v>
      </c>
      <c r="C46" s="9">
        <v>67.5</v>
      </c>
      <c r="D46" s="9">
        <v>86.25</v>
      </c>
      <c r="E46" s="9">
        <v>49.791666666666664</v>
      </c>
      <c r="F46" s="9">
        <v>61.875</v>
      </c>
      <c r="G46" s="9">
        <v>22</v>
      </c>
      <c r="H46" s="9">
        <v>28.375</v>
      </c>
    </row>
    <row r="47" spans="2:8" x14ac:dyDescent="0.2">
      <c r="B47" s="107">
        <v>41030</v>
      </c>
      <c r="C47" s="9">
        <v>68</v>
      </c>
      <c r="D47" s="9">
        <v>87.25</v>
      </c>
      <c r="E47" s="9">
        <v>50.208333333333336</v>
      </c>
      <c r="F47" s="9">
        <v>63.125</v>
      </c>
      <c r="G47" s="9">
        <v>22</v>
      </c>
      <c r="H47" s="9">
        <v>28.375</v>
      </c>
    </row>
    <row r="48" spans="2:8" x14ac:dyDescent="0.2">
      <c r="B48" s="107">
        <v>41061</v>
      </c>
      <c r="C48" s="9">
        <v>67.5</v>
      </c>
      <c r="D48" s="9">
        <v>87.25</v>
      </c>
      <c r="E48" s="9">
        <v>49.791666666666664</v>
      </c>
      <c r="F48" s="9">
        <v>62.708333333333336</v>
      </c>
      <c r="G48" s="9">
        <v>22.583333333333332</v>
      </c>
      <c r="H48" s="9">
        <v>29.208333333333332</v>
      </c>
    </row>
    <row r="49" spans="2:8" x14ac:dyDescent="0.2">
      <c r="B49" s="107">
        <v>41091</v>
      </c>
      <c r="C49" s="9">
        <v>68</v>
      </c>
      <c r="D49" s="9">
        <v>87.25</v>
      </c>
      <c r="E49" s="9">
        <v>51.041666666666664</v>
      </c>
      <c r="F49" s="9">
        <v>63.541666666666664</v>
      </c>
      <c r="G49" s="9">
        <v>23</v>
      </c>
      <c r="H49" s="9">
        <v>29.625</v>
      </c>
    </row>
    <row r="50" spans="2:8" x14ac:dyDescent="0.2">
      <c r="B50" s="107">
        <v>41122</v>
      </c>
      <c r="C50" s="9">
        <v>67.5</v>
      </c>
      <c r="D50" s="9">
        <v>87.5</v>
      </c>
      <c r="E50" s="9">
        <v>51.666666666666664</v>
      </c>
      <c r="F50" s="9">
        <v>64.166666666666671</v>
      </c>
      <c r="G50" s="9">
        <v>22.916666666666668</v>
      </c>
      <c r="H50" s="9">
        <v>30.083333333333332</v>
      </c>
    </row>
    <row r="51" spans="2:8" x14ac:dyDescent="0.2">
      <c r="B51" s="107">
        <v>41153</v>
      </c>
      <c r="C51" s="9">
        <v>68</v>
      </c>
      <c r="D51" s="9">
        <v>87</v>
      </c>
      <c r="E51" s="9">
        <v>51.666666666666664</v>
      </c>
      <c r="F51" s="9">
        <v>64.583333333333329</v>
      </c>
      <c r="G51" s="9">
        <v>23.333333333333332</v>
      </c>
      <c r="H51" s="9">
        <v>30.083333333333332</v>
      </c>
    </row>
    <row r="52" spans="2:8" x14ac:dyDescent="0.2">
      <c r="B52" s="107">
        <v>41183</v>
      </c>
      <c r="C52" s="9">
        <v>69.5</v>
      </c>
      <c r="D52" s="9">
        <v>88.5</v>
      </c>
      <c r="E52" s="9">
        <v>52.5</v>
      </c>
      <c r="F52" s="9">
        <v>64.583333333333329</v>
      </c>
      <c r="G52" s="9">
        <v>24.166666666666668</v>
      </c>
      <c r="H52" s="9">
        <v>30</v>
      </c>
    </row>
    <row r="53" spans="2:8" x14ac:dyDescent="0.2">
      <c r="B53" s="107">
        <v>41214</v>
      </c>
      <c r="C53" s="9">
        <v>67.5</v>
      </c>
      <c r="D53" s="9">
        <v>87.5</v>
      </c>
      <c r="E53" s="9">
        <v>51.25</v>
      </c>
      <c r="F53" s="9">
        <v>62.916666666666664</v>
      </c>
      <c r="G53" s="9">
        <v>24.583333333333332</v>
      </c>
      <c r="H53" s="9">
        <v>30</v>
      </c>
    </row>
    <row r="54" spans="2:8" x14ac:dyDescent="0.2">
      <c r="B54" s="107">
        <v>41244</v>
      </c>
      <c r="C54" s="9">
        <v>68.5</v>
      </c>
      <c r="D54" s="9">
        <v>87.5</v>
      </c>
      <c r="E54" s="9">
        <v>51.666666666666664</v>
      </c>
      <c r="F54" s="9">
        <v>62.916666666666664</v>
      </c>
      <c r="G54" s="9">
        <v>24.583333333333332</v>
      </c>
      <c r="H54" s="9">
        <v>30.833333333333332</v>
      </c>
    </row>
    <row r="55" spans="2:8" x14ac:dyDescent="0.2">
      <c r="B55" s="107">
        <v>41275</v>
      </c>
      <c r="C55" s="9">
        <v>69</v>
      </c>
      <c r="D55" s="9">
        <v>87.5</v>
      </c>
      <c r="E55" s="9">
        <v>52.916666666666664</v>
      </c>
      <c r="F55" s="9">
        <v>63.75</v>
      </c>
      <c r="G55" s="9">
        <v>24.583333333333332</v>
      </c>
      <c r="H55" s="9">
        <v>30.833333333333332</v>
      </c>
    </row>
    <row r="56" spans="2:8" x14ac:dyDescent="0.2">
      <c r="B56" s="107">
        <v>41306</v>
      </c>
      <c r="C56" s="9">
        <v>70</v>
      </c>
      <c r="D56" s="9">
        <v>87</v>
      </c>
      <c r="E56" s="9">
        <v>52.5</v>
      </c>
      <c r="F56" s="9">
        <v>63.75</v>
      </c>
      <c r="G56" s="9">
        <v>24.166666666666668</v>
      </c>
      <c r="H56" s="9">
        <v>30.833333333333332</v>
      </c>
    </row>
    <row r="57" spans="2:8" x14ac:dyDescent="0.2">
      <c r="B57" s="107">
        <v>41334</v>
      </c>
      <c r="C57" s="9">
        <v>69.5</v>
      </c>
      <c r="D57" s="9">
        <v>87</v>
      </c>
      <c r="E57" s="9">
        <v>52.5</v>
      </c>
      <c r="F57" s="9">
        <v>64.166666666666671</v>
      </c>
      <c r="G57" s="9">
        <v>24.166666666666668</v>
      </c>
      <c r="H57" s="9">
        <v>30.833333333333332</v>
      </c>
    </row>
    <row r="58" spans="2:8" x14ac:dyDescent="0.2">
      <c r="B58" s="107">
        <v>41365</v>
      </c>
      <c r="C58" s="9">
        <v>69.5</v>
      </c>
      <c r="D58" s="9">
        <v>87</v>
      </c>
      <c r="E58" s="9">
        <v>52.916666666666664</v>
      </c>
      <c r="F58" s="9">
        <v>64.166666666666671</v>
      </c>
      <c r="G58" s="9">
        <v>24.166666666666668</v>
      </c>
      <c r="H58" s="9">
        <v>31.25</v>
      </c>
    </row>
    <row r="59" spans="2:8" x14ac:dyDescent="0.2">
      <c r="B59" s="107">
        <v>41395</v>
      </c>
      <c r="C59" s="9">
        <v>69.5</v>
      </c>
      <c r="D59" s="9">
        <v>87</v>
      </c>
      <c r="E59" s="9">
        <v>52.916666666666664</v>
      </c>
      <c r="F59" s="9">
        <v>64.166666666666671</v>
      </c>
      <c r="G59" s="9">
        <v>24.166666666666668</v>
      </c>
      <c r="H59" s="9">
        <v>31.083333333333332</v>
      </c>
    </row>
    <row r="60" spans="2:8" x14ac:dyDescent="0.2">
      <c r="B60" s="107">
        <v>41426</v>
      </c>
      <c r="C60" s="9">
        <v>71.5</v>
      </c>
      <c r="D60" s="9">
        <v>90</v>
      </c>
      <c r="E60" s="9">
        <v>52.083333333333336</v>
      </c>
      <c r="F60" s="9">
        <v>63.333333333333336</v>
      </c>
      <c r="G60" s="9">
        <v>25</v>
      </c>
      <c r="H60" s="9">
        <v>31.5</v>
      </c>
    </row>
    <row r="61" spans="2:8" x14ac:dyDescent="0.2">
      <c r="B61" s="107">
        <v>41456</v>
      </c>
      <c r="C61" s="9">
        <v>71.5</v>
      </c>
      <c r="D61" s="9">
        <v>90</v>
      </c>
      <c r="E61" s="9">
        <v>50.416666666666664</v>
      </c>
      <c r="F61" s="9">
        <v>61.666666666666664</v>
      </c>
      <c r="G61" s="9">
        <v>25</v>
      </c>
      <c r="H61" s="9">
        <v>31.5</v>
      </c>
    </row>
    <row r="62" spans="2:8" x14ac:dyDescent="0.2">
      <c r="B62" s="107">
        <v>41487</v>
      </c>
      <c r="C62" s="9">
        <v>71.5</v>
      </c>
      <c r="D62" s="9">
        <v>90</v>
      </c>
      <c r="E62" s="9">
        <v>50.416666666666664</v>
      </c>
      <c r="F62" s="9">
        <v>61.666666666666664</v>
      </c>
      <c r="G62" s="9">
        <v>25</v>
      </c>
      <c r="H62" s="9">
        <v>31.5</v>
      </c>
    </row>
    <row r="63" spans="2:8" x14ac:dyDescent="0.2">
      <c r="B63" s="107">
        <v>41518</v>
      </c>
      <c r="C63" s="9">
        <v>70.5</v>
      </c>
      <c r="D63" s="9">
        <v>90.5</v>
      </c>
      <c r="E63" s="9">
        <v>49.583333333333336</v>
      </c>
      <c r="F63" s="9">
        <v>62.083333333333336</v>
      </c>
      <c r="G63" s="9">
        <v>25</v>
      </c>
      <c r="H63" s="9">
        <v>31.5</v>
      </c>
    </row>
    <row r="64" spans="2:8" x14ac:dyDescent="0.2">
      <c r="B64" s="107">
        <v>41548</v>
      </c>
      <c r="C64" s="89">
        <v>70.5</v>
      </c>
      <c r="D64" s="89">
        <v>90.5</v>
      </c>
      <c r="E64" s="89">
        <v>50</v>
      </c>
      <c r="F64" s="89">
        <v>62.5</v>
      </c>
      <c r="G64" s="89">
        <v>25</v>
      </c>
      <c r="H64" s="89">
        <v>31.666666666666668</v>
      </c>
    </row>
    <row r="65" spans="2:8" x14ac:dyDescent="0.2">
      <c r="B65" s="107">
        <v>41579</v>
      </c>
      <c r="C65" s="9">
        <v>71</v>
      </c>
      <c r="D65" s="9">
        <v>90.5</v>
      </c>
      <c r="E65" s="9">
        <v>52.083333333333336</v>
      </c>
      <c r="F65" s="9">
        <v>63.75</v>
      </c>
      <c r="G65" s="9">
        <v>25</v>
      </c>
      <c r="H65" s="9">
        <v>31.666666666666668</v>
      </c>
    </row>
    <row r="66" spans="2:8" x14ac:dyDescent="0.2">
      <c r="B66" s="107">
        <v>41609</v>
      </c>
      <c r="C66" s="9">
        <v>72.5</v>
      </c>
      <c r="D66" s="9">
        <v>92</v>
      </c>
      <c r="E66" s="9">
        <v>51.25</v>
      </c>
      <c r="F66" s="9">
        <v>63.333333333333336</v>
      </c>
      <c r="G66" s="9">
        <v>25</v>
      </c>
      <c r="H66" s="9">
        <v>31.666666666666668</v>
      </c>
    </row>
    <row r="67" spans="2:8" x14ac:dyDescent="0.2">
      <c r="B67" s="107">
        <v>41640</v>
      </c>
      <c r="C67" s="9">
        <v>72.5</v>
      </c>
      <c r="D67" s="9">
        <v>93.5</v>
      </c>
      <c r="E67" s="9">
        <v>53.333333333333336</v>
      </c>
      <c r="F67" s="9">
        <v>65</v>
      </c>
      <c r="G67" s="9">
        <v>25</v>
      </c>
      <c r="H67" s="9">
        <v>31.666666666666668</v>
      </c>
    </row>
    <row r="68" spans="2:8" x14ac:dyDescent="0.2">
      <c r="B68" s="107">
        <v>41671</v>
      </c>
      <c r="C68" s="9">
        <v>72.5</v>
      </c>
      <c r="D68" s="9">
        <v>92.5</v>
      </c>
      <c r="E68" s="9">
        <v>52.5</v>
      </c>
      <c r="F68" s="9">
        <v>62.916666666666664</v>
      </c>
      <c r="G68" s="9">
        <v>25</v>
      </c>
      <c r="H68" s="9">
        <v>31.25</v>
      </c>
    </row>
    <row r="69" spans="2:8" x14ac:dyDescent="0.2">
      <c r="B69" s="107">
        <v>41699</v>
      </c>
      <c r="C69" s="9">
        <v>72</v>
      </c>
      <c r="D69" s="9">
        <v>92.5</v>
      </c>
      <c r="E69" s="9">
        <v>52.5</v>
      </c>
      <c r="F69" s="9">
        <v>62.916666666666664</v>
      </c>
      <c r="G69" s="9">
        <v>25</v>
      </c>
      <c r="H69" s="9">
        <v>31.25</v>
      </c>
    </row>
    <row r="70" spans="2:8" x14ac:dyDescent="0.2">
      <c r="B70" s="107">
        <v>41730</v>
      </c>
      <c r="C70" s="9">
        <v>73</v>
      </c>
      <c r="D70" s="9">
        <v>94</v>
      </c>
      <c r="E70" s="9">
        <v>51.666666666666664</v>
      </c>
      <c r="F70" s="9">
        <v>62.5</v>
      </c>
      <c r="G70" s="9">
        <v>25</v>
      </c>
      <c r="H70" s="9">
        <v>31.25</v>
      </c>
    </row>
    <row r="71" spans="2:8" x14ac:dyDescent="0.2">
      <c r="B71" s="107">
        <v>41760</v>
      </c>
      <c r="C71" s="9">
        <v>74</v>
      </c>
      <c r="D71" s="9">
        <v>95</v>
      </c>
      <c r="E71" s="9">
        <v>52.083333333333336</v>
      </c>
      <c r="F71" s="9">
        <v>63.333333333333336</v>
      </c>
      <c r="G71" s="9">
        <v>25</v>
      </c>
      <c r="H71" s="9">
        <v>31.666666666666668</v>
      </c>
    </row>
    <row r="72" spans="2:8" x14ac:dyDescent="0.2">
      <c r="B72" s="107">
        <v>41791</v>
      </c>
      <c r="C72" s="9">
        <v>75</v>
      </c>
      <c r="D72" s="9">
        <v>95</v>
      </c>
      <c r="E72" s="9">
        <v>53.75</v>
      </c>
      <c r="F72" s="9">
        <v>64.583333333333329</v>
      </c>
      <c r="G72" s="9">
        <v>25.416666666666668</v>
      </c>
      <c r="H72" s="9">
        <v>32.083333333333336</v>
      </c>
    </row>
    <row r="73" spans="2:8" x14ac:dyDescent="0.2">
      <c r="B73" s="107">
        <v>41821</v>
      </c>
      <c r="C73" s="9">
        <v>76</v>
      </c>
      <c r="D73" s="9">
        <v>96</v>
      </c>
      <c r="E73" s="9">
        <v>52.916666666666664</v>
      </c>
      <c r="F73" s="9">
        <v>63.75</v>
      </c>
      <c r="G73" s="9">
        <v>25.416666666666668</v>
      </c>
      <c r="H73" s="9">
        <v>31.666666666666668</v>
      </c>
    </row>
    <row r="74" spans="2:8" x14ac:dyDescent="0.2">
      <c r="B74" s="107">
        <v>41852</v>
      </c>
      <c r="C74" s="9">
        <v>76.5</v>
      </c>
      <c r="D74" s="9">
        <v>98</v>
      </c>
      <c r="E74" s="9">
        <v>52.916666666666664</v>
      </c>
      <c r="F74" s="9">
        <v>63.75</v>
      </c>
      <c r="G74" s="9">
        <v>25.416666666666668</v>
      </c>
      <c r="H74" s="9">
        <v>31.666666666666668</v>
      </c>
    </row>
    <row r="75" spans="2:8" x14ac:dyDescent="0.2">
      <c r="B75" s="107">
        <v>41883</v>
      </c>
      <c r="C75" s="9">
        <v>77.5</v>
      </c>
      <c r="D75" s="9">
        <v>99.5</v>
      </c>
      <c r="E75" s="9">
        <v>53.333333333333336</v>
      </c>
      <c r="F75" s="9">
        <v>63.75</v>
      </c>
      <c r="G75" s="9">
        <v>25.833333333333332</v>
      </c>
      <c r="H75" s="9">
        <v>31.666666666666668</v>
      </c>
    </row>
    <row r="76" spans="2:8" x14ac:dyDescent="0.2">
      <c r="B76" s="107">
        <v>41913</v>
      </c>
      <c r="C76" s="9">
        <v>75</v>
      </c>
      <c r="D76" s="9">
        <v>102</v>
      </c>
      <c r="E76" s="9">
        <v>53.333333333333336</v>
      </c>
      <c r="F76" s="9">
        <v>70.833333333333329</v>
      </c>
      <c r="G76" s="9">
        <v>25.833333333333332</v>
      </c>
      <c r="H76" s="9">
        <v>33.333333333333336</v>
      </c>
    </row>
    <row r="77" spans="2:8" x14ac:dyDescent="0.2">
      <c r="B77" s="107">
        <v>41944</v>
      </c>
      <c r="C77" s="9">
        <v>73.5</v>
      </c>
      <c r="D77" s="9">
        <v>101.5</v>
      </c>
      <c r="E77" s="9">
        <v>55.416666666666664</v>
      </c>
      <c r="F77" s="9">
        <v>74.166666666666671</v>
      </c>
      <c r="G77" s="9">
        <v>26.25</v>
      </c>
      <c r="H77" s="9">
        <v>34.166666666666664</v>
      </c>
    </row>
    <row r="78" spans="2:8" x14ac:dyDescent="0.2">
      <c r="B78" s="107">
        <v>41974</v>
      </c>
      <c r="C78" s="9">
        <v>72.5</v>
      </c>
      <c r="D78" s="9">
        <v>101.5</v>
      </c>
      <c r="E78" s="9">
        <v>55.416666666666664</v>
      </c>
      <c r="F78" s="9">
        <v>74.166666666666671</v>
      </c>
      <c r="G78" s="9">
        <v>26.666666666666668</v>
      </c>
      <c r="H78" s="9">
        <v>34.166666666666664</v>
      </c>
    </row>
    <row r="79" spans="2:8" x14ac:dyDescent="0.2">
      <c r="B79" s="107">
        <v>42005</v>
      </c>
      <c r="C79" s="9">
        <v>72</v>
      </c>
      <c r="D79" s="9">
        <v>101.5</v>
      </c>
      <c r="E79" s="9">
        <v>55.416666666666664</v>
      </c>
      <c r="F79" s="9">
        <v>74.166666666666671</v>
      </c>
      <c r="G79" s="9">
        <v>26.666666666666668</v>
      </c>
      <c r="H79" s="9">
        <v>34.166666666666664</v>
      </c>
    </row>
    <row r="80" spans="2:8" x14ac:dyDescent="0.2">
      <c r="B80" s="107">
        <v>42036</v>
      </c>
      <c r="C80" s="9">
        <v>72</v>
      </c>
      <c r="D80" s="9">
        <v>101.5</v>
      </c>
      <c r="E80" s="9">
        <v>53.75</v>
      </c>
      <c r="F80" s="9">
        <v>72.5</v>
      </c>
      <c r="G80" s="9">
        <v>26.25</v>
      </c>
      <c r="H80" s="9">
        <v>33.75</v>
      </c>
    </row>
    <row r="81" spans="2:8" x14ac:dyDescent="0.2">
      <c r="B81" s="107">
        <v>42064</v>
      </c>
      <c r="C81" s="9">
        <v>72</v>
      </c>
      <c r="D81" s="9">
        <v>102.5</v>
      </c>
      <c r="E81" s="9">
        <v>53.75</v>
      </c>
      <c r="F81" s="9">
        <v>72.5</v>
      </c>
      <c r="G81" s="9">
        <v>26.666666666666668</v>
      </c>
      <c r="H81" s="9">
        <v>34.583333333333336</v>
      </c>
    </row>
    <row r="82" spans="2:8" x14ac:dyDescent="0.2">
      <c r="B82" s="107">
        <v>42095</v>
      </c>
      <c r="C82" s="9">
        <v>72.5</v>
      </c>
      <c r="D82" s="9">
        <v>102.5</v>
      </c>
      <c r="E82" s="9">
        <v>53.75</v>
      </c>
      <c r="F82" s="9">
        <v>72.5</v>
      </c>
      <c r="G82" s="9">
        <v>26.666666666666668</v>
      </c>
      <c r="H82" s="9">
        <v>35.416666666666664</v>
      </c>
    </row>
    <row r="83" spans="2:8" x14ac:dyDescent="0.2">
      <c r="B83" s="107">
        <v>42125</v>
      </c>
      <c r="C83" s="9">
        <v>72.5</v>
      </c>
      <c r="D83" s="9">
        <v>102.5</v>
      </c>
      <c r="E83" s="9">
        <v>53.75</v>
      </c>
      <c r="F83" s="9">
        <v>72.5</v>
      </c>
      <c r="G83" s="9">
        <v>26.666666666666668</v>
      </c>
      <c r="H83" s="9">
        <v>35.416666666666664</v>
      </c>
    </row>
    <row r="84" spans="2:8" x14ac:dyDescent="0.2">
      <c r="B84" s="107">
        <v>42156</v>
      </c>
      <c r="C84" s="9">
        <v>72.5</v>
      </c>
      <c r="D84" s="9">
        <v>102.5</v>
      </c>
      <c r="E84" s="9">
        <v>53.75</v>
      </c>
      <c r="F84" s="9">
        <v>74.166666666666671</v>
      </c>
      <c r="G84" s="9">
        <v>26.666666666666668</v>
      </c>
      <c r="H84" s="9">
        <v>35.833333333333336</v>
      </c>
    </row>
    <row r="85" spans="2:8" x14ac:dyDescent="0.2">
      <c r="B85" s="107">
        <v>42186</v>
      </c>
      <c r="C85" s="9">
        <v>74.5</v>
      </c>
      <c r="D85" s="9">
        <v>102.5</v>
      </c>
      <c r="E85" s="9">
        <v>53.75</v>
      </c>
      <c r="F85" s="9">
        <v>74.166666666666671</v>
      </c>
      <c r="G85" s="9">
        <v>26.666666666666668</v>
      </c>
      <c r="H85" s="9">
        <v>37.083333333333336</v>
      </c>
    </row>
    <row r="86" spans="2:8" x14ac:dyDescent="0.2">
      <c r="B86" s="107">
        <v>42217</v>
      </c>
      <c r="C86" s="9">
        <v>73</v>
      </c>
      <c r="D86" s="9">
        <v>102.5</v>
      </c>
      <c r="E86" s="9">
        <v>53.75</v>
      </c>
      <c r="F86" s="9">
        <v>72.5</v>
      </c>
      <c r="G86" s="9">
        <v>27.5</v>
      </c>
      <c r="H86" s="9">
        <v>36.666666666666664</v>
      </c>
    </row>
    <row r="87" spans="2:8" x14ac:dyDescent="0.2">
      <c r="B87" s="107">
        <v>42248</v>
      </c>
      <c r="C87" s="9">
        <v>73</v>
      </c>
      <c r="D87" s="9">
        <v>103</v>
      </c>
      <c r="E87" s="9">
        <v>53.75</v>
      </c>
      <c r="F87" s="9">
        <v>74.166666666666671</v>
      </c>
      <c r="G87" s="9">
        <v>26.666666666666668</v>
      </c>
      <c r="H87" s="9">
        <v>36.666666666666664</v>
      </c>
    </row>
    <row r="88" spans="2:8" x14ac:dyDescent="0.2">
      <c r="B88" s="107">
        <v>42278</v>
      </c>
      <c r="C88" s="9">
        <v>72.5</v>
      </c>
      <c r="D88" s="9">
        <v>102.5</v>
      </c>
      <c r="E88" s="9">
        <v>53.75</v>
      </c>
      <c r="F88" s="9">
        <v>74.166666666666671</v>
      </c>
      <c r="G88" s="9">
        <v>26.25</v>
      </c>
      <c r="H88" s="9">
        <v>37.083333333333336</v>
      </c>
    </row>
    <row r="89" spans="2:8" x14ac:dyDescent="0.2">
      <c r="B89" s="107">
        <v>42309</v>
      </c>
      <c r="C89" s="9">
        <v>73</v>
      </c>
      <c r="D89" s="9">
        <v>103</v>
      </c>
      <c r="E89" s="9">
        <v>54.583333333333336</v>
      </c>
      <c r="F89" s="9">
        <v>72.5</v>
      </c>
      <c r="G89" s="9">
        <v>27.5</v>
      </c>
      <c r="H89" s="9">
        <v>36.25</v>
      </c>
    </row>
    <row r="90" spans="2:8" x14ac:dyDescent="0.2">
      <c r="B90" s="107">
        <v>42339</v>
      </c>
      <c r="C90" s="9">
        <v>73</v>
      </c>
      <c r="D90" s="9">
        <v>103.5</v>
      </c>
      <c r="E90" s="9">
        <v>55.416666666666664</v>
      </c>
      <c r="F90" s="9">
        <v>73.333333333333329</v>
      </c>
      <c r="G90" s="9">
        <v>27.5</v>
      </c>
      <c r="H90" s="9">
        <v>37.5</v>
      </c>
    </row>
    <row r="91" spans="2:8" x14ac:dyDescent="0.2">
      <c r="B91" s="107">
        <v>42370</v>
      </c>
      <c r="C91" s="9">
        <v>72</v>
      </c>
      <c r="D91" s="9">
        <v>105.5</v>
      </c>
      <c r="E91" s="9">
        <v>55.416666666666664</v>
      </c>
      <c r="F91" s="9">
        <v>74.166666666666671</v>
      </c>
      <c r="G91" s="9">
        <v>27.5</v>
      </c>
      <c r="H91" s="9">
        <v>38.333333333333336</v>
      </c>
    </row>
    <row r="92" spans="2:8" x14ac:dyDescent="0.2">
      <c r="B92" s="107">
        <v>42401</v>
      </c>
      <c r="C92" s="9">
        <v>73</v>
      </c>
      <c r="D92" s="9">
        <v>106.5</v>
      </c>
      <c r="E92" s="9">
        <v>55</v>
      </c>
      <c r="F92" s="9">
        <v>74.166666666666671</v>
      </c>
      <c r="G92" s="9">
        <v>27.5</v>
      </c>
      <c r="H92" s="9">
        <v>38.333333333333336</v>
      </c>
    </row>
    <row r="93" spans="2:8" x14ac:dyDescent="0.2">
      <c r="B93" s="107">
        <v>42430</v>
      </c>
      <c r="C93" s="9">
        <v>73</v>
      </c>
      <c r="D93" s="9">
        <v>106.5</v>
      </c>
      <c r="E93" s="9">
        <v>55.416666666666664</v>
      </c>
      <c r="F93" s="9">
        <v>73.75</v>
      </c>
      <c r="G93" s="9">
        <v>27.083333333333332</v>
      </c>
      <c r="H93" s="9">
        <v>38.75</v>
      </c>
    </row>
    <row r="94" spans="2:8" x14ac:dyDescent="0.2">
      <c r="B94" s="107">
        <v>42461</v>
      </c>
      <c r="C94" s="9">
        <v>72</v>
      </c>
      <c r="D94" s="9">
        <v>103.5</v>
      </c>
      <c r="E94" s="9">
        <v>55.416666666666664</v>
      </c>
      <c r="F94" s="9">
        <v>73.75</v>
      </c>
      <c r="G94" s="9">
        <v>27.083333333333332</v>
      </c>
      <c r="H94" s="9">
        <v>37.5</v>
      </c>
    </row>
    <row r="95" spans="2:8" x14ac:dyDescent="0.2">
      <c r="B95" s="107">
        <v>42491</v>
      </c>
      <c r="C95" s="9">
        <v>71.5</v>
      </c>
      <c r="D95" s="9">
        <v>103.5</v>
      </c>
      <c r="E95" s="9">
        <v>55</v>
      </c>
      <c r="F95" s="9">
        <v>73.333333333333329</v>
      </c>
      <c r="G95" s="9">
        <v>27.083333333333332</v>
      </c>
      <c r="H95" s="9">
        <v>37.916666666666664</v>
      </c>
    </row>
    <row r="96" spans="2:8" x14ac:dyDescent="0.2">
      <c r="B96" s="107">
        <v>42522</v>
      </c>
      <c r="C96" s="9">
        <v>71.5</v>
      </c>
      <c r="D96" s="9">
        <v>103.5</v>
      </c>
      <c r="E96" s="9">
        <v>56.25</v>
      </c>
      <c r="F96" s="9">
        <v>72.916666666666671</v>
      </c>
      <c r="G96" s="9">
        <v>27.916666666666668</v>
      </c>
      <c r="H96" s="9">
        <v>37.916666666666664</v>
      </c>
    </row>
    <row r="97" spans="2:8" x14ac:dyDescent="0.2">
      <c r="B97" s="107">
        <v>42552</v>
      </c>
      <c r="C97" s="9">
        <v>70.5</v>
      </c>
      <c r="D97" s="9">
        <v>103.5</v>
      </c>
      <c r="E97" s="9">
        <v>56.666666666666664</v>
      </c>
      <c r="F97" s="9">
        <v>73.333333333333329</v>
      </c>
      <c r="G97" s="9">
        <v>27.916666666666668</v>
      </c>
      <c r="H97" s="9">
        <v>37.5</v>
      </c>
    </row>
    <row r="98" spans="2:8" x14ac:dyDescent="0.2">
      <c r="B98" s="107">
        <v>42583</v>
      </c>
      <c r="C98" s="9">
        <v>70.5</v>
      </c>
      <c r="D98" s="9">
        <v>103.5</v>
      </c>
      <c r="E98" s="9">
        <v>57.916666666666664</v>
      </c>
      <c r="F98" s="9">
        <v>75</v>
      </c>
      <c r="G98" s="9">
        <v>28.333333333333332</v>
      </c>
      <c r="H98" s="9">
        <v>38.333333333333336</v>
      </c>
    </row>
    <row r="99" spans="2:8" x14ac:dyDescent="0.2">
      <c r="B99" s="107">
        <v>42614</v>
      </c>
      <c r="C99" s="9">
        <v>69.5</v>
      </c>
      <c r="D99" s="9">
        <v>106.5</v>
      </c>
      <c r="E99" s="9">
        <v>58.333333333333336</v>
      </c>
      <c r="F99" s="9">
        <v>75.833333333333329</v>
      </c>
      <c r="G99" s="9">
        <v>28.333333333333332</v>
      </c>
      <c r="H99" s="9">
        <v>38.75</v>
      </c>
    </row>
    <row r="100" spans="2:8" x14ac:dyDescent="0.2">
      <c r="B100" s="107">
        <v>42644</v>
      </c>
      <c r="C100" s="9">
        <v>69.5</v>
      </c>
      <c r="D100" s="9">
        <v>109</v>
      </c>
      <c r="E100" s="9">
        <v>59.166666666666664</v>
      </c>
      <c r="F100" s="9">
        <v>76.666666666666671</v>
      </c>
      <c r="G100" s="9">
        <v>28.75</v>
      </c>
      <c r="H100" s="9">
        <v>39.166666666666664</v>
      </c>
    </row>
    <row r="101" spans="2:8" x14ac:dyDescent="0.2">
      <c r="B101" s="107">
        <v>42675</v>
      </c>
      <c r="C101" s="9">
        <v>68</v>
      </c>
      <c r="D101" s="9">
        <v>108</v>
      </c>
      <c r="E101" s="9">
        <v>60</v>
      </c>
      <c r="F101" s="9">
        <v>77.083333333333329</v>
      </c>
      <c r="G101" s="9">
        <v>28.333333333333332</v>
      </c>
      <c r="H101" s="9">
        <v>39.166666666666664</v>
      </c>
    </row>
    <row r="102" spans="2:8" x14ac:dyDescent="0.2">
      <c r="B102" s="107">
        <v>42705</v>
      </c>
      <c r="C102" s="9">
        <v>68</v>
      </c>
      <c r="D102" s="9">
        <v>110</v>
      </c>
      <c r="E102" s="9">
        <v>60.416666666666664</v>
      </c>
      <c r="F102" s="9">
        <v>77.5</v>
      </c>
      <c r="G102" s="9">
        <v>28.75</v>
      </c>
      <c r="H102" s="9">
        <v>38.75</v>
      </c>
    </row>
    <row r="103" spans="2:8" x14ac:dyDescent="0.2">
      <c r="B103" s="107">
        <v>42736</v>
      </c>
      <c r="C103" s="9">
        <v>69</v>
      </c>
      <c r="D103" s="9">
        <v>111</v>
      </c>
      <c r="E103" s="9">
        <v>60.416666666666664</v>
      </c>
      <c r="F103" s="9">
        <v>78.75</v>
      </c>
      <c r="G103" s="9">
        <v>28.75</v>
      </c>
      <c r="H103" s="9">
        <v>38.333333333333336</v>
      </c>
    </row>
    <row r="104" spans="2:8" x14ac:dyDescent="0.2">
      <c r="B104" s="107">
        <v>42767</v>
      </c>
      <c r="C104" s="9">
        <v>69</v>
      </c>
      <c r="D104" s="9">
        <v>111</v>
      </c>
      <c r="E104" s="9">
        <v>61.25</v>
      </c>
      <c r="F104" s="9">
        <v>79.583333333333329</v>
      </c>
      <c r="G104" s="9">
        <v>29.583333333333332</v>
      </c>
      <c r="H104" s="9">
        <v>40.416666666666664</v>
      </c>
    </row>
    <row r="105" spans="2:8" x14ac:dyDescent="0.2">
      <c r="B105" s="107">
        <v>42795</v>
      </c>
      <c r="C105" s="9">
        <v>70</v>
      </c>
      <c r="D105" s="9">
        <v>111</v>
      </c>
      <c r="E105" s="9">
        <v>64.583333333333329</v>
      </c>
      <c r="F105" s="9">
        <v>80</v>
      </c>
      <c r="G105" s="9">
        <v>29.583333333333332</v>
      </c>
      <c r="H105" s="9">
        <v>40.833333333333336</v>
      </c>
    </row>
    <row r="106" spans="2:8" x14ac:dyDescent="0.2">
      <c r="B106" s="107">
        <v>42826</v>
      </c>
      <c r="C106" s="9">
        <v>70</v>
      </c>
      <c r="D106" s="9">
        <v>111</v>
      </c>
      <c r="E106" s="9">
        <v>64.583333333333329</v>
      </c>
      <c r="F106" s="9">
        <v>81.666666666666671</v>
      </c>
      <c r="G106" s="9">
        <v>29.583333333333332</v>
      </c>
      <c r="H106" s="9">
        <v>40.833333333333336</v>
      </c>
    </row>
    <row r="107" spans="2:8" x14ac:dyDescent="0.2">
      <c r="B107" s="107">
        <v>42856</v>
      </c>
      <c r="C107" s="9">
        <v>70</v>
      </c>
      <c r="D107" s="9">
        <v>112</v>
      </c>
      <c r="E107" s="9">
        <v>64.166666666666671</v>
      </c>
      <c r="F107" s="9">
        <v>82.083333333333329</v>
      </c>
      <c r="G107" s="9">
        <v>30</v>
      </c>
      <c r="H107" s="9">
        <v>40.416666666666664</v>
      </c>
    </row>
    <row r="108" spans="2:8" x14ac:dyDescent="0.2">
      <c r="B108" s="107">
        <v>42887</v>
      </c>
      <c r="C108" s="9">
        <v>70.5</v>
      </c>
      <c r="D108" s="9">
        <v>112</v>
      </c>
      <c r="E108" s="9">
        <v>63.75</v>
      </c>
      <c r="F108" s="9">
        <v>82.916666666666671</v>
      </c>
      <c r="G108" s="9">
        <v>29.583333333333332</v>
      </c>
      <c r="H108" s="9">
        <v>40</v>
      </c>
    </row>
    <row r="109" spans="2:8" x14ac:dyDescent="0.2">
      <c r="B109" s="107">
        <v>42917</v>
      </c>
      <c r="C109" s="9">
        <v>70.5</v>
      </c>
      <c r="D109" s="9">
        <v>112</v>
      </c>
      <c r="E109" s="9">
        <v>63.75</v>
      </c>
      <c r="F109" s="9">
        <v>82.916666666666671</v>
      </c>
      <c r="G109" s="9">
        <v>29.583333333333332</v>
      </c>
      <c r="H109" s="9">
        <v>40</v>
      </c>
    </row>
    <row r="110" spans="2:8" x14ac:dyDescent="0.2">
      <c r="B110" s="107">
        <v>42948</v>
      </c>
      <c r="C110" s="9">
        <v>70.5</v>
      </c>
      <c r="D110" s="9">
        <v>112</v>
      </c>
      <c r="E110" s="9">
        <v>64.583333333333329</v>
      </c>
      <c r="F110" s="9">
        <v>82.916666666666671</v>
      </c>
      <c r="G110" s="9">
        <v>29.583333333333332</v>
      </c>
      <c r="H110" s="9">
        <v>39.583333333333336</v>
      </c>
    </row>
    <row r="111" spans="2:8" x14ac:dyDescent="0.2">
      <c r="B111" s="107">
        <v>42979</v>
      </c>
      <c r="C111" s="9">
        <v>70.5</v>
      </c>
      <c r="D111" s="9">
        <v>112.5</v>
      </c>
      <c r="E111" s="9">
        <v>66.25</v>
      </c>
      <c r="F111" s="9">
        <v>82.916666666666671</v>
      </c>
      <c r="G111" s="9">
        <v>29.583333333333332</v>
      </c>
      <c r="H111" s="9">
        <v>39.583333333333336</v>
      </c>
    </row>
    <row r="112" spans="2:8" x14ac:dyDescent="0.2">
      <c r="B112" s="107">
        <v>43009</v>
      </c>
      <c r="C112" s="9">
        <v>70.5</v>
      </c>
      <c r="D112" s="9">
        <v>112.5</v>
      </c>
      <c r="E112" s="9">
        <v>70.909090909090907</v>
      </c>
      <c r="F112" s="9">
        <v>88.63636363636364</v>
      </c>
      <c r="G112" s="9">
        <v>29.545454545454547</v>
      </c>
      <c r="H112" s="9">
        <v>40.454545454545453</v>
      </c>
    </row>
    <row r="113" spans="2:8" x14ac:dyDescent="0.2">
      <c r="B113" s="107">
        <v>43040</v>
      </c>
      <c r="C113" s="9">
        <v>70.5</v>
      </c>
      <c r="D113" s="9">
        <v>112.5</v>
      </c>
      <c r="E113" s="9">
        <v>68.333333333333329</v>
      </c>
      <c r="F113" s="9">
        <v>85</v>
      </c>
      <c r="G113" s="9">
        <v>28.75</v>
      </c>
      <c r="H113" s="9">
        <v>39.583333333333336</v>
      </c>
    </row>
    <row r="114" spans="2:8" x14ac:dyDescent="0.2">
      <c r="B114" s="107">
        <v>43070</v>
      </c>
      <c r="C114" s="9">
        <v>72</v>
      </c>
      <c r="D114" s="9">
        <v>113.5</v>
      </c>
      <c r="E114" s="9">
        <v>70</v>
      </c>
      <c r="F114" s="9">
        <v>84.166666666666671</v>
      </c>
      <c r="G114" s="9">
        <v>28.75</v>
      </c>
      <c r="H114" s="9">
        <v>39.583333333333336</v>
      </c>
    </row>
    <row r="115" spans="2:8" x14ac:dyDescent="0.2">
      <c r="B115" s="107">
        <v>43101</v>
      </c>
      <c r="C115" s="9">
        <v>73.5</v>
      </c>
      <c r="D115" s="9">
        <v>114.5</v>
      </c>
      <c r="E115" s="9">
        <v>69.166666666666671</v>
      </c>
      <c r="F115" s="9">
        <v>86.666666666666671</v>
      </c>
      <c r="G115" s="9">
        <v>28.75</v>
      </c>
      <c r="H115" s="9">
        <v>40</v>
      </c>
    </row>
    <row r="116" spans="2:8" x14ac:dyDescent="0.2">
      <c r="B116" s="107">
        <v>43132</v>
      </c>
      <c r="C116" s="9">
        <v>73.5</v>
      </c>
      <c r="D116" s="9">
        <v>114</v>
      </c>
      <c r="E116" s="9">
        <v>67.916666666666671</v>
      </c>
      <c r="F116" s="9">
        <v>85.833333333333329</v>
      </c>
      <c r="G116" s="9">
        <v>28.75</v>
      </c>
      <c r="H116" s="9">
        <v>40.833333333333336</v>
      </c>
    </row>
    <row r="117" spans="2:8" x14ac:dyDescent="0.2">
      <c r="B117" s="107">
        <v>43160</v>
      </c>
      <c r="C117" s="9">
        <v>73.5</v>
      </c>
      <c r="D117" s="9">
        <v>115</v>
      </c>
      <c r="E117" s="9">
        <v>66.666666666666671</v>
      </c>
      <c r="F117" s="9">
        <v>83.333333333333329</v>
      </c>
      <c r="G117" s="9">
        <v>28.333333333333332</v>
      </c>
      <c r="H117" s="9">
        <v>38.75</v>
      </c>
    </row>
    <row r="118" spans="2:8" x14ac:dyDescent="0.2">
      <c r="B118" s="107">
        <v>43191</v>
      </c>
      <c r="C118" s="9">
        <v>77</v>
      </c>
      <c r="D118" s="9">
        <v>120.5</v>
      </c>
      <c r="E118" s="9">
        <v>66.666666666666671</v>
      </c>
      <c r="F118" s="9">
        <v>83.333333333333329</v>
      </c>
      <c r="G118" s="9">
        <v>28.75</v>
      </c>
      <c r="H118" s="9">
        <v>38.75</v>
      </c>
    </row>
    <row r="119" spans="2:8" x14ac:dyDescent="0.2">
      <c r="B119" s="107">
        <v>43221</v>
      </c>
      <c r="C119" s="9">
        <v>77</v>
      </c>
      <c r="D119" s="9">
        <v>120.5</v>
      </c>
      <c r="E119" s="9">
        <v>65</v>
      </c>
      <c r="F119" s="9">
        <v>81.666666666666671</v>
      </c>
      <c r="G119" s="9">
        <v>28.75</v>
      </c>
      <c r="H119" s="9">
        <v>38.333333333333336</v>
      </c>
    </row>
    <row r="120" spans="2:8" x14ac:dyDescent="0.2">
      <c r="B120" s="107">
        <v>43252</v>
      </c>
      <c r="C120" s="9">
        <v>78.5</v>
      </c>
      <c r="D120" s="9">
        <v>120.5</v>
      </c>
      <c r="E120" s="9">
        <v>65</v>
      </c>
      <c r="F120" s="9">
        <v>84.166666666666671</v>
      </c>
      <c r="G120" s="9">
        <v>28.75</v>
      </c>
      <c r="H120" s="9">
        <v>38.333333333333336</v>
      </c>
    </row>
    <row r="121" spans="2:8" x14ac:dyDescent="0.2">
      <c r="B121" s="107">
        <v>43282</v>
      </c>
      <c r="C121" s="9">
        <v>78.5</v>
      </c>
      <c r="D121" s="9">
        <v>121.5</v>
      </c>
      <c r="E121" s="9">
        <v>64.166666666666671</v>
      </c>
      <c r="F121" s="9">
        <v>83.333333333333329</v>
      </c>
      <c r="G121" s="9">
        <v>28.75</v>
      </c>
      <c r="H121" s="9">
        <v>38.333333333333336</v>
      </c>
    </row>
    <row r="122" spans="2:8" x14ac:dyDescent="0.2">
      <c r="B122" s="107">
        <v>43313</v>
      </c>
      <c r="C122" s="9">
        <v>78.5</v>
      </c>
      <c r="D122" s="9">
        <v>121.5</v>
      </c>
      <c r="E122" s="9">
        <v>65</v>
      </c>
      <c r="F122" s="9">
        <v>85.833333333333329</v>
      </c>
      <c r="G122" s="9">
        <v>28.75</v>
      </c>
      <c r="H122" s="9">
        <v>39.583333333333336</v>
      </c>
    </row>
    <row r="123" spans="2:8" x14ac:dyDescent="0.2">
      <c r="B123" s="107">
        <v>43344</v>
      </c>
      <c r="C123" s="9">
        <v>78.5</v>
      </c>
      <c r="D123" s="9">
        <v>122.5</v>
      </c>
      <c r="E123" s="9">
        <v>63.333333333333336</v>
      </c>
      <c r="F123" s="9">
        <v>89.166666666666671</v>
      </c>
      <c r="G123" s="9">
        <v>28.75</v>
      </c>
      <c r="H123" s="9">
        <v>39.166666666666664</v>
      </c>
    </row>
    <row r="124" spans="2:8" x14ac:dyDescent="0.2">
      <c r="B124" s="107">
        <v>43374</v>
      </c>
      <c r="C124" s="9">
        <v>78.5</v>
      </c>
      <c r="D124" s="9">
        <v>122.5</v>
      </c>
      <c r="E124" s="9">
        <v>63.333333333333336</v>
      </c>
      <c r="F124" s="9">
        <v>89.583333333333329</v>
      </c>
      <c r="G124" s="9">
        <v>28.75</v>
      </c>
      <c r="H124" s="9">
        <v>39.166666666666664</v>
      </c>
    </row>
    <row r="125" spans="2:8" x14ac:dyDescent="0.2">
      <c r="B125" s="107">
        <v>43405</v>
      </c>
      <c r="C125" s="9">
        <v>78.5</v>
      </c>
      <c r="D125" s="9">
        <v>122.5</v>
      </c>
      <c r="E125" s="9">
        <v>65</v>
      </c>
      <c r="F125" s="9">
        <v>91.25</v>
      </c>
      <c r="G125" s="9">
        <v>29.166666666666668</v>
      </c>
      <c r="H125" s="9">
        <v>39.166666666666664</v>
      </c>
    </row>
    <row r="126" spans="2:8" x14ac:dyDescent="0.2">
      <c r="B126" s="107">
        <v>43435</v>
      </c>
      <c r="C126" s="9">
        <v>78.5</v>
      </c>
      <c r="D126" s="9">
        <v>122</v>
      </c>
      <c r="E126" s="9">
        <v>65.833333333333329</v>
      </c>
      <c r="F126" s="9">
        <v>90.416666666666671</v>
      </c>
      <c r="G126" s="9">
        <v>30</v>
      </c>
      <c r="H126" s="9">
        <v>40</v>
      </c>
    </row>
    <row r="127" spans="2:8" ht="14.25" x14ac:dyDescent="0.2">
      <c r="B127" s="129" t="s">
        <v>76</v>
      </c>
      <c r="C127" s="109">
        <f>((C18/C7)^(1/11))-1</f>
        <v>-4.9031420955741867E-3</v>
      </c>
      <c r="D127" s="109">
        <f t="shared" ref="D127:H127" si="0">((D18/D7)^(1/11))-1</f>
        <v>-3.8615807033469673E-3</v>
      </c>
      <c r="E127" s="128">
        <f t="shared" si="0"/>
        <v>8.7663134062330172E-3</v>
      </c>
      <c r="F127" s="128">
        <f t="shared" si="0"/>
        <v>7.2848506771800992E-3</v>
      </c>
      <c r="G127" s="128">
        <f t="shared" si="0"/>
        <v>4.9451743543780236E-3</v>
      </c>
      <c r="H127" s="128">
        <f t="shared" si="0"/>
        <v>3.8457971197696228E-3</v>
      </c>
    </row>
    <row r="128" spans="2:8" ht="14.25" x14ac:dyDescent="0.2">
      <c r="B128" s="129" t="s">
        <v>77</v>
      </c>
      <c r="C128" s="106">
        <f>((+C30/C7)^(1/23))-1</f>
        <v>8.2706944615422717E-3</v>
      </c>
      <c r="D128" s="106">
        <f t="shared" ref="D128:H128" si="1">((+D30/D7)^(1/23))-1</f>
        <v>8.6722769890146267E-3</v>
      </c>
      <c r="E128" s="106">
        <f t="shared" si="1"/>
        <v>1.6315425779878101E-2</v>
      </c>
      <c r="F128" s="106">
        <f t="shared" si="1"/>
        <v>1.2657881874175381E-2</v>
      </c>
      <c r="G128" s="106">
        <f t="shared" si="1"/>
        <v>1.0877562854901823E-2</v>
      </c>
      <c r="H128" s="106">
        <f t="shared" si="1"/>
        <v>1.2911650583953493E-2</v>
      </c>
    </row>
    <row r="129" spans="2:8" ht="14.25" x14ac:dyDescent="0.2">
      <c r="B129" s="129" t="s">
        <v>78</v>
      </c>
      <c r="C129" s="106">
        <f>((+C42/C7)^(1/35))-1</f>
        <v>7.871874293485126E-3</v>
      </c>
      <c r="D129" s="106">
        <f t="shared" ref="D129:H129" si="2">((+D42/D7)^(1/35))-1</f>
        <v>7.3391828702804585E-3</v>
      </c>
      <c r="E129" s="106">
        <f t="shared" si="2"/>
        <v>1.4938059186106356E-2</v>
      </c>
      <c r="F129" s="106">
        <f t="shared" si="2"/>
        <v>1.2045700923292602E-2</v>
      </c>
      <c r="G129" s="106">
        <f t="shared" si="2"/>
        <v>1.3266998431063826E-2</v>
      </c>
      <c r="H129" s="106">
        <f t="shared" si="2"/>
        <v>1.2387387881434675E-2</v>
      </c>
    </row>
    <row r="130" spans="2:8" ht="14.25" x14ac:dyDescent="0.2">
      <c r="B130" s="129" t="s">
        <v>79</v>
      </c>
      <c r="C130" s="106">
        <f>((+C54/C7)^(1/47))-1</f>
        <v>6.1709408618644268E-3</v>
      </c>
      <c r="D130" s="106">
        <f t="shared" ref="D130:H130" si="3">((+D54/D7)^(1/47))-1</f>
        <v>6.0176946787506846E-3</v>
      </c>
      <c r="E130" s="106">
        <f t="shared" si="3"/>
        <v>1.2446087633734892E-2</v>
      </c>
      <c r="F130" s="106">
        <f t="shared" si="3"/>
        <v>1.0504853393167091E-2</v>
      </c>
      <c r="G130" s="106">
        <f t="shared" si="3"/>
        <v>1.2914373069036644E-2</v>
      </c>
      <c r="H130" s="106">
        <f t="shared" si="3"/>
        <v>1.0869855786484361E-2</v>
      </c>
    </row>
    <row r="131" spans="2:8" ht="14.25" x14ac:dyDescent="0.2">
      <c r="B131" s="129" t="s">
        <v>80</v>
      </c>
      <c r="C131" s="106">
        <f>((+C66/C7)^(1/59))-1</f>
        <v>5.8798597539078123E-3</v>
      </c>
      <c r="D131" s="106">
        <f t="shared" ref="D131:H131" si="4">((+D66/D7)^(1/59))-1</f>
        <v>5.6452618079079198E-3</v>
      </c>
      <c r="E131" s="106">
        <f t="shared" si="4"/>
        <v>9.7636028295162713E-3</v>
      </c>
      <c r="F131" s="106">
        <f t="shared" si="4"/>
        <v>8.4721882761715772E-3</v>
      </c>
      <c r="G131" s="106">
        <f t="shared" si="4"/>
        <v>1.0562113490139913E-2</v>
      </c>
      <c r="H131" s="106">
        <f t="shared" si="4"/>
        <v>9.1055242230373423E-3</v>
      </c>
    </row>
    <row r="132" spans="2:8" ht="14.25" x14ac:dyDescent="0.2">
      <c r="B132" s="129" t="s">
        <v>82</v>
      </c>
      <c r="C132" s="106">
        <f>((+C121/C7)^(1/114))-1</f>
        <v>3.7386192725243905E-3</v>
      </c>
      <c r="D132" s="106">
        <f t="shared" ref="D132:H132" si="5">((+D121/D7)^(1/114))-1</f>
        <v>5.3675074191865679E-3</v>
      </c>
      <c r="E132" s="106">
        <f t="shared" si="5"/>
        <v>7.0247941065122443E-3</v>
      </c>
      <c r="F132" s="106">
        <f t="shared" si="5"/>
        <v>6.7965926067863336E-3</v>
      </c>
      <c r="G132" s="106">
        <f t="shared" si="5"/>
        <v>6.6859241304730865E-3</v>
      </c>
      <c r="H132" s="106">
        <f t="shared" si="5"/>
        <v>6.387418813942114E-3</v>
      </c>
    </row>
    <row r="133" spans="2:8" ht="14.25" x14ac:dyDescent="0.2">
      <c r="B133" s="129" t="s">
        <v>81</v>
      </c>
      <c r="C133" s="106">
        <f>((AVERAGE(C115:C126)/AVERAGE(C7:C18))^(1/6))-1</f>
        <v>7.0813221814188587E-2</v>
      </c>
      <c r="D133" s="106">
        <f t="shared" ref="D133:H133" si="6">((AVERAGE(D115:D126)/AVERAGE(D7:D18))^(1/6))-1</f>
        <v>0.1047434673220331</v>
      </c>
      <c r="E133" s="106">
        <f t="shared" si="6"/>
        <v>0.1492631898664043</v>
      </c>
      <c r="F133" s="106">
        <f t="shared" si="6"/>
        <v>0.14167837230422764</v>
      </c>
      <c r="G133" s="106">
        <f t="shared" si="6"/>
        <v>0.13999619651828721</v>
      </c>
      <c r="H133" s="106">
        <f t="shared" si="6"/>
        <v>0.12838263963746432</v>
      </c>
    </row>
  </sheetData>
  <mergeCells count="4">
    <mergeCell ref="C5:D5"/>
    <mergeCell ref="E5:F5"/>
    <mergeCell ref="G5:H5"/>
    <mergeCell ref="B5:B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8"/>
  <sheetViews>
    <sheetView topLeftCell="A4" zoomScale="75" workbookViewId="0">
      <selection activeCell="H31" sqref="H31"/>
    </sheetView>
  </sheetViews>
  <sheetFormatPr baseColWidth="10" defaultRowHeight="12.75" x14ac:dyDescent="0.2"/>
  <cols>
    <col min="1" max="1" width="18.28515625" customWidth="1"/>
    <col min="2" max="2" width="8.5703125" customWidth="1"/>
    <col min="3" max="3" width="9.140625" customWidth="1"/>
    <col min="4" max="5" width="10.7109375" customWidth="1"/>
    <col min="6" max="6" width="8.28515625" customWidth="1"/>
    <col min="7" max="7" width="5.7109375" customWidth="1"/>
    <col min="8" max="8" width="8.85546875" customWidth="1"/>
    <col min="11" max="11" width="7.85546875" customWidth="1"/>
    <col min="12" max="12" width="11.28515625" customWidth="1"/>
    <col min="13" max="13" width="8.28515625" customWidth="1"/>
    <col min="14" max="14" width="11.140625" customWidth="1"/>
    <col min="15" max="15" width="13.140625" customWidth="1"/>
    <col min="16" max="16" width="12.5703125" customWidth="1"/>
    <col min="17" max="17" width="13.7109375" customWidth="1"/>
  </cols>
  <sheetData>
    <row r="1" spans="1:17" x14ac:dyDescent="0.2">
      <c r="A1" s="132" t="s">
        <v>0</v>
      </c>
      <c r="B1" s="132"/>
      <c r="C1" s="132"/>
    </row>
    <row r="2" spans="1:17" x14ac:dyDescent="0.2">
      <c r="A2" s="132" t="s">
        <v>1</v>
      </c>
      <c r="B2" s="132"/>
      <c r="C2" s="132"/>
    </row>
    <row r="3" spans="1:17" x14ac:dyDescent="0.2">
      <c r="A3" s="132" t="s">
        <v>67</v>
      </c>
      <c r="B3" s="132"/>
      <c r="C3" s="132"/>
    </row>
    <row r="4" spans="1:17" x14ac:dyDescent="0.2">
      <c r="A4" s="1"/>
      <c r="B4" s="1"/>
      <c r="C4" s="1"/>
    </row>
    <row r="6" spans="1:17" x14ac:dyDescent="0.2">
      <c r="A6" s="131" t="s">
        <v>8</v>
      </c>
      <c r="B6" s="131"/>
      <c r="C6" s="131"/>
      <c r="D6" s="131"/>
      <c r="E6" s="131"/>
      <c r="F6" s="131"/>
      <c r="G6" s="131"/>
      <c r="H6" s="131"/>
    </row>
    <row r="7" spans="1:17" x14ac:dyDescent="0.2">
      <c r="A7" s="2"/>
      <c r="B7" s="2"/>
      <c r="C7" s="2"/>
      <c r="D7" s="2"/>
      <c r="E7" s="2"/>
    </row>
    <row r="8" spans="1:17" x14ac:dyDescent="0.2">
      <c r="A8" s="3" t="s">
        <v>9</v>
      </c>
      <c r="B8" s="130" t="s">
        <v>10</v>
      </c>
      <c r="C8" s="130"/>
      <c r="D8" s="3" t="s">
        <v>11</v>
      </c>
      <c r="E8" s="3">
        <v>2018</v>
      </c>
      <c r="F8" s="139">
        <v>43159</v>
      </c>
      <c r="G8" s="139"/>
    </row>
    <row r="9" spans="1:17" x14ac:dyDescent="0.2">
      <c r="A9" s="131" t="s">
        <v>12</v>
      </c>
      <c r="B9" s="131"/>
      <c r="C9" s="131"/>
      <c r="D9" s="131"/>
      <c r="E9" s="131"/>
      <c r="F9" s="131"/>
      <c r="G9" s="131"/>
      <c r="H9" s="131"/>
    </row>
    <row r="11" spans="1:17" ht="13.5" thickBot="1" x14ac:dyDescent="0.25"/>
    <row r="12" spans="1:17" ht="41.25" customHeight="1" thickBot="1" x14ac:dyDescent="0.25">
      <c r="A12" s="13" t="s">
        <v>25</v>
      </c>
      <c r="B12" s="13" t="s">
        <v>13</v>
      </c>
      <c r="C12" s="14" t="s">
        <v>22</v>
      </c>
      <c r="D12" s="14" t="s">
        <v>2</v>
      </c>
      <c r="E12" s="29" t="s">
        <v>47</v>
      </c>
      <c r="F12" s="14" t="s">
        <v>3</v>
      </c>
      <c r="G12" s="14" t="s">
        <v>19</v>
      </c>
      <c r="H12" s="14" t="s">
        <v>4</v>
      </c>
      <c r="I12" s="14" t="s">
        <v>40</v>
      </c>
      <c r="J12" s="14" t="s">
        <v>5</v>
      </c>
      <c r="K12" s="14" t="s">
        <v>6</v>
      </c>
      <c r="L12" s="14" t="s">
        <v>7</v>
      </c>
      <c r="M12" s="14" t="s">
        <v>20</v>
      </c>
      <c r="N12" s="14" t="s">
        <v>21</v>
      </c>
      <c r="O12" s="14" t="s">
        <v>26</v>
      </c>
      <c r="P12" s="14" t="s">
        <v>69</v>
      </c>
      <c r="Q12" s="14" t="s">
        <v>70</v>
      </c>
    </row>
    <row r="13" spans="1:17" ht="16.5" customHeight="1" x14ac:dyDescent="0.2">
      <c r="A13" s="133" t="s">
        <v>14</v>
      </c>
      <c r="B13" s="15" t="s">
        <v>17</v>
      </c>
      <c r="C13" s="73">
        <v>80</v>
      </c>
      <c r="D13" s="73">
        <v>80</v>
      </c>
      <c r="E13" s="73">
        <v>120</v>
      </c>
      <c r="F13" s="73">
        <v>100</v>
      </c>
      <c r="G13" s="73">
        <v>100</v>
      </c>
      <c r="H13" s="73">
        <v>50</v>
      </c>
      <c r="I13" s="73">
        <v>70</v>
      </c>
      <c r="J13" s="73">
        <v>45</v>
      </c>
      <c r="K13" s="73">
        <v>40</v>
      </c>
      <c r="L13" s="73">
        <v>50</v>
      </c>
      <c r="M13" s="70"/>
      <c r="N13" s="72"/>
      <c r="O13" s="35">
        <f t="shared" ref="O13:O18" si="0">IF(SUM(C13:N13)=0,"",AVERAGE(C13:N13))</f>
        <v>73.5</v>
      </c>
      <c r="P13" s="35">
        <f t="shared" ref="P13:P18" si="1">AVERAGE(C13:G13)</f>
        <v>96</v>
      </c>
      <c r="Q13" s="35">
        <f t="shared" ref="Q13:Q18" si="2">AVERAGE(H13:N13)</f>
        <v>51</v>
      </c>
    </row>
    <row r="14" spans="1:17" ht="16.5" customHeight="1" thickBot="1" x14ac:dyDescent="0.25">
      <c r="A14" s="134"/>
      <c r="B14" s="16" t="s">
        <v>41</v>
      </c>
      <c r="C14" s="74">
        <v>120</v>
      </c>
      <c r="D14" s="74">
        <v>150</v>
      </c>
      <c r="E14" s="74">
        <v>150</v>
      </c>
      <c r="F14" s="74">
        <v>130</v>
      </c>
      <c r="G14" s="74">
        <v>140</v>
      </c>
      <c r="H14" s="74">
        <v>70</v>
      </c>
      <c r="I14" s="74">
        <v>180</v>
      </c>
      <c r="J14" s="74">
        <v>65</v>
      </c>
      <c r="K14" s="74">
        <v>75</v>
      </c>
      <c r="L14" s="74">
        <v>60</v>
      </c>
      <c r="M14" s="71"/>
      <c r="N14" s="71"/>
      <c r="O14" s="36">
        <f t="shared" si="0"/>
        <v>114</v>
      </c>
      <c r="P14" s="36">
        <f t="shared" si="1"/>
        <v>138</v>
      </c>
      <c r="Q14" s="36">
        <f t="shared" si="2"/>
        <v>90</v>
      </c>
    </row>
    <row r="15" spans="1:17" ht="16.5" customHeight="1" x14ac:dyDescent="0.2">
      <c r="A15" s="135" t="s">
        <v>15</v>
      </c>
      <c r="B15" s="17" t="s">
        <v>17</v>
      </c>
      <c r="C15" s="75">
        <v>80</v>
      </c>
      <c r="D15" s="75">
        <v>50</v>
      </c>
      <c r="E15" s="75">
        <v>75</v>
      </c>
      <c r="F15" s="75">
        <v>110</v>
      </c>
      <c r="G15" s="75">
        <v>110</v>
      </c>
      <c r="H15" s="75">
        <v>50</v>
      </c>
      <c r="I15" s="75">
        <v>90</v>
      </c>
      <c r="J15" s="75">
        <v>40</v>
      </c>
      <c r="K15" s="75">
        <v>40</v>
      </c>
      <c r="L15" s="75">
        <v>50</v>
      </c>
      <c r="M15" s="76">
        <v>80</v>
      </c>
      <c r="N15" s="76">
        <v>40</v>
      </c>
      <c r="O15" s="37">
        <f t="shared" si="0"/>
        <v>67.916666666666671</v>
      </c>
      <c r="P15" s="37">
        <f t="shared" si="1"/>
        <v>85</v>
      </c>
      <c r="Q15" s="37">
        <f t="shared" si="2"/>
        <v>55.714285714285715</v>
      </c>
    </row>
    <row r="16" spans="1:17" ht="16.5" customHeight="1" thickBot="1" x14ac:dyDescent="0.25">
      <c r="A16" s="134"/>
      <c r="B16" s="16" t="s">
        <v>41</v>
      </c>
      <c r="C16" s="74">
        <v>120</v>
      </c>
      <c r="D16" s="74">
        <v>60</v>
      </c>
      <c r="E16" s="74">
        <v>90</v>
      </c>
      <c r="F16" s="74">
        <v>130</v>
      </c>
      <c r="G16" s="74">
        <v>130</v>
      </c>
      <c r="H16" s="74">
        <v>60</v>
      </c>
      <c r="I16" s="74">
        <v>110</v>
      </c>
      <c r="J16" s="74">
        <v>50</v>
      </c>
      <c r="K16" s="74">
        <v>60</v>
      </c>
      <c r="L16" s="74">
        <v>70</v>
      </c>
      <c r="M16" s="77">
        <v>100</v>
      </c>
      <c r="N16" s="77">
        <v>50</v>
      </c>
      <c r="O16" s="36">
        <f t="shared" si="0"/>
        <v>85.833333333333329</v>
      </c>
      <c r="P16" s="36">
        <f t="shared" si="1"/>
        <v>106</v>
      </c>
      <c r="Q16" s="36">
        <f t="shared" si="2"/>
        <v>71.428571428571431</v>
      </c>
    </row>
    <row r="17" spans="1:17" ht="16.5" customHeight="1" x14ac:dyDescent="0.2">
      <c r="A17" s="133" t="s">
        <v>42</v>
      </c>
      <c r="B17" s="15" t="s">
        <v>17</v>
      </c>
      <c r="C17" s="73">
        <v>25</v>
      </c>
      <c r="D17" s="73">
        <v>20</v>
      </c>
      <c r="E17" s="73">
        <v>25</v>
      </c>
      <c r="F17" s="73">
        <v>25</v>
      </c>
      <c r="G17" s="73">
        <v>25</v>
      </c>
      <c r="H17" s="73">
        <v>25</v>
      </c>
      <c r="I17" s="73">
        <v>30</v>
      </c>
      <c r="J17" s="73">
        <v>30</v>
      </c>
      <c r="K17" s="73">
        <v>25</v>
      </c>
      <c r="L17" s="73">
        <v>40</v>
      </c>
      <c r="M17" s="78">
        <v>50</v>
      </c>
      <c r="N17" s="78">
        <v>25</v>
      </c>
      <c r="O17" s="35">
        <f t="shared" si="0"/>
        <v>28.75</v>
      </c>
      <c r="P17" s="35">
        <f t="shared" si="1"/>
        <v>24</v>
      </c>
      <c r="Q17" s="35">
        <f t="shared" si="2"/>
        <v>32.142857142857146</v>
      </c>
    </row>
    <row r="18" spans="1:17" ht="16.5" customHeight="1" thickBot="1" x14ac:dyDescent="0.25">
      <c r="A18" s="134"/>
      <c r="B18" s="16" t="s">
        <v>41</v>
      </c>
      <c r="C18" s="74">
        <v>40</v>
      </c>
      <c r="D18" s="74">
        <v>35</v>
      </c>
      <c r="E18" s="74">
        <v>40</v>
      </c>
      <c r="F18" s="74">
        <v>40</v>
      </c>
      <c r="G18" s="74">
        <v>40</v>
      </c>
      <c r="H18" s="74">
        <v>35</v>
      </c>
      <c r="I18" s="74">
        <v>40</v>
      </c>
      <c r="J18" s="74">
        <v>40</v>
      </c>
      <c r="K18" s="74">
        <v>40</v>
      </c>
      <c r="L18" s="74">
        <v>50</v>
      </c>
      <c r="M18" s="77">
        <v>60</v>
      </c>
      <c r="N18" s="77">
        <v>30</v>
      </c>
      <c r="O18" s="36">
        <f t="shared" si="0"/>
        <v>40.833333333333336</v>
      </c>
      <c r="P18" s="36">
        <f t="shared" si="1"/>
        <v>39</v>
      </c>
      <c r="Q18" s="36">
        <f t="shared" si="2"/>
        <v>42.142857142857146</v>
      </c>
    </row>
    <row r="19" spans="1:17" ht="16.5" customHeight="1" x14ac:dyDescent="0.2">
      <c r="A19" s="24" t="s">
        <v>43</v>
      </c>
      <c r="B19" s="4"/>
      <c r="C19" s="4"/>
      <c r="D19" s="4"/>
      <c r="E19" s="4"/>
      <c r="F19" s="4"/>
      <c r="G19" s="4"/>
      <c r="H19" s="4"/>
    </row>
    <row r="20" spans="1:17" ht="16.5" customHeight="1" x14ac:dyDescent="0.2">
      <c r="A20" s="25" t="s">
        <v>52</v>
      </c>
      <c r="B20" s="4"/>
      <c r="C20" s="4"/>
      <c r="D20" s="4"/>
      <c r="E20" s="4"/>
      <c r="F20" s="4"/>
      <c r="G20" s="4"/>
      <c r="H20" s="4"/>
    </row>
    <row r="21" spans="1:17" ht="16.5" customHeight="1" x14ac:dyDescent="0.2">
      <c r="A21" s="25" t="s">
        <v>56</v>
      </c>
      <c r="B21" s="4"/>
      <c r="C21" s="4"/>
      <c r="D21" s="4"/>
      <c r="E21" s="4"/>
      <c r="F21" s="4"/>
      <c r="G21" s="4"/>
      <c r="H21" s="4"/>
    </row>
    <row r="22" spans="1:17" ht="37.5" customHeight="1" x14ac:dyDescent="0.2">
      <c r="A22" s="137" t="s">
        <v>71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</row>
    <row r="23" spans="1:17" x14ac:dyDescent="0.2">
      <c r="A23" s="100"/>
      <c r="B23" s="4"/>
      <c r="C23" s="4"/>
      <c r="D23" s="4"/>
      <c r="E23" s="4"/>
      <c r="F23" s="4"/>
      <c r="G23" s="4"/>
      <c r="H23" s="4"/>
      <c r="I23" s="4"/>
      <c r="J23" s="4"/>
    </row>
    <row r="24" spans="1:17" x14ac:dyDescent="0.2">
      <c r="A24" s="100"/>
      <c r="J24" s="101"/>
    </row>
    <row r="25" spans="1:17" x14ac:dyDescent="0.2">
      <c r="G25" t="s">
        <v>23</v>
      </c>
    </row>
    <row r="28" spans="1:17" x14ac:dyDescent="0.2">
      <c r="F28" t="s">
        <v>24</v>
      </c>
    </row>
  </sheetData>
  <mergeCells count="11">
    <mergeCell ref="A22:O22"/>
    <mergeCell ref="A1:C1"/>
    <mergeCell ref="A2:C2"/>
    <mergeCell ref="A3:C3"/>
    <mergeCell ref="A6:H6"/>
    <mergeCell ref="A17:A18"/>
    <mergeCell ref="A9:H9"/>
    <mergeCell ref="B8:C8"/>
    <mergeCell ref="F8:G8"/>
    <mergeCell ref="A13:A14"/>
    <mergeCell ref="A15:A16"/>
  </mergeCells>
  <phoneticPr fontId="2" type="noConversion"/>
  <pageMargins left="0.75" right="0.75" top="1" bottom="1" header="0" footer="0"/>
  <pageSetup paperSize="9" orientation="portrait" horizontalDpi="360" verticalDpi="36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8"/>
  <sheetViews>
    <sheetView workbookViewId="0">
      <selection activeCell="H29" sqref="H29"/>
    </sheetView>
  </sheetViews>
  <sheetFormatPr baseColWidth="10" defaultRowHeight="12.75" x14ac:dyDescent="0.2"/>
  <cols>
    <col min="1" max="1" width="18.28515625" customWidth="1"/>
    <col min="2" max="2" width="8.5703125" customWidth="1"/>
    <col min="3" max="3" width="9.140625" customWidth="1"/>
    <col min="4" max="4" width="8.28515625" customWidth="1"/>
    <col min="5" max="5" width="12.28515625" customWidth="1"/>
    <col min="6" max="6" width="8.28515625" customWidth="1"/>
    <col min="7" max="7" width="7.5703125" customWidth="1"/>
    <col min="8" max="8" width="8.85546875" customWidth="1"/>
    <col min="10" max="10" width="10.140625" customWidth="1"/>
    <col min="11" max="11" width="9.140625" customWidth="1"/>
    <col min="12" max="12" width="11.28515625" customWidth="1"/>
    <col min="13" max="13" width="7.7109375" customWidth="1"/>
    <col min="14" max="14" width="9.28515625" customWidth="1"/>
    <col min="15" max="15" width="13.140625" customWidth="1"/>
  </cols>
  <sheetData>
    <row r="1" spans="1:17" x14ac:dyDescent="0.2">
      <c r="A1" s="132" t="s">
        <v>0</v>
      </c>
      <c r="B1" s="132"/>
      <c r="C1" s="132"/>
    </row>
    <row r="2" spans="1:17" x14ac:dyDescent="0.2">
      <c r="A2" s="132" t="s">
        <v>1</v>
      </c>
      <c r="B2" s="132"/>
      <c r="C2" s="132"/>
    </row>
    <row r="3" spans="1:17" x14ac:dyDescent="0.2">
      <c r="A3" s="132" t="s">
        <v>67</v>
      </c>
      <c r="B3" s="132"/>
      <c r="C3" s="132"/>
    </row>
    <row r="4" spans="1:17" x14ac:dyDescent="0.2">
      <c r="A4" s="1"/>
      <c r="B4" s="1"/>
      <c r="C4" s="1"/>
    </row>
    <row r="6" spans="1:17" x14ac:dyDescent="0.2">
      <c r="A6" s="131" t="s">
        <v>8</v>
      </c>
      <c r="B6" s="131"/>
      <c r="C6" s="131"/>
      <c r="D6" s="131"/>
      <c r="E6" s="131"/>
      <c r="F6" s="131"/>
      <c r="G6" s="131"/>
      <c r="H6" s="131"/>
    </row>
    <row r="7" spans="1:17" x14ac:dyDescent="0.2">
      <c r="A7" s="2"/>
      <c r="B7" s="2"/>
      <c r="C7" s="2"/>
      <c r="D7" s="2"/>
      <c r="E7" s="2"/>
    </row>
    <row r="8" spans="1:17" x14ac:dyDescent="0.2">
      <c r="A8" s="3" t="s">
        <v>9</v>
      </c>
      <c r="B8" s="130" t="s">
        <v>10</v>
      </c>
      <c r="C8" s="130"/>
      <c r="D8" s="3" t="s">
        <v>11</v>
      </c>
      <c r="E8" s="3">
        <v>2018</v>
      </c>
      <c r="F8" s="136">
        <v>43190</v>
      </c>
      <c r="G8" s="136"/>
    </row>
    <row r="9" spans="1:17" x14ac:dyDescent="0.2">
      <c r="A9" s="131" t="s">
        <v>12</v>
      </c>
      <c r="B9" s="131"/>
      <c r="C9" s="131"/>
      <c r="D9" s="131"/>
      <c r="E9" s="131"/>
      <c r="F9" s="131"/>
      <c r="G9" s="131"/>
      <c r="H9" s="131"/>
    </row>
    <row r="11" spans="1:17" ht="13.5" thickBot="1" x14ac:dyDescent="0.25"/>
    <row r="12" spans="1:17" ht="41.25" customHeight="1" thickBot="1" x14ac:dyDescent="0.25">
      <c r="A12" s="13" t="s">
        <v>25</v>
      </c>
      <c r="B12" s="13" t="s">
        <v>13</v>
      </c>
      <c r="C12" s="29" t="s">
        <v>22</v>
      </c>
      <c r="D12" s="29" t="s">
        <v>2</v>
      </c>
      <c r="E12" s="29" t="s">
        <v>47</v>
      </c>
      <c r="F12" s="29" t="s">
        <v>3</v>
      </c>
      <c r="G12" s="29" t="s">
        <v>19</v>
      </c>
      <c r="H12" s="29" t="s">
        <v>4</v>
      </c>
      <c r="I12" s="29" t="s">
        <v>40</v>
      </c>
      <c r="J12" s="29" t="s">
        <v>5</v>
      </c>
      <c r="K12" s="29" t="s">
        <v>6</v>
      </c>
      <c r="L12" s="29" t="s">
        <v>7</v>
      </c>
      <c r="M12" s="29" t="s">
        <v>20</v>
      </c>
      <c r="N12" s="29" t="s">
        <v>21</v>
      </c>
      <c r="O12" s="14" t="s">
        <v>26</v>
      </c>
      <c r="P12" s="14" t="s">
        <v>69</v>
      </c>
      <c r="Q12" s="14" t="s">
        <v>70</v>
      </c>
    </row>
    <row r="13" spans="1:17" ht="16.5" customHeight="1" x14ac:dyDescent="0.2">
      <c r="A13" s="133" t="s">
        <v>14</v>
      </c>
      <c r="B13" s="15" t="s">
        <v>17</v>
      </c>
      <c r="C13" s="82">
        <v>80</v>
      </c>
      <c r="D13" s="82">
        <v>80</v>
      </c>
      <c r="E13" s="82">
        <v>120</v>
      </c>
      <c r="F13" s="82">
        <v>100</v>
      </c>
      <c r="G13" s="82">
        <v>100</v>
      </c>
      <c r="H13" s="82">
        <v>50</v>
      </c>
      <c r="I13" s="82">
        <v>70</v>
      </c>
      <c r="J13" s="82">
        <v>45</v>
      </c>
      <c r="K13" s="82">
        <v>40</v>
      </c>
      <c r="L13" s="82">
        <v>50</v>
      </c>
      <c r="M13" s="79"/>
      <c r="N13" s="81"/>
      <c r="O13" s="35">
        <f t="shared" ref="O13:O18" si="0">IF(SUM(C13:N13)=0,"",AVERAGE(C13:N13))</f>
        <v>73.5</v>
      </c>
      <c r="P13" s="35">
        <f t="shared" ref="P13:P18" si="1">AVERAGE(C13:G13)</f>
        <v>96</v>
      </c>
      <c r="Q13" s="35">
        <f t="shared" ref="Q13:Q18" si="2">AVERAGE(H13:N13)</f>
        <v>51</v>
      </c>
    </row>
    <row r="14" spans="1:17" ht="16.5" customHeight="1" thickBot="1" x14ac:dyDescent="0.25">
      <c r="A14" s="134"/>
      <c r="B14" s="16" t="s">
        <v>41</v>
      </c>
      <c r="C14" s="83">
        <v>120</v>
      </c>
      <c r="D14" s="83">
        <v>150</v>
      </c>
      <c r="E14" s="83">
        <v>150</v>
      </c>
      <c r="F14" s="83">
        <v>140</v>
      </c>
      <c r="G14" s="83">
        <v>140</v>
      </c>
      <c r="H14" s="83">
        <v>70</v>
      </c>
      <c r="I14" s="83">
        <v>180</v>
      </c>
      <c r="J14" s="83">
        <v>65</v>
      </c>
      <c r="K14" s="83">
        <v>75</v>
      </c>
      <c r="L14" s="83">
        <v>60</v>
      </c>
      <c r="M14" s="80"/>
      <c r="N14" s="80"/>
      <c r="O14" s="36">
        <f t="shared" si="0"/>
        <v>115</v>
      </c>
      <c r="P14" s="36">
        <f t="shared" si="1"/>
        <v>140</v>
      </c>
      <c r="Q14" s="36">
        <f t="shared" si="2"/>
        <v>90</v>
      </c>
    </row>
    <row r="15" spans="1:17" ht="16.5" customHeight="1" x14ac:dyDescent="0.2">
      <c r="A15" s="135" t="s">
        <v>15</v>
      </c>
      <c r="B15" s="17" t="s">
        <v>17</v>
      </c>
      <c r="C15" s="84">
        <v>80</v>
      </c>
      <c r="D15" s="84">
        <v>50</v>
      </c>
      <c r="E15" s="84">
        <v>70</v>
      </c>
      <c r="F15" s="84">
        <v>110</v>
      </c>
      <c r="G15" s="84">
        <v>100</v>
      </c>
      <c r="H15" s="84">
        <v>50</v>
      </c>
      <c r="I15" s="84">
        <v>90</v>
      </c>
      <c r="J15" s="84">
        <v>40</v>
      </c>
      <c r="K15" s="84">
        <v>40</v>
      </c>
      <c r="L15" s="84">
        <v>50</v>
      </c>
      <c r="M15" s="85">
        <v>80</v>
      </c>
      <c r="N15" s="85">
        <v>40</v>
      </c>
      <c r="O15" s="37">
        <f t="shared" si="0"/>
        <v>66.666666666666671</v>
      </c>
      <c r="P15" s="37">
        <f t="shared" si="1"/>
        <v>82</v>
      </c>
      <c r="Q15" s="37">
        <f t="shared" si="2"/>
        <v>55.714285714285715</v>
      </c>
    </row>
    <row r="16" spans="1:17" ht="16.5" customHeight="1" thickBot="1" x14ac:dyDescent="0.25">
      <c r="A16" s="134"/>
      <c r="B16" s="16" t="s">
        <v>41</v>
      </c>
      <c r="C16" s="83">
        <v>120</v>
      </c>
      <c r="D16" s="83">
        <v>60</v>
      </c>
      <c r="E16" s="83">
        <v>80</v>
      </c>
      <c r="F16" s="83">
        <v>120</v>
      </c>
      <c r="G16" s="83">
        <v>120</v>
      </c>
      <c r="H16" s="83">
        <v>60</v>
      </c>
      <c r="I16" s="83">
        <v>110</v>
      </c>
      <c r="J16" s="83">
        <v>50</v>
      </c>
      <c r="K16" s="83">
        <v>60</v>
      </c>
      <c r="L16" s="83">
        <v>70</v>
      </c>
      <c r="M16" s="86">
        <v>100</v>
      </c>
      <c r="N16" s="86">
        <v>50</v>
      </c>
      <c r="O16" s="36">
        <f>IF(SUM(C16:N16)=0,"",AVERAGE(C16:N16))</f>
        <v>83.333333333333329</v>
      </c>
      <c r="P16" s="36">
        <f t="shared" si="1"/>
        <v>100</v>
      </c>
      <c r="Q16" s="36">
        <f t="shared" si="2"/>
        <v>71.428571428571431</v>
      </c>
    </row>
    <row r="17" spans="1:17" ht="16.5" customHeight="1" x14ac:dyDescent="0.2">
      <c r="A17" s="133" t="s">
        <v>42</v>
      </c>
      <c r="B17" s="15" t="s">
        <v>17</v>
      </c>
      <c r="C17" s="82">
        <v>25</v>
      </c>
      <c r="D17" s="82">
        <v>20</v>
      </c>
      <c r="E17" s="82">
        <v>25</v>
      </c>
      <c r="F17" s="82">
        <v>25</v>
      </c>
      <c r="G17" s="82">
        <v>25</v>
      </c>
      <c r="H17" s="82">
        <v>25</v>
      </c>
      <c r="I17" s="82">
        <v>30</v>
      </c>
      <c r="J17" s="82">
        <v>30</v>
      </c>
      <c r="K17" s="82">
        <v>20</v>
      </c>
      <c r="L17" s="82">
        <v>40</v>
      </c>
      <c r="M17" s="87">
        <v>50</v>
      </c>
      <c r="N17" s="87">
        <v>25</v>
      </c>
      <c r="O17" s="35">
        <f t="shared" si="0"/>
        <v>28.333333333333332</v>
      </c>
      <c r="P17" s="35">
        <f t="shared" si="1"/>
        <v>24</v>
      </c>
      <c r="Q17" s="35">
        <f t="shared" si="2"/>
        <v>31.428571428571427</v>
      </c>
    </row>
    <row r="18" spans="1:17" ht="16.5" customHeight="1" thickBot="1" x14ac:dyDescent="0.25">
      <c r="A18" s="134"/>
      <c r="B18" s="16" t="s">
        <v>41</v>
      </c>
      <c r="C18" s="83">
        <v>40</v>
      </c>
      <c r="D18" s="83">
        <v>35</v>
      </c>
      <c r="E18" s="83">
        <v>30</v>
      </c>
      <c r="F18" s="83">
        <v>30</v>
      </c>
      <c r="G18" s="83">
        <v>40</v>
      </c>
      <c r="H18" s="83">
        <v>35</v>
      </c>
      <c r="I18" s="83">
        <v>40</v>
      </c>
      <c r="J18" s="83">
        <v>40</v>
      </c>
      <c r="K18" s="83">
        <v>35</v>
      </c>
      <c r="L18" s="83">
        <v>50</v>
      </c>
      <c r="M18" s="86">
        <v>60</v>
      </c>
      <c r="N18" s="86">
        <v>30</v>
      </c>
      <c r="O18" s="36">
        <f t="shared" si="0"/>
        <v>38.75</v>
      </c>
      <c r="P18" s="36">
        <f t="shared" si="1"/>
        <v>35</v>
      </c>
      <c r="Q18" s="36">
        <f t="shared" si="2"/>
        <v>41.428571428571431</v>
      </c>
    </row>
    <row r="19" spans="1:17" ht="16.5" customHeight="1" x14ac:dyDescent="0.2">
      <c r="A19" s="24" t="s">
        <v>43</v>
      </c>
      <c r="B19" s="4"/>
      <c r="C19" s="4"/>
      <c r="D19" s="4"/>
      <c r="E19" s="4"/>
      <c r="F19" s="4"/>
      <c r="G19" s="4"/>
      <c r="H19" s="4"/>
    </row>
    <row r="20" spans="1:17" ht="16.5" customHeight="1" x14ac:dyDescent="0.2">
      <c r="A20" s="25" t="s">
        <v>52</v>
      </c>
      <c r="B20" s="4"/>
      <c r="C20" s="4"/>
      <c r="D20" s="4"/>
      <c r="E20" s="4"/>
      <c r="F20" s="4"/>
      <c r="G20" s="4"/>
      <c r="H20" s="4"/>
    </row>
    <row r="21" spans="1:17" ht="16.5" customHeight="1" x14ac:dyDescent="0.2">
      <c r="A21" s="25" t="s">
        <v>56</v>
      </c>
      <c r="B21" s="4"/>
      <c r="C21" s="4"/>
      <c r="D21" s="4"/>
      <c r="E21" s="4"/>
      <c r="F21" s="4"/>
      <c r="G21" s="4"/>
      <c r="H21" s="4"/>
    </row>
    <row r="22" spans="1:17" ht="30.75" customHeight="1" x14ac:dyDescent="0.2">
      <c r="A22" s="137" t="s">
        <v>73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</row>
    <row r="23" spans="1:17" x14ac:dyDescent="0.2">
      <c r="A23" s="100"/>
      <c r="B23" s="4"/>
      <c r="C23" s="4"/>
      <c r="D23" s="4"/>
      <c r="E23" s="4"/>
      <c r="F23" s="4"/>
      <c r="G23" s="4"/>
      <c r="H23" s="4"/>
      <c r="I23" s="4"/>
      <c r="J23" s="4"/>
    </row>
    <row r="24" spans="1:17" x14ac:dyDescent="0.2">
      <c r="A24" s="100"/>
      <c r="J24" s="101"/>
    </row>
    <row r="25" spans="1:17" x14ac:dyDescent="0.2">
      <c r="G25" t="s">
        <v>23</v>
      </c>
    </row>
    <row r="28" spans="1:17" x14ac:dyDescent="0.2">
      <c r="F28" t="s">
        <v>24</v>
      </c>
    </row>
  </sheetData>
  <mergeCells count="11">
    <mergeCell ref="A22:O22"/>
    <mergeCell ref="A1:C1"/>
    <mergeCell ref="A2:C2"/>
    <mergeCell ref="A3:C3"/>
    <mergeCell ref="A6:H6"/>
    <mergeCell ref="A17:A18"/>
    <mergeCell ref="F8:G8"/>
    <mergeCell ref="A9:H9"/>
    <mergeCell ref="B8:C8"/>
    <mergeCell ref="A13:A14"/>
    <mergeCell ref="A15:A16"/>
  </mergeCells>
  <phoneticPr fontId="2" type="noConversion"/>
  <pageMargins left="0.75" right="0.75" top="1" bottom="1" header="0" footer="0"/>
  <pageSetup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8"/>
  <sheetViews>
    <sheetView workbookViewId="0">
      <selection activeCell="I30" sqref="I30"/>
    </sheetView>
  </sheetViews>
  <sheetFormatPr baseColWidth="10" defaultRowHeight="12.75" x14ac:dyDescent="0.2"/>
  <cols>
    <col min="1" max="1" width="18.28515625" customWidth="1"/>
    <col min="2" max="2" width="8.5703125" customWidth="1"/>
    <col min="3" max="3" width="9.140625" customWidth="1"/>
    <col min="4" max="4" width="10.7109375" customWidth="1"/>
    <col min="5" max="5" width="11.42578125" customWidth="1"/>
    <col min="6" max="6" width="8" customWidth="1"/>
    <col min="7" max="7" width="7.5703125" customWidth="1"/>
    <col min="8" max="8" width="8.85546875" customWidth="1"/>
    <col min="11" max="11" width="11.5703125" customWidth="1"/>
    <col min="12" max="12" width="11.28515625" customWidth="1"/>
    <col min="13" max="13" width="9.7109375" customWidth="1"/>
    <col min="14" max="14" width="8.85546875" customWidth="1"/>
    <col min="15" max="15" width="13.140625" customWidth="1"/>
  </cols>
  <sheetData>
    <row r="1" spans="1:17" x14ac:dyDescent="0.2">
      <c r="A1" s="132" t="s">
        <v>0</v>
      </c>
      <c r="B1" s="132"/>
      <c r="C1" s="132"/>
    </row>
    <row r="2" spans="1:17" x14ac:dyDescent="0.2">
      <c r="A2" s="132" t="s">
        <v>1</v>
      </c>
      <c r="B2" s="132"/>
      <c r="C2" s="132"/>
    </row>
    <row r="3" spans="1:17" x14ac:dyDescent="0.2">
      <c r="A3" s="132" t="s">
        <v>67</v>
      </c>
      <c r="B3" s="132"/>
      <c r="C3" s="132"/>
    </row>
    <row r="4" spans="1:17" x14ac:dyDescent="0.2">
      <c r="A4" s="1"/>
      <c r="B4" s="1"/>
      <c r="C4" s="1"/>
    </row>
    <row r="6" spans="1:17" x14ac:dyDescent="0.2">
      <c r="A6" s="131" t="s">
        <v>8</v>
      </c>
      <c r="B6" s="131"/>
      <c r="C6" s="131"/>
      <c r="D6" s="131"/>
      <c r="E6" s="131"/>
      <c r="F6" s="131"/>
      <c r="G6" s="131"/>
      <c r="H6" s="131"/>
    </row>
    <row r="7" spans="1:17" x14ac:dyDescent="0.2">
      <c r="A7" s="2"/>
      <c r="B7" s="2"/>
      <c r="C7" s="2"/>
      <c r="D7" s="2"/>
      <c r="E7" s="2"/>
    </row>
    <row r="8" spans="1:17" x14ac:dyDescent="0.2">
      <c r="A8" s="3" t="s">
        <v>9</v>
      </c>
      <c r="B8" s="130" t="s">
        <v>10</v>
      </c>
      <c r="C8" s="130"/>
      <c r="D8" s="3" t="s">
        <v>11</v>
      </c>
      <c r="E8" s="3">
        <v>2018</v>
      </c>
      <c r="F8" s="140">
        <v>43220</v>
      </c>
      <c r="G8" s="140"/>
    </row>
    <row r="9" spans="1:17" x14ac:dyDescent="0.2">
      <c r="A9" s="131" t="s">
        <v>12</v>
      </c>
      <c r="B9" s="131"/>
      <c r="C9" s="131"/>
      <c r="D9" s="131"/>
      <c r="E9" s="131"/>
      <c r="F9" s="131"/>
      <c r="G9" s="131"/>
      <c r="H9" s="131"/>
    </row>
    <row r="11" spans="1:17" ht="13.5" thickBot="1" x14ac:dyDescent="0.25"/>
    <row r="12" spans="1:17" ht="41.25" customHeight="1" thickBot="1" x14ac:dyDescent="0.25">
      <c r="A12" s="13" t="s">
        <v>25</v>
      </c>
      <c r="B12" s="13" t="s">
        <v>13</v>
      </c>
      <c r="C12" s="14" t="s">
        <v>22</v>
      </c>
      <c r="D12" s="14" t="s">
        <v>2</v>
      </c>
      <c r="E12" s="29" t="s">
        <v>47</v>
      </c>
      <c r="F12" s="14" t="s">
        <v>3</v>
      </c>
      <c r="G12" s="14" t="s">
        <v>19</v>
      </c>
      <c r="H12" s="14" t="s">
        <v>4</v>
      </c>
      <c r="I12" s="14" t="s">
        <v>40</v>
      </c>
      <c r="J12" s="14" t="s">
        <v>5</v>
      </c>
      <c r="K12" s="14" t="s">
        <v>6</v>
      </c>
      <c r="L12" s="14" t="s">
        <v>7</v>
      </c>
      <c r="M12" s="14" t="s">
        <v>20</v>
      </c>
      <c r="N12" s="14" t="s">
        <v>21</v>
      </c>
      <c r="O12" s="14" t="s">
        <v>26</v>
      </c>
      <c r="P12" s="14" t="s">
        <v>69</v>
      </c>
      <c r="Q12" s="14" t="s">
        <v>70</v>
      </c>
    </row>
    <row r="13" spans="1:17" ht="16.5" customHeight="1" x14ac:dyDescent="0.2">
      <c r="A13" s="133" t="s">
        <v>14</v>
      </c>
      <c r="B13" s="15" t="s">
        <v>17</v>
      </c>
      <c r="C13" s="18">
        <v>80</v>
      </c>
      <c r="D13" s="18">
        <v>80</v>
      </c>
      <c r="E13" s="18">
        <v>120</v>
      </c>
      <c r="F13" s="18">
        <v>110</v>
      </c>
      <c r="G13" s="18">
        <v>110</v>
      </c>
      <c r="H13" s="18">
        <v>50</v>
      </c>
      <c r="I13" s="18">
        <v>80</v>
      </c>
      <c r="J13" s="18">
        <v>45</v>
      </c>
      <c r="K13" s="18">
        <v>45</v>
      </c>
      <c r="L13" s="18">
        <v>50</v>
      </c>
      <c r="M13" s="18"/>
      <c r="N13" s="20"/>
      <c r="O13" s="35">
        <f t="shared" ref="O13:O18" si="0">IF(SUM(C13:N13)=0,"",AVERAGE(C13:N13))</f>
        <v>77</v>
      </c>
      <c r="P13" s="35">
        <f t="shared" ref="P13:P18" si="1">AVERAGE(C13:G13)</f>
        <v>100</v>
      </c>
      <c r="Q13" s="35">
        <f t="shared" ref="Q13:Q18" si="2">AVERAGE(H13:N13)</f>
        <v>54</v>
      </c>
    </row>
    <row r="14" spans="1:17" ht="16.5" customHeight="1" thickBot="1" x14ac:dyDescent="0.25">
      <c r="A14" s="134"/>
      <c r="B14" s="16" t="s">
        <v>41</v>
      </c>
      <c r="C14" s="21">
        <v>150</v>
      </c>
      <c r="D14" s="21">
        <v>150</v>
      </c>
      <c r="E14" s="21">
        <v>170</v>
      </c>
      <c r="F14" s="21">
        <v>150</v>
      </c>
      <c r="G14" s="21">
        <v>140</v>
      </c>
      <c r="H14" s="21">
        <v>70</v>
      </c>
      <c r="I14" s="21">
        <v>180</v>
      </c>
      <c r="J14" s="21">
        <v>65</v>
      </c>
      <c r="K14" s="21">
        <v>70</v>
      </c>
      <c r="L14" s="21">
        <v>60</v>
      </c>
      <c r="M14" s="21"/>
      <c r="N14" s="22"/>
      <c r="O14" s="36">
        <f t="shared" si="0"/>
        <v>120.5</v>
      </c>
      <c r="P14" s="36">
        <f t="shared" si="1"/>
        <v>152</v>
      </c>
      <c r="Q14" s="36">
        <f t="shared" si="2"/>
        <v>89</v>
      </c>
    </row>
    <row r="15" spans="1:17" ht="16.5" customHeight="1" x14ac:dyDescent="0.2">
      <c r="A15" s="135" t="s">
        <v>15</v>
      </c>
      <c r="B15" s="17" t="s">
        <v>17</v>
      </c>
      <c r="C15" s="23">
        <v>80</v>
      </c>
      <c r="D15" s="23">
        <v>50</v>
      </c>
      <c r="E15" s="23">
        <v>70</v>
      </c>
      <c r="F15" s="23">
        <v>110</v>
      </c>
      <c r="G15" s="23">
        <v>100</v>
      </c>
      <c r="H15" s="23">
        <v>50</v>
      </c>
      <c r="I15" s="23">
        <v>90</v>
      </c>
      <c r="J15" s="23">
        <v>40</v>
      </c>
      <c r="K15" s="23">
        <v>40</v>
      </c>
      <c r="L15" s="23">
        <v>50</v>
      </c>
      <c r="M15" s="23">
        <v>80</v>
      </c>
      <c r="N15" s="23">
        <v>40</v>
      </c>
      <c r="O15" s="37">
        <f t="shared" si="0"/>
        <v>66.666666666666671</v>
      </c>
      <c r="P15" s="37">
        <f t="shared" si="1"/>
        <v>82</v>
      </c>
      <c r="Q15" s="37">
        <f t="shared" si="2"/>
        <v>55.714285714285715</v>
      </c>
    </row>
    <row r="16" spans="1:17" ht="16.5" customHeight="1" thickBot="1" x14ac:dyDescent="0.25">
      <c r="A16" s="134"/>
      <c r="B16" s="16" t="s">
        <v>41</v>
      </c>
      <c r="C16" s="21">
        <v>120</v>
      </c>
      <c r="D16" s="21">
        <v>60</v>
      </c>
      <c r="E16" s="21">
        <v>80</v>
      </c>
      <c r="F16" s="21">
        <v>120</v>
      </c>
      <c r="G16" s="21">
        <v>120</v>
      </c>
      <c r="H16" s="21">
        <v>60</v>
      </c>
      <c r="I16" s="21">
        <v>110</v>
      </c>
      <c r="J16" s="21">
        <v>50</v>
      </c>
      <c r="K16" s="21">
        <v>60</v>
      </c>
      <c r="L16" s="21">
        <v>70</v>
      </c>
      <c r="M16" s="21">
        <v>100</v>
      </c>
      <c r="N16" s="21">
        <v>50</v>
      </c>
      <c r="O16" s="36">
        <f t="shared" si="0"/>
        <v>83.333333333333329</v>
      </c>
      <c r="P16" s="36">
        <f t="shared" si="1"/>
        <v>100</v>
      </c>
      <c r="Q16" s="36">
        <f t="shared" si="2"/>
        <v>71.428571428571431</v>
      </c>
    </row>
    <row r="17" spans="1:17" ht="16.5" customHeight="1" x14ac:dyDescent="0.2">
      <c r="A17" s="133" t="s">
        <v>42</v>
      </c>
      <c r="B17" s="15" t="s">
        <v>17</v>
      </c>
      <c r="C17" s="18">
        <v>30</v>
      </c>
      <c r="D17" s="18">
        <v>20</v>
      </c>
      <c r="E17" s="18">
        <v>25</v>
      </c>
      <c r="F17" s="18">
        <v>25</v>
      </c>
      <c r="G17" s="18">
        <v>30</v>
      </c>
      <c r="H17" s="18">
        <v>25</v>
      </c>
      <c r="I17" s="18">
        <v>30</v>
      </c>
      <c r="J17" s="18">
        <v>25</v>
      </c>
      <c r="K17" s="18">
        <v>20</v>
      </c>
      <c r="L17" s="18">
        <v>40</v>
      </c>
      <c r="M17" s="18">
        <v>50</v>
      </c>
      <c r="N17" s="18">
        <v>25</v>
      </c>
      <c r="O17" s="35">
        <f t="shared" si="0"/>
        <v>28.75</v>
      </c>
      <c r="P17" s="35">
        <f t="shared" si="1"/>
        <v>26</v>
      </c>
      <c r="Q17" s="35">
        <f t="shared" si="2"/>
        <v>30.714285714285715</v>
      </c>
    </row>
    <row r="18" spans="1:17" ht="16.5" customHeight="1" thickBot="1" x14ac:dyDescent="0.25">
      <c r="A18" s="134"/>
      <c r="B18" s="16" t="s">
        <v>41</v>
      </c>
      <c r="C18" s="21">
        <v>40</v>
      </c>
      <c r="D18" s="21">
        <v>35</v>
      </c>
      <c r="E18" s="21">
        <v>35</v>
      </c>
      <c r="F18" s="21">
        <v>30</v>
      </c>
      <c r="G18" s="21">
        <v>40</v>
      </c>
      <c r="H18" s="21">
        <v>35</v>
      </c>
      <c r="I18" s="21">
        <v>40</v>
      </c>
      <c r="J18" s="21">
        <v>35</v>
      </c>
      <c r="K18" s="21">
        <v>35</v>
      </c>
      <c r="L18" s="21">
        <v>50</v>
      </c>
      <c r="M18" s="21">
        <v>60</v>
      </c>
      <c r="N18" s="21">
        <v>30</v>
      </c>
      <c r="O18" s="36">
        <f t="shared" si="0"/>
        <v>38.75</v>
      </c>
      <c r="P18" s="36">
        <f t="shared" si="1"/>
        <v>36</v>
      </c>
      <c r="Q18" s="36">
        <f t="shared" si="2"/>
        <v>40.714285714285715</v>
      </c>
    </row>
    <row r="19" spans="1:17" ht="16.5" customHeight="1" x14ac:dyDescent="0.2">
      <c r="A19" s="24" t="s">
        <v>43</v>
      </c>
      <c r="B19" s="4"/>
      <c r="C19" s="4"/>
      <c r="D19" s="4"/>
      <c r="E19" s="4"/>
      <c r="F19" s="4"/>
      <c r="G19" s="4"/>
      <c r="H19" s="4"/>
      <c r="O19" s="54"/>
    </row>
    <row r="20" spans="1:17" ht="16.5" customHeight="1" x14ac:dyDescent="0.2">
      <c r="A20" s="25" t="s">
        <v>52</v>
      </c>
      <c r="B20" s="4"/>
      <c r="C20" s="4"/>
      <c r="D20" s="4"/>
      <c r="E20" s="4"/>
      <c r="F20" s="4"/>
      <c r="G20" s="4"/>
      <c r="H20" s="4"/>
    </row>
    <row r="21" spans="1:17" ht="16.5" customHeight="1" x14ac:dyDescent="0.2">
      <c r="A21" s="25" t="s">
        <v>56</v>
      </c>
      <c r="B21" s="4"/>
      <c r="C21" s="4"/>
      <c r="D21" s="4"/>
      <c r="E21" s="4"/>
      <c r="F21" s="4"/>
      <c r="G21" s="4"/>
      <c r="H21" s="4"/>
    </row>
    <row r="22" spans="1:17" x14ac:dyDescent="0.2">
      <c r="A22" s="26"/>
      <c r="B22" s="4"/>
      <c r="C22" s="4"/>
      <c r="D22" s="4"/>
      <c r="E22" s="4"/>
      <c r="F22" s="4"/>
      <c r="G22" s="4"/>
      <c r="H22" s="4"/>
    </row>
    <row r="23" spans="1:17" ht="25.5" customHeight="1" x14ac:dyDescent="0.2">
      <c r="A23" s="137" t="s">
        <v>73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</row>
    <row r="25" spans="1:17" x14ac:dyDescent="0.2">
      <c r="G25" t="s">
        <v>23</v>
      </c>
    </row>
    <row r="28" spans="1:17" x14ac:dyDescent="0.2">
      <c r="F28" t="s">
        <v>24</v>
      </c>
    </row>
  </sheetData>
  <mergeCells count="11">
    <mergeCell ref="A23:O23"/>
    <mergeCell ref="A6:H6"/>
    <mergeCell ref="A1:C1"/>
    <mergeCell ref="A2:C2"/>
    <mergeCell ref="A3:C3"/>
    <mergeCell ref="A17:A18"/>
    <mergeCell ref="A9:H9"/>
    <mergeCell ref="B8:C8"/>
    <mergeCell ref="F8:G8"/>
    <mergeCell ref="A13:A14"/>
    <mergeCell ref="A15:A16"/>
  </mergeCells>
  <phoneticPr fontId="2" type="noConversion"/>
  <pageMargins left="0.75" right="0.75" top="1" bottom="1" header="0" footer="0"/>
  <pageSetup paperSize="9" orientation="portrait" horizontalDpi="4294967293" verticalDpi="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8"/>
  <sheetViews>
    <sheetView topLeftCell="A4" workbookViewId="0">
      <selection activeCell="C13" sqref="C13:N18"/>
    </sheetView>
  </sheetViews>
  <sheetFormatPr baseColWidth="10" defaultRowHeight="12.75" x14ac:dyDescent="0.2"/>
  <cols>
    <col min="1" max="1" width="18.28515625" customWidth="1"/>
    <col min="2" max="2" width="8.5703125" customWidth="1"/>
    <col min="3" max="3" width="9.140625" customWidth="1"/>
    <col min="4" max="4" width="10.7109375" customWidth="1"/>
    <col min="5" max="5" width="11.5703125" customWidth="1"/>
    <col min="6" max="6" width="8.28515625" customWidth="1"/>
    <col min="7" max="7" width="7.5703125" customWidth="1"/>
    <col min="8" max="8" width="8.85546875" customWidth="1"/>
    <col min="9" max="9" width="10.140625" customWidth="1"/>
    <col min="10" max="10" width="9.5703125" customWidth="1"/>
    <col min="11" max="11" width="10" customWidth="1"/>
    <col min="12" max="12" width="11.28515625" customWidth="1"/>
    <col min="13" max="13" width="8.5703125" customWidth="1"/>
    <col min="14" max="14" width="10.28515625" customWidth="1"/>
    <col min="15" max="15" width="10.5703125" customWidth="1"/>
  </cols>
  <sheetData>
    <row r="1" spans="1:17" x14ac:dyDescent="0.2">
      <c r="A1" s="132" t="s">
        <v>0</v>
      </c>
      <c r="B1" s="132"/>
      <c r="C1" s="132"/>
    </row>
    <row r="2" spans="1:17" x14ac:dyDescent="0.2">
      <c r="A2" s="132" t="s">
        <v>1</v>
      </c>
      <c r="B2" s="132"/>
      <c r="C2" s="132"/>
    </row>
    <row r="3" spans="1:17" x14ac:dyDescent="0.2">
      <c r="A3" s="132" t="s">
        <v>67</v>
      </c>
      <c r="B3" s="132"/>
      <c r="C3" s="132"/>
    </row>
    <row r="4" spans="1:17" x14ac:dyDescent="0.2">
      <c r="A4" s="1"/>
      <c r="B4" s="1"/>
      <c r="C4" s="1"/>
    </row>
    <row r="6" spans="1:17" x14ac:dyDescent="0.2">
      <c r="A6" s="131" t="s">
        <v>8</v>
      </c>
      <c r="B6" s="131"/>
      <c r="C6" s="131"/>
      <c r="D6" s="131"/>
      <c r="E6" s="131"/>
      <c r="F6" s="131"/>
      <c r="G6" s="131"/>
      <c r="H6" s="131"/>
    </row>
    <row r="7" spans="1:17" x14ac:dyDescent="0.2">
      <c r="A7" s="2"/>
      <c r="B7" s="2"/>
      <c r="C7" s="2"/>
      <c r="D7" s="2"/>
      <c r="E7" s="2"/>
    </row>
    <row r="8" spans="1:17" x14ac:dyDescent="0.2">
      <c r="A8" s="3" t="s">
        <v>9</v>
      </c>
      <c r="B8" s="130" t="s">
        <v>10</v>
      </c>
      <c r="C8" s="130"/>
      <c r="D8" s="3" t="s">
        <v>11</v>
      </c>
      <c r="E8" s="3">
        <v>2018</v>
      </c>
      <c r="F8" s="136">
        <v>43251</v>
      </c>
      <c r="G8" s="136"/>
    </row>
    <row r="9" spans="1:17" x14ac:dyDescent="0.2">
      <c r="A9" s="131" t="s">
        <v>12</v>
      </c>
      <c r="B9" s="131"/>
      <c r="C9" s="131"/>
      <c r="D9" s="131"/>
      <c r="E9" s="131"/>
      <c r="F9" s="131"/>
      <c r="G9" s="131"/>
      <c r="H9" s="131"/>
    </row>
    <row r="11" spans="1:17" ht="13.5" thickBot="1" x14ac:dyDescent="0.25"/>
    <row r="12" spans="1:17" ht="41.25" customHeight="1" thickBot="1" x14ac:dyDescent="0.25">
      <c r="A12" s="13" t="s">
        <v>25</v>
      </c>
      <c r="B12" s="13" t="s">
        <v>13</v>
      </c>
      <c r="C12" s="14" t="s">
        <v>22</v>
      </c>
      <c r="D12" s="14" t="s">
        <v>2</v>
      </c>
      <c r="E12" s="29" t="s">
        <v>47</v>
      </c>
      <c r="F12" s="14" t="s">
        <v>3</v>
      </c>
      <c r="G12" s="14" t="s">
        <v>19</v>
      </c>
      <c r="H12" s="14" t="s">
        <v>4</v>
      </c>
      <c r="I12" s="14" t="s">
        <v>40</v>
      </c>
      <c r="J12" s="14" t="s">
        <v>5</v>
      </c>
      <c r="K12" s="14" t="s">
        <v>6</v>
      </c>
      <c r="L12" s="14" t="s">
        <v>7</v>
      </c>
      <c r="M12" s="14" t="s">
        <v>20</v>
      </c>
      <c r="N12" s="14" t="s">
        <v>21</v>
      </c>
      <c r="O12" s="14" t="s">
        <v>26</v>
      </c>
      <c r="P12" s="14" t="s">
        <v>69</v>
      </c>
      <c r="Q12" s="14" t="s">
        <v>70</v>
      </c>
    </row>
    <row r="13" spans="1:17" ht="16.5" customHeight="1" x14ac:dyDescent="0.2">
      <c r="A13" s="133" t="s">
        <v>14</v>
      </c>
      <c r="B13" s="15" t="s">
        <v>17</v>
      </c>
      <c r="C13" s="18">
        <v>80</v>
      </c>
      <c r="D13" s="18">
        <v>80</v>
      </c>
      <c r="E13" s="18">
        <v>120</v>
      </c>
      <c r="F13" s="18">
        <v>110</v>
      </c>
      <c r="G13" s="18">
        <v>110</v>
      </c>
      <c r="H13" s="18">
        <v>50</v>
      </c>
      <c r="I13" s="18">
        <v>80</v>
      </c>
      <c r="J13" s="18">
        <v>45</v>
      </c>
      <c r="K13" s="18">
        <v>45</v>
      </c>
      <c r="L13" s="18">
        <v>50</v>
      </c>
      <c r="M13" s="19"/>
      <c r="N13" s="20"/>
      <c r="O13" s="35">
        <f t="shared" ref="O13:O18" si="0">IF(SUM(C13:N13)=0,"",AVERAGE(C13:N13))</f>
        <v>77</v>
      </c>
      <c r="P13" s="35">
        <f>AVERAGE(C13:G13)</f>
        <v>100</v>
      </c>
      <c r="Q13" s="35">
        <f>AVERAGE(H13:N13)</f>
        <v>54</v>
      </c>
    </row>
    <row r="14" spans="1:17" ht="16.5" customHeight="1" thickBot="1" x14ac:dyDescent="0.25">
      <c r="A14" s="134"/>
      <c r="B14" s="16" t="s">
        <v>41</v>
      </c>
      <c r="C14" s="21">
        <v>150</v>
      </c>
      <c r="D14" s="21">
        <v>150</v>
      </c>
      <c r="E14" s="21">
        <v>170</v>
      </c>
      <c r="F14" s="21">
        <v>160</v>
      </c>
      <c r="G14" s="21">
        <v>130</v>
      </c>
      <c r="H14" s="21">
        <v>70</v>
      </c>
      <c r="I14" s="21">
        <v>180</v>
      </c>
      <c r="J14" s="21">
        <v>65</v>
      </c>
      <c r="K14" s="21">
        <v>70</v>
      </c>
      <c r="L14" s="21">
        <v>60</v>
      </c>
      <c r="M14" s="22"/>
      <c r="N14" s="22"/>
      <c r="O14" s="36">
        <f t="shared" si="0"/>
        <v>120.5</v>
      </c>
      <c r="P14" s="36">
        <f t="shared" ref="P14:P18" si="1">AVERAGE(C14:G14)</f>
        <v>152</v>
      </c>
      <c r="Q14" s="36">
        <f t="shared" ref="Q14:Q18" si="2">AVERAGE(H14:N14)</f>
        <v>89</v>
      </c>
    </row>
    <row r="15" spans="1:17" ht="16.5" customHeight="1" x14ac:dyDescent="0.2">
      <c r="A15" s="135" t="s">
        <v>15</v>
      </c>
      <c r="B15" s="17" t="s">
        <v>17</v>
      </c>
      <c r="C15" s="23">
        <v>80</v>
      </c>
      <c r="D15" s="23">
        <v>50</v>
      </c>
      <c r="E15" s="23">
        <v>70</v>
      </c>
      <c r="F15" s="23">
        <v>100</v>
      </c>
      <c r="G15" s="23">
        <v>100</v>
      </c>
      <c r="H15" s="23">
        <v>50</v>
      </c>
      <c r="I15" s="23">
        <v>90</v>
      </c>
      <c r="J15" s="23">
        <v>40</v>
      </c>
      <c r="K15" s="23">
        <v>30</v>
      </c>
      <c r="L15" s="23">
        <v>50</v>
      </c>
      <c r="M15" s="34">
        <v>80</v>
      </c>
      <c r="N15" s="23">
        <v>40</v>
      </c>
      <c r="O15" s="37">
        <f t="shared" si="0"/>
        <v>65</v>
      </c>
      <c r="P15" s="37">
        <f t="shared" si="1"/>
        <v>80</v>
      </c>
      <c r="Q15" s="37">
        <f t="shared" si="2"/>
        <v>54.285714285714285</v>
      </c>
    </row>
    <row r="16" spans="1:17" ht="16.5" customHeight="1" thickBot="1" x14ac:dyDescent="0.25">
      <c r="A16" s="134"/>
      <c r="B16" s="16" t="s">
        <v>41</v>
      </c>
      <c r="C16" s="21">
        <v>120</v>
      </c>
      <c r="D16" s="21">
        <v>60</v>
      </c>
      <c r="E16" s="21">
        <v>80</v>
      </c>
      <c r="F16" s="21">
        <v>110</v>
      </c>
      <c r="G16" s="21">
        <v>110</v>
      </c>
      <c r="H16" s="21">
        <v>60</v>
      </c>
      <c r="I16" s="21">
        <v>110</v>
      </c>
      <c r="J16" s="21">
        <v>50</v>
      </c>
      <c r="K16" s="21">
        <v>60</v>
      </c>
      <c r="L16" s="21">
        <v>70</v>
      </c>
      <c r="M16" s="33">
        <v>100</v>
      </c>
      <c r="N16" s="21">
        <v>50</v>
      </c>
      <c r="O16" s="36">
        <f t="shared" si="0"/>
        <v>81.666666666666671</v>
      </c>
      <c r="P16" s="36">
        <f t="shared" si="1"/>
        <v>96</v>
      </c>
      <c r="Q16" s="36">
        <f t="shared" si="2"/>
        <v>71.428571428571431</v>
      </c>
    </row>
    <row r="17" spans="1:17" ht="16.5" customHeight="1" x14ac:dyDescent="0.2">
      <c r="A17" s="133" t="s">
        <v>42</v>
      </c>
      <c r="B17" s="15" t="s">
        <v>17</v>
      </c>
      <c r="C17" s="18">
        <v>30</v>
      </c>
      <c r="D17" s="18">
        <v>20</v>
      </c>
      <c r="E17" s="18">
        <v>25</v>
      </c>
      <c r="F17" s="18">
        <v>25</v>
      </c>
      <c r="G17" s="18">
        <v>30</v>
      </c>
      <c r="H17" s="18">
        <v>25</v>
      </c>
      <c r="I17" s="18">
        <v>30</v>
      </c>
      <c r="J17" s="18">
        <v>25</v>
      </c>
      <c r="K17" s="18">
        <v>20</v>
      </c>
      <c r="L17" s="18">
        <v>40</v>
      </c>
      <c r="M17" s="31">
        <v>50</v>
      </c>
      <c r="N17" s="18">
        <v>25</v>
      </c>
      <c r="O17" s="35">
        <f t="shared" si="0"/>
        <v>28.75</v>
      </c>
      <c r="P17" s="35">
        <f t="shared" si="1"/>
        <v>26</v>
      </c>
      <c r="Q17" s="35">
        <f t="shared" si="2"/>
        <v>30.714285714285715</v>
      </c>
    </row>
    <row r="18" spans="1:17" ht="16.5" customHeight="1" thickBot="1" x14ac:dyDescent="0.25">
      <c r="A18" s="134"/>
      <c r="B18" s="16" t="s">
        <v>41</v>
      </c>
      <c r="C18" s="21">
        <v>40</v>
      </c>
      <c r="D18" s="21">
        <v>35</v>
      </c>
      <c r="E18" s="21">
        <v>30</v>
      </c>
      <c r="F18" s="21">
        <v>30</v>
      </c>
      <c r="G18" s="21">
        <v>40</v>
      </c>
      <c r="H18" s="21">
        <v>35</v>
      </c>
      <c r="I18" s="21">
        <v>40</v>
      </c>
      <c r="J18" s="21">
        <v>35</v>
      </c>
      <c r="K18" s="21">
        <v>35</v>
      </c>
      <c r="L18" s="21">
        <v>50</v>
      </c>
      <c r="M18" s="33">
        <v>60</v>
      </c>
      <c r="N18" s="21">
        <v>30</v>
      </c>
      <c r="O18" s="36">
        <f t="shared" si="0"/>
        <v>38.333333333333336</v>
      </c>
      <c r="P18" s="36">
        <f t="shared" si="1"/>
        <v>35</v>
      </c>
      <c r="Q18" s="36">
        <f t="shared" si="2"/>
        <v>40.714285714285715</v>
      </c>
    </row>
    <row r="19" spans="1:17" ht="16.5" customHeight="1" x14ac:dyDescent="0.2">
      <c r="A19" s="24" t="s">
        <v>43</v>
      </c>
      <c r="B19" s="4"/>
      <c r="C19" s="4"/>
      <c r="D19" s="4"/>
      <c r="E19" s="4"/>
      <c r="F19" s="4"/>
      <c r="G19" s="4"/>
      <c r="H19" s="4"/>
    </row>
    <row r="20" spans="1:17" ht="16.5" customHeight="1" x14ac:dyDescent="0.2">
      <c r="A20" s="25" t="s">
        <v>52</v>
      </c>
      <c r="B20" s="4"/>
      <c r="C20" s="4"/>
      <c r="D20" s="4"/>
      <c r="E20" s="4"/>
      <c r="F20" s="4"/>
      <c r="G20" s="4"/>
      <c r="H20" s="4"/>
    </row>
    <row r="21" spans="1:17" ht="16.5" customHeight="1" x14ac:dyDescent="0.2">
      <c r="A21" s="25" t="s">
        <v>56</v>
      </c>
      <c r="B21" s="4"/>
      <c r="C21" s="4"/>
      <c r="D21" s="4"/>
      <c r="E21" s="4"/>
      <c r="F21" s="4"/>
      <c r="G21" s="4"/>
      <c r="H21" s="4"/>
    </row>
    <row r="22" spans="1:17" ht="27" customHeight="1" x14ac:dyDescent="0.2">
      <c r="A22" s="137" t="s">
        <v>72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</row>
    <row r="25" spans="1:17" x14ac:dyDescent="0.2">
      <c r="G25" t="s">
        <v>23</v>
      </c>
    </row>
    <row r="28" spans="1:17" x14ac:dyDescent="0.2">
      <c r="F28" t="s">
        <v>24</v>
      </c>
    </row>
  </sheetData>
  <mergeCells count="11">
    <mergeCell ref="A22:O22"/>
    <mergeCell ref="A1:C1"/>
    <mergeCell ref="A2:C2"/>
    <mergeCell ref="A3:C3"/>
    <mergeCell ref="A6:H6"/>
    <mergeCell ref="A17:A18"/>
    <mergeCell ref="F8:G8"/>
    <mergeCell ref="A9:H9"/>
    <mergeCell ref="B8:C8"/>
    <mergeCell ref="A13:A14"/>
    <mergeCell ref="A15:A16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8"/>
  <sheetViews>
    <sheetView zoomScale="81" zoomScaleNormal="81" workbookViewId="0">
      <selection activeCell="A9" sqref="A9:G9"/>
    </sheetView>
  </sheetViews>
  <sheetFormatPr baseColWidth="10" defaultRowHeight="12.75" x14ac:dyDescent="0.2"/>
  <cols>
    <col min="1" max="1" width="18.28515625" customWidth="1"/>
    <col min="2" max="2" width="8.5703125" customWidth="1"/>
    <col min="3" max="3" width="9.140625" customWidth="1"/>
    <col min="4" max="4" width="9.85546875" customWidth="1"/>
    <col min="5" max="5" width="13.7109375" customWidth="1"/>
    <col min="6" max="6" width="9.7109375" customWidth="1"/>
    <col min="7" max="7" width="8.85546875" customWidth="1"/>
    <col min="8" max="8" width="9.7109375" customWidth="1"/>
    <col min="9" max="9" width="9.5703125" customWidth="1"/>
    <col min="10" max="10" width="9.140625" customWidth="1"/>
    <col min="11" max="11" width="11.28515625" customWidth="1"/>
    <col min="12" max="12" width="11.140625" customWidth="1"/>
    <col min="13" max="13" width="8" customWidth="1"/>
    <col min="14" max="14" width="9.5703125" customWidth="1"/>
    <col min="15" max="15" width="12.28515625" customWidth="1"/>
  </cols>
  <sheetData>
    <row r="1" spans="1:17" x14ac:dyDescent="0.2">
      <c r="A1" s="132" t="s">
        <v>0</v>
      </c>
      <c r="B1" s="132"/>
      <c r="C1" s="132"/>
    </row>
    <row r="2" spans="1:17" x14ac:dyDescent="0.2">
      <c r="A2" s="132" t="s">
        <v>1</v>
      </c>
      <c r="B2" s="132"/>
      <c r="C2" s="132"/>
    </row>
    <row r="3" spans="1:17" x14ac:dyDescent="0.2">
      <c r="A3" s="132" t="s">
        <v>67</v>
      </c>
      <c r="B3" s="132"/>
      <c r="C3" s="132"/>
    </row>
    <row r="4" spans="1:17" x14ac:dyDescent="0.2">
      <c r="A4" s="1"/>
      <c r="B4" s="1"/>
      <c r="C4" s="1"/>
    </row>
    <row r="6" spans="1:17" x14ac:dyDescent="0.2">
      <c r="A6" s="131" t="s">
        <v>8</v>
      </c>
      <c r="B6" s="131"/>
      <c r="C6" s="131"/>
      <c r="D6" s="131"/>
      <c r="E6" s="131"/>
      <c r="F6" s="131"/>
      <c r="G6" s="131"/>
    </row>
    <row r="7" spans="1:17" x14ac:dyDescent="0.2">
      <c r="A7" s="2"/>
      <c r="B7" s="2"/>
      <c r="C7" s="2"/>
      <c r="D7" s="2"/>
    </row>
    <row r="8" spans="1:17" x14ac:dyDescent="0.2">
      <c r="A8" s="3" t="s">
        <v>9</v>
      </c>
      <c r="B8" s="130" t="s">
        <v>10</v>
      </c>
      <c r="C8" s="130"/>
      <c r="D8" s="3" t="s">
        <v>11</v>
      </c>
      <c r="E8" s="136">
        <v>43261</v>
      </c>
      <c r="F8" s="136"/>
    </row>
    <row r="9" spans="1:17" x14ac:dyDescent="0.2">
      <c r="A9" s="131" t="s">
        <v>12</v>
      </c>
      <c r="B9" s="131"/>
      <c r="C9" s="131"/>
      <c r="D9" s="131"/>
      <c r="E9" s="131"/>
      <c r="F9" s="131"/>
      <c r="G9" s="131"/>
    </row>
    <row r="11" spans="1:17" ht="13.5" thickBot="1" x14ac:dyDescent="0.25"/>
    <row r="12" spans="1:17" ht="41.25" customHeight="1" thickBot="1" x14ac:dyDescent="0.25">
      <c r="A12" s="13" t="s">
        <v>25</v>
      </c>
      <c r="B12" s="13" t="s">
        <v>13</v>
      </c>
      <c r="C12" s="29" t="s">
        <v>46</v>
      </c>
      <c r="D12" s="29" t="s">
        <v>2</v>
      </c>
      <c r="E12" s="29" t="s">
        <v>47</v>
      </c>
      <c r="F12" s="30" t="s">
        <v>3</v>
      </c>
      <c r="G12" s="29" t="s">
        <v>48</v>
      </c>
      <c r="H12" s="29" t="s">
        <v>4</v>
      </c>
      <c r="I12" s="29" t="s">
        <v>49</v>
      </c>
      <c r="J12" s="30" t="s">
        <v>5</v>
      </c>
      <c r="K12" s="29" t="s">
        <v>6</v>
      </c>
      <c r="L12" s="29" t="s">
        <v>7</v>
      </c>
      <c r="M12" s="29" t="s">
        <v>20</v>
      </c>
      <c r="N12" s="29" t="s">
        <v>21</v>
      </c>
      <c r="O12" s="14" t="s">
        <v>26</v>
      </c>
      <c r="P12" s="14" t="s">
        <v>69</v>
      </c>
      <c r="Q12" s="14" t="s">
        <v>70</v>
      </c>
    </row>
    <row r="13" spans="1:17" ht="16.5" customHeight="1" x14ac:dyDescent="0.2">
      <c r="A13" s="133" t="s">
        <v>14</v>
      </c>
      <c r="B13" s="15" t="s">
        <v>17</v>
      </c>
      <c r="C13" s="18">
        <v>80</v>
      </c>
      <c r="D13" s="18">
        <v>80</v>
      </c>
      <c r="E13" s="18">
        <v>120</v>
      </c>
      <c r="F13" s="18">
        <v>120</v>
      </c>
      <c r="G13" s="18">
        <v>115</v>
      </c>
      <c r="H13" s="18">
        <v>50</v>
      </c>
      <c r="I13" s="18">
        <v>80</v>
      </c>
      <c r="J13" s="18">
        <v>45</v>
      </c>
      <c r="K13" s="18">
        <v>45</v>
      </c>
      <c r="L13" s="31">
        <v>50</v>
      </c>
      <c r="M13" s="32"/>
      <c r="N13" s="18"/>
      <c r="O13" s="35">
        <f t="shared" ref="O13:O18" si="0">IF(SUM(C13:N13)=0,"",AVERAGE(C13:N13))</f>
        <v>78.5</v>
      </c>
      <c r="P13" s="35">
        <f t="shared" ref="P13:P18" si="1">AVERAGE(C13:G13)</f>
        <v>103</v>
      </c>
      <c r="Q13" s="35">
        <f>AVERAGE(H13:N13)</f>
        <v>54</v>
      </c>
    </row>
    <row r="14" spans="1:17" ht="16.5" customHeight="1" thickBot="1" x14ac:dyDescent="0.25">
      <c r="A14" s="134"/>
      <c r="B14" s="16" t="s">
        <v>41</v>
      </c>
      <c r="C14" s="21">
        <v>150</v>
      </c>
      <c r="D14" s="21">
        <v>150</v>
      </c>
      <c r="E14" s="21">
        <v>170</v>
      </c>
      <c r="F14" s="21">
        <v>160</v>
      </c>
      <c r="G14" s="21">
        <v>130</v>
      </c>
      <c r="H14" s="21">
        <v>70</v>
      </c>
      <c r="I14" s="21">
        <v>180</v>
      </c>
      <c r="J14" s="21">
        <v>65</v>
      </c>
      <c r="K14" s="21">
        <v>70</v>
      </c>
      <c r="L14" s="33">
        <v>60</v>
      </c>
      <c r="M14" s="33"/>
      <c r="N14" s="21"/>
      <c r="O14" s="36">
        <f t="shared" si="0"/>
        <v>120.5</v>
      </c>
      <c r="P14" s="36">
        <f t="shared" si="1"/>
        <v>152</v>
      </c>
      <c r="Q14" s="36">
        <f t="shared" ref="Q14:Q18" si="2">AVERAGE(H14:N14)</f>
        <v>89</v>
      </c>
    </row>
    <row r="15" spans="1:17" ht="16.5" customHeight="1" x14ac:dyDescent="0.2">
      <c r="A15" s="135" t="s">
        <v>15</v>
      </c>
      <c r="B15" s="17" t="s">
        <v>17</v>
      </c>
      <c r="C15" s="23">
        <v>80</v>
      </c>
      <c r="D15" s="23">
        <v>50</v>
      </c>
      <c r="E15" s="23">
        <v>70</v>
      </c>
      <c r="F15" s="23">
        <v>100</v>
      </c>
      <c r="G15" s="23">
        <v>100</v>
      </c>
      <c r="H15" s="23">
        <v>50</v>
      </c>
      <c r="I15" s="23">
        <v>90</v>
      </c>
      <c r="J15" s="23">
        <v>40</v>
      </c>
      <c r="K15" s="23">
        <v>30</v>
      </c>
      <c r="L15" s="34">
        <v>50</v>
      </c>
      <c r="M15" s="34">
        <v>80</v>
      </c>
      <c r="N15" s="23">
        <v>40</v>
      </c>
      <c r="O15" s="37">
        <f t="shared" si="0"/>
        <v>65</v>
      </c>
      <c r="P15" s="37">
        <f t="shared" si="1"/>
        <v>80</v>
      </c>
      <c r="Q15" s="37">
        <f t="shared" si="2"/>
        <v>54.285714285714285</v>
      </c>
    </row>
    <row r="16" spans="1:17" ht="16.5" customHeight="1" thickBot="1" x14ac:dyDescent="0.25">
      <c r="A16" s="134"/>
      <c r="B16" s="16" t="s">
        <v>41</v>
      </c>
      <c r="C16" s="21">
        <v>150</v>
      </c>
      <c r="D16" s="21">
        <v>60</v>
      </c>
      <c r="E16" s="21">
        <v>80</v>
      </c>
      <c r="F16" s="21">
        <v>110</v>
      </c>
      <c r="G16" s="21">
        <v>110</v>
      </c>
      <c r="H16" s="21">
        <v>60</v>
      </c>
      <c r="I16" s="21">
        <v>110</v>
      </c>
      <c r="J16" s="21">
        <v>50</v>
      </c>
      <c r="K16" s="21">
        <v>60</v>
      </c>
      <c r="L16" s="33">
        <v>70</v>
      </c>
      <c r="M16" s="33">
        <v>100</v>
      </c>
      <c r="N16" s="21">
        <v>50</v>
      </c>
      <c r="O16" s="36">
        <f t="shared" si="0"/>
        <v>84.166666666666671</v>
      </c>
      <c r="P16" s="36">
        <f t="shared" si="1"/>
        <v>102</v>
      </c>
      <c r="Q16" s="36">
        <f t="shared" si="2"/>
        <v>71.428571428571431</v>
      </c>
    </row>
    <row r="17" spans="1:17" ht="16.5" customHeight="1" x14ac:dyDescent="0.2">
      <c r="A17" s="133" t="s">
        <v>42</v>
      </c>
      <c r="B17" s="15" t="s">
        <v>17</v>
      </c>
      <c r="C17" s="18">
        <v>30</v>
      </c>
      <c r="D17" s="18">
        <v>20</v>
      </c>
      <c r="E17" s="18">
        <v>25</v>
      </c>
      <c r="F17" s="18">
        <v>25</v>
      </c>
      <c r="G17" s="18">
        <v>30</v>
      </c>
      <c r="H17" s="18">
        <v>25</v>
      </c>
      <c r="I17" s="18">
        <v>30</v>
      </c>
      <c r="J17" s="18">
        <v>25</v>
      </c>
      <c r="K17" s="18">
        <v>20</v>
      </c>
      <c r="L17" s="31">
        <v>40</v>
      </c>
      <c r="M17" s="31">
        <v>50</v>
      </c>
      <c r="N17" s="18">
        <v>25</v>
      </c>
      <c r="O17" s="35">
        <f t="shared" si="0"/>
        <v>28.75</v>
      </c>
      <c r="P17" s="35">
        <f t="shared" si="1"/>
        <v>26</v>
      </c>
      <c r="Q17" s="35">
        <f t="shared" si="2"/>
        <v>30.714285714285715</v>
      </c>
    </row>
    <row r="18" spans="1:17" ht="16.5" customHeight="1" thickBot="1" x14ac:dyDescent="0.25">
      <c r="A18" s="134"/>
      <c r="B18" s="16" t="s">
        <v>41</v>
      </c>
      <c r="C18" s="21">
        <v>40</v>
      </c>
      <c r="D18" s="21">
        <v>35</v>
      </c>
      <c r="E18" s="21">
        <v>30</v>
      </c>
      <c r="F18" s="21">
        <v>30</v>
      </c>
      <c r="G18" s="21">
        <v>40</v>
      </c>
      <c r="H18" s="21">
        <v>35</v>
      </c>
      <c r="I18" s="21">
        <v>40</v>
      </c>
      <c r="J18" s="21">
        <v>35</v>
      </c>
      <c r="K18" s="21">
        <v>35</v>
      </c>
      <c r="L18" s="33">
        <v>50</v>
      </c>
      <c r="M18" s="33">
        <v>60</v>
      </c>
      <c r="N18" s="21">
        <v>30</v>
      </c>
      <c r="O18" s="36">
        <f t="shared" si="0"/>
        <v>38.333333333333336</v>
      </c>
      <c r="P18" s="36">
        <f t="shared" si="1"/>
        <v>35</v>
      </c>
      <c r="Q18" s="36">
        <f t="shared" si="2"/>
        <v>40.714285714285715</v>
      </c>
    </row>
    <row r="19" spans="1:17" ht="16.5" customHeight="1" x14ac:dyDescent="0.2">
      <c r="A19" s="24" t="s">
        <v>43</v>
      </c>
      <c r="B19" s="4"/>
      <c r="C19" s="4"/>
      <c r="D19" s="4"/>
      <c r="E19" s="4"/>
      <c r="F19" s="4"/>
      <c r="G19" s="4"/>
    </row>
    <row r="20" spans="1:17" ht="16.5" customHeight="1" x14ac:dyDescent="0.2">
      <c r="A20" s="25" t="s">
        <v>52</v>
      </c>
      <c r="B20" s="4"/>
      <c r="C20" s="4"/>
      <c r="D20" s="4"/>
      <c r="E20" s="4"/>
      <c r="F20" s="4"/>
      <c r="G20" s="4"/>
    </row>
    <row r="21" spans="1:17" ht="16.5" customHeight="1" x14ac:dyDescent="0.2">
      <c r="A21" s="25" t="s">
        <v>56</v>
      </c>
      <c r="B21" s="4"/>
      <c r="C21" s="4"/>
      <c r="D21" s="4"/>
      <c r="E21" s="4"/>
      <c r="F21" s="4"/>
      <c r="G21" s="4"/>
    </row>
    <row r="22" spans="1:17" x14ac:dyDescent="0.2">
      <c r="A22" s="26"/>
      <c r="B22" s="4"/>
      <c r="C22" s="4"/>
      <c r="D22" s="4"/>
      <c r="E22" s="4"/>
      <c r="F22" s="4"/>
      <c r="G22" s="4"/>
    </row>
    <row r="23" spans="1:17" ht="31.9" customHeight="1" x14ac:dyDescent="0.2">
      <c r="A23" s="137" t="s">
        <v>73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</row>
    <row r="25" spans="1:17" x14ac:dyDescent="0.2">
      <c r="F25" t="s">
        <v>23</v>
      </c>
    </row>
    <row r="28" spans="1:17" x14ac:dyDescent="0.2">
      <c r="E28" t="s">
        <v>24</v>
      </c>
    </row>
  </sheetData>
  <mergeCells count="11">
    <mergeCell ref="A23:O23"/>
    <mergeCell ref="A1:C1"/>
    <mergeCell ref="A2:C2"/>
    <mergeCell ref="A3:C3"/>
    <mergeCell ref="A6:G6"/>
    <mergeCell ref="A17:A18"/>
    <mergeCell ref="A9:G9"/>
    <mergeCell ref="B8:C8"/>
    <mergeCell ref="E8:F8"/>
    <mergeCell ref="A13:A14"/>
    <mergeCell ref="A15:A16"/>
  </mergeCells>
  <phoneticPr fontId="2" type="noConversion"/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8"/>
  <sheetViews>
    <sheetView workbookViewId="0">
      <selection activeCell="L27" sqref="L27"/>
    </sheetView>
  </sheetViews>
  <sheetFormatPr baseColWidth="10" defaultRowHeight="12.75" x14ac:dyDescent="0.2"/>
  <cols>
    <col min="1" max="1" width="18.28515625" customWidth="1"/>
    <col min="2" max="2" width="8.5703125" customWidth="1"/>
    <col min="3" max="3" width="9.140625" customWidth="1"/>
    <col min="4" max="4" width="8.85546875" customWidth="1"/>
    <col min="5" max="5" width="11" customWidth="1"/>
    <col min="6" max="6" width="7.5703125" customWidth="1"/>
    <col min="7" max="7" width="7.28515625" customWidth="1"/>
    <col min="8" max="8" width="9.7109375" customWidth="1"/>
    <col min="10" max="10" width="7.85546875" customWidth="1"/>
    <col min="11" max="11" width="11.28515625" customWidth="1"/>
    <col min="12" max="12" width="9" customWidth="1"/>
    <col min="13" max="13" width="6.85546875" customWidth="1"/>
    <col min="14" max="14" width="10.85546875" customWidth="1"/>
  </cols>
  <sheetData>
    <row r="1" spans="1:15" x14ac:dyDescent="0.2">
      <c r="A1" s="132" t="s">
        <v>0</v>
      </c>
      <c r="B1" s="132"/>
      <c r="C1" s="132"/>
    </row>
    <row r="2" spans="1:15" x14ac:dyDescent="0.2">
      <c r="A2" s="132" t="s">
        <v>1</v>
      </c>
      <c r="B2" s="132"/>
      <c r="C2" s="132"/>
    </row>
    <row r="3" spans="1:15" x14ac:dyDescent="0.2">
      <c r="A3" s="132" t="s">
        <v>67</v>
      </c>
      <c r="B3" s="132"/>
      <c r="C3" s="132"/>
    </row>
    <row r="4" spans="1:15" x14ac:dyDescent="0.2">
      <c r="A4" s="1"/>
      <c r="B4" s="1"/>
      <c r="C4" s="1"/>
    </row>
    <row r="6" spans="1:15" x14ac:dyDescent="0.2">
      <c r="A6" s="131" t="s">
        <v>8</v>
      </c>
      <c r="B6" s="131"/>
      <c r="C6" s="131"/>
      <c r="D6" s="131"/>
      <c r="E6" s="131"/>
      <c r="F6" s="131"/>
      <c r="G6" s="131"/>
    </row>
    <row r="7" spans="1:15" x14ac:dyDescent="0.2">
      <c r="A7" s="2"/>
      <c r="B7" s="2"/>
      <c r="C7" s="2"/>
      <c r="D7" s="2"/>
    </row>
    <row r="8" spans="1:15" x14ac:dyDescent="0.2">
      <c r="A8" s="3" t="s">
        <v>9</v>
      </c>
      <c r="B8" s="130" t="s">
        <v>10</v>
      </c>
      <c r="C8" s="130"/>
      <c r="D8" s="3" t="s">
        <v>11</v>
      </c>
      <c r="E8" s="136">
        <v>43291</v>
      </c>
      <c r="F8" s="136"/>
    </row>
    <row r="9" spans="1:15" x14ac:dyDescent="0.2">
      <c r="A9" s="131" t="s">
        <v>12</v>
      </c>
      <c r="B9" s="131"/>
      <c r="C9" s="131"/>
      <c r="D9" s="131"/>
      <c r="E9" s="131"/>
      <c r="F9" s="131"/>
      <c r="G9" s="131"/>
    </row>
    <row r="11" spans="1:15" ht="13.5" thickBot="1" x14ac:dyDescent="0.25"/>
    <row r="12" spans="1:15" ht="41.25" customHeight="1" thickBot="1" x14ac:dyDescent="0.25">
      <c r="A12" s="13" t="s">
        <v>25</v>
      </c>
      <c r="B12" s="13" t="s">
        <v>13</v>
      </c>
      <c r="C12" s="29" t="s">
        <v>46</v>
      </c>
      <c r="D12" s="29" t="s">
        <v>2</v>
      </c>
      <c r="E12" s="29" t="s">
        <v>47</v>
      </c>
      <c r="F12" s="30" t="s">
        <v>3</v>
      </c>
      <c r="G12" s="29" t="s">
        <v>48</v>
      </c>
      <c r="H12" s="29" t="s">
        <v>4</v>
      </c>
      <c r="I12" s="29" t="s">
        <v>49</v>
      </c>
      <c r="J12" s="30" t="s">
        <v>5</v>
      </c>
      <c r="K12" s="29" t="s">
        <v>6</v>
      </c>
      <c r="L12" s="29" t="s">
        <v>7</v>
      </c>
      <c r="M12" s="29" t="s">
        <v>20</v>
      </c>
      <c r="N12" s="29" t="s">
        <v>21</v>
      </c>
      <c r="O12" s="14" t="s">
        <v>26</v>
      </c>
    </row>
    <row r="13" spans="1:15" ht="16.5" customHeight="1" x14ac:dyDescent="0.2">
      <c r="A13" s="133" t="s">
        <v>14</v>
      </c>
      <c r="B13" s="15" t="s">
        <v>17</v>
      </c>
      <c r="C13" s="38">
        <v>80</v>
      </c>
      <c r="D13" s="38">
        <v>80</v>
      </c>
      <c r="E13" s="38">
        <v>120</v>
      </c>
      <c r="F13" s="38">
        <v>120</v>
      </c>
      <c r="G13" s="38">
        <v>115</v>
      </c>
      <c r="H13" s="38">
        <v>50</v>
      </c>
      <c r="I13" s="38">
        <v>80</v>
      </c>
      <c r="J13" s="38">
        <v>45</v>
      </c>
      <c r="K13" s="38">
        <v>45</v>
      </c>
      <c r="L13" s="31">
        <v>50</v>
      </c>
      <c r="M13" s="32"/>
      <c r="N13" s="38"/>
      <c r="O13" s="35">
        <f t="shared" ref="O13:O18" si="0">IF(SUM(C13:N13)=0,"",AVERAGE(C13:N13))</f>
        <v>78.5</v>
      </c>
    </row>
    <row r="14" spans="1:15" ht="16.5" customHeight="1" thickBot="1" x14ac:dyDescent="0.25">
      <c r="A14" s="134"/>
      <c r="B14" s="16" t="s">
        <v>41</v>
      </c>
      <c r="C14" s="39">
        <v>150</v>
      </c>
      <c r="D14" s="39">
        <v>150</v>
      </c>
      <c r="E14" s="39">
        <v>170</v>
      </c>
      <c r="F14" s="39">
        <v>160</v>
      </c>
      <c r="G14" s="39">
        <v>140</v>
      </c>
      <c r="H14" s="39">
        <v>70</v>
      </c>
      <c r="I14" s="39">
        <v>180</v>
      </c>
      <c r="J14" s="39">
        <v>65</v>
      </c>
      <c r="K14" s="39">
        <v>70</v>
      </c>
      <c r="L14" s="33">
        <v>60</v>
      </c>
      <c r="M14" s="33"/>
      <c r="N14" s="39"/>
      <c r="O14" s="36">
        <f t="shared" si="0"/>
        <v>121.5</v>
      </c>
    </row>
    <row r="15" spans="1:15" ht="16.5" customHeight="1" x14ac:dyDescent="0.2">
      <c r="A15" s="135" t="s">
        <v>15</v>
      </c>
      <c r="B15" s="17" t="s">
        <v>17</v>
      </c>
      <c r="C15" s="40">
        <v>80</v>
      </c>
      <c r="D15" s="40">
        <v>50</v>
      </c>
      <c r="E15" s="40">
        <v>60</v>
      </c>
      <c r="F15" s="40">
        <v>100</v>
      </c>
      <c r="G15" s="40">
        <v>100</v>
      </c>
      <c r="H15" s="40">
        <v>50</v>
      </c>
      <c r="I15" s="40">
        <v>90</v>
      </c>
      <c r="J15" s="40">
        <v>40</v>
      </c>
      <c r="K15" s="40">
        <v>30</v>
      </c>
      <c r="L15" s="34">
        <v>50</v>
      </c>
      <c r="M15" s="34">
        <v>80</v>
      </c>
      <c r="N15" s="40">
        <v>40</v>
      </c>
      <c r="O15" s="37">
        <f t="shared" si="0"/>
        <v>64.166666666666671</v>
      </c>
    </row>
    <row r="16" spans="1:15" ht="16.5" customHeight="1" thickBot="1" x14ac:dyDescent="0.25">
      <c r="A16" s="134"/>
      <c r="B16" s="16" t="s">
        <v>41</v>
      </c>
      <c r="C16" s="39">
        <v>150</v>
      </c>
      <c r="D16" s="39">
        <v>60</v>
      </c>
      <c r="E16" s="39">
        <v>70</v>
      </c>
      <c r="F16" s="39">
        <v>110</v>
      </c>
      <c r="G16" s="39">
        <v>110</v>
      </c>
      <c r="H16" s="39">
        <v>60</v>
      </c>
      <c r="I16" s="39">
        <v>110</v>
      </c>
      <c r="J16" s="39">
        <v>50</v>
      </c>
      <c r="K16" s="39">
        <v>60</v>
      </c>
      <c r="L16" s="33">
        <v>70</v>
      </c>
      <c r="M16" s="33">
        <v>100</v>
      </c>
      <c r="N16" s="39">
        <v>50</v>
      </c>
      <c r="O16" s="36">
        <f t="shared" si="0"/>
        <v>83.333333333333329</v>
      </c>
    </row>
    <row r="17" spans="1:15" ht="16.5" customHeight="1" x14ac:dyDescent="0.2">
      <c r="A17" s="133" t="s">
        <v>42</v>
      </c>
      <c r="B17" s="15" t="s">
        <v>17</v>
      </c>
      <c r="C17" s="38">
        <v>30</v>
      </c>
      <c r="D17" s="38">
        <v>20</v>
      </c>
      <c r="E17" s="38">
        <v>25</v>
      </c>
      <c r="F17" s="38">
        <v>25</v>
      </c>
      <c r="G17" s="38">
        <v>30</v>
      </c>
      <c r="H17" s="38">
        <v>25</v>
      </c>
      <c r="I17" s="38">
        <v>30</v>
      </c>
      <c r="J17" s="38">
        <v>25</v>
      </c>
      <c r="K17" s="38">
        <v>20</v>
      </c>
      <c r="L17" s="31">
        <v>40</v>
      </c>
      <c r="M17" s="31">
        <v>50</v>
      </c>
      <c r="N17" s="38">
        <v>25</v>
      </c>
      <c r="O17" s="35">
        <f t="shared" si="0"/>
        <v>28.75</v>
      </c>
    </row>
    <row r="18" spans="1:15" ht="16.5" customHeight="1" thickBot="1" x14ac:dyDescent="0.25">
      <c r="A18" s="134"/>
      <c r="B18" s="16" t="s">
        <v>41</v>
      </c>
      <c r="C18" s="39">
        <v>40</v>
      </c>
      <c r="D18" s="39">
        <v>35</v>
      </c>
      <c r="E18" s="39">
        <v>30</v>
      </c>
      <c r="F18" s="39">
        <v>30</v>
      </c>
      <c r="G18" s="39">
        <v>40</v>
      </c>
      <c r="H18" s="39">
        <v>35</v>
      </c>
      <c r="I18" s="39">
        <v>40</v>
      </c>
      <c r="J18" s="39">
        <v>35</v>
      </c>
      <c r="K18" s="39">
        <v>35</v>
      </c>
      <c r="L18" s="33">
        <v>50</v>
      </c>
      <c r="M18" s="33">
        <v>60</v>
      </c>
      <c r="N18" s="39">
        <v>30</v>
      </c>
      <c r="O18" s="36">
        <f t="shared" si="0"/>
        <v>38.333333333333336</v>
      </c>
    </row>
    <row r="19" spans="1:15" ht="16.5" customHeight="1" x14ac:dyDescent="0.2">
      <c r="A19" s="24" t="s">
        <v>43</v>
      </c>
      <c r="B19" s="4"/>
      <c r="C19" s="4"/>
      <c r="D19" s="4"/>
      <c r="E19" s="4"/>
      <c r="F19" s="4"/>
      <c r="G19" s="4"/>
    </row>
    <row r="20" spans="1:15" ht="16.5" customHeight="1" x14ac:dyDescent="0.2">
      <c r="A20" s="25" t="s">
        <v>52</v>
      </c>
      <c r="B20" s="4"/>
      <c r="C20" s="4"/>
      <c r="D20" s="4"/>
      <c r="E20" s="4"/>
      <c r="F20" s="4"/>
      <c r="G20" s="4"/>
    </row>
    <row r="21" spans="1:15" ht="16.5" customHeight="1" x14ac:dyDescent="0.2">
      <c r="A21" s="25" t="s">
        <v>56</v>
      </c>
      <c r="B21" s="4"/>
      <c r="C21" s="4"/>
      <c r="D21" s="4"/>
      <c r="E21" s="4"/>
      <c r="F21" s="4"/>
      <c r="G21" s="4"/>
    </row>
    <row r="22" spans="1:15" x14ac:dyDescent="0.2">
      <c r="A22" s="26"/>
      <c r="B22" s="4"/>
      <c r="C22" s="4"/>
      <c r="D22" s="4"/>
      <c r="E22" s="4"/>
      <c r="F22" s="4"/>
      <c r="G22" s="4"/>
    </row>
    <row r="25" spans="1:15" x14ac:dyDescent="0.2">
      <c r="F25" t="s">
        <v>23</v>
      </c>
    </row>
    <row r="28" spans="1:15" x14ac:dyDescent="0.2">
      <c r="E28" t="s">
        <v>24</v>
      </c>
    </row>
  </sheetData>
  <mergeCells count="10">
    <mergeCell ref="A17:A18"/>
    <mergeCell ref="A9:G9"/>
    <mergeCell ref="B8:C8"/>
    <mergeCell ref="E8:F8"/>
    <mergeCell ref="A1:C1"/>
    <mergeCell ref="A2:C2"/>
    <mergeCell ref="A3:C3"/>
    <mergeCell ref="A6:G6"/>
    <mergeCell ref="A13:A14"/>
    <mergeCell ref="A15:A16"/>
  </mergeCells>
  <phoneticPr fontId="0" type="noConversion"/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8"/>
  <sheetViews>
    <sheetView topLeftCell="A5" workbookViewId="0">
      <selection activeCell="C13" sqref="C13:N18"/>
    </sheetView>
  </sheetViews>
  <sheetFormatPr baseColWidth="10" defaultRowHeight="12.75" x14ac:dyDescent="0.2"/>
  <cols>
    <col min="1" max="1" width="18.28515625" customWidth="1"/>
    <col min="2" max="2" width="8.5703125" customWidth="1"/>
    <col min="3" max="3" width="7.7109375" customWidth="1"/>
    <col min="4" max="4" width="7.42578125" customWidth="1"/>
    <col min="5" max="5" width="11.42578125" customWidth="1"/>
    <col min="6" max="6" width="7.5703125" customWidth="1"/>
    <col min="7" max="7" width="6.7109375" customWidth="1"/>
    <col min="8" max="8" width="7.7109375" customWidth="1"/>
    <col min="9" max="9" width="9.140625" customWidth="1"/>
    <col min="10" max="10" width="7.85546875" customWidth="1"/>
    <col min="11" max="11" width="11.28515625" customWidth="1"/>
    <col min="12" max="12" width="11.42578125" hidden="1" customWidth="1"/>
    <col min="13" max="13" width="7" customWidth="1"/>
    <col min="14" max="14" width="7.7109375" customWidth="1"/>
    <col min="15" max="15" width="9.85546875" customWidth="1"/>
  </cols>
  <sheetData>
    <row r="1" spans="1:15" x14ac:dyDescent="0.2">
      <c r="A1" s="132" t="s">
        <v>0</v>
      </c>
      <c r="B1" s="132"/>
      <c r="C1" s="132"/>
    </row>
    <row r="2" spans="1:15" x14ac:dyDescent="0.2">
      <c r="A2" s="132" t="s">
        <v>1</v>
      </c>
      <c r="B2" s="132"/>
      <c r="C2" s="132"/>
    </row>
    <row r="3" spans="1:15" x14ac:dyDescent="0.2">
      <c r="A3" s="132" t="s">
        <v>67</v>
      </c>
      <c r="B3" s="132"/>
      <c r="C3" s="132"/>
    </row>
    <row r="4" spans="1:15" x14ac:dyDescent="0.2">
      <c r="A4" s="1"/>
      <c r="B4" s="1"/>
      <c r="C4" s="1"/>
    </row>
    <row r="6" spans="1:15" x14ac:dyDescent="0.2">
      <c r="A6" s="131" t="s">
        <v>8</v>
      </c>
      <c r="B6" s="131"/>
      <c r="C6" s="131"/>
      <c r="D6" s="131"/>
      <c r="E6" s="131"/>
      <c r="F6" s="131"/>
      <c r="G6" s="131"/>
    </row>
    <row r="7" spans="1:15" x14ac:dyDescent="0.2">
      <c r="A7" s="2"/>
      <c r="B7" s="2"/>
      <c r="C7" s="2"/>
      <c r="D7" s="2"/>
    </row>
    <row r="8" spans="1:15" x14ac:dyDescent="0.2">
      <c r="A8" s="3" t="s">
        <v>9</v>
      </c>
      <c r="B8" s="130" t="s">
        <v>10</v>
      </c>
      <c r="C8" s="130"/>
      <c r="D8" s="3" t="s">
        <v>11</v>
      </c>
      <c r="E8" s="136">
        <v>43322</v>
      </c>
      <c r="F8" s="136"/>
    </row>
    <row r="9" spans="1:15" x14ac:dyDescent="0.2">
      <c r="A9" s="131" t="s">
        <v>12</v>
      </c>
      <c r="B9" s="131"/>
      <c r="C9" s="131"/>
      <c r="D9" s="131"/>
      <c r="E9" s="131"/>
      <c r="F9" s="131"/>
      <c r="G9" s="131"/>
    </row>
    <row r="11" spans="1:15" ht="13.5" thickBot="1" x14ac:dyDescent="0.25"/>
    <row r="12" spans="1:15" ht="41.25" customHeight="1" thickBot="1" x14ac:dyDescent="0.25">
      <c r="A12" s="13" t="s">
        <v>25</v>
      </c>
      <c r="B12" s="13" t="s">
        <v>13</v>
      </c>
      <c r="C12" s="29" t="s">
        <v>46</v>
      </c>
      <c r="D12" s="29" t="s">
        <v>2</v>
      </c>
      <c r="E12" s="29" t="s">
        <v>47</v>
      </c>
      <c r="F12" s="30" t="s">
        <v>3</v>
      </c>
      <c r="G12" s="29" t="s">
        <v>48</v>
      </c>
      <c r="H12" s="29" t="s">
        <v>4</v>
      </c>
      <c r="I12" s="29" t="s">
        <v>49</v>
      </c>
      <c r="J12" s="30" t="s">
        <v>5</v>
      </c>
      <c r="K12" s="29" t="s">
        <v>6</v>
      </c>
      <c r="L12" s="29" t="s">
        <v>7</v>
      </c>
      <c r="M12" s="29" t="s">
        <v>20</v>
      </c>
      <c r="N12" s="29" t="s">
        <v>21</v>
      </c>
      <c r="O12" s="14" t="s">
        <v>26</v>
      </c>
    </row>
    <row r="13" spans="1:15" ht="16.5" customHeight="1" x14ac:dyDescent="0.2">
      <c r="A13" s="133" t="s">
        <v>14</v>
      </c>
      <c r="B13" s="15" t="s">
        <v>17</v>
      </c>
      <c r="C13" s="51">
        <v>80</v>
      </c>
      <c r="D13" s="51">
        <v>80</v>
      </c>
      <c r="E13" s="51">
        <v>120</v>
      </c>
      <c r="F13" s="51">
        <v>120</v>
      </c>
      <c r="G13" s="51">
        <v>115</v>
      </c>
      <c r="H13" s="51">
        <v>50</v>
      </c>
      <c r="I13" s="51">
        <v>80</v>
      </c>
      <c r="J13" s="51">
        <v>45</v>
      </c>
      <c r="K13" s="51">
        <v>45</v>
      </c>
      <c r="L13" s="51">
        <v>50</v>
      </c>
      <c r="M13" s="51"/>
      <c r="N13" s="56"/>
      <c r="O13" s="37">
        <f t="shared" ref="O13:O18" si="0">IF(SUM(C13:N13)=0,"",AVERAGE(C13:N13))</f>
        <v>78.5</v>
      </c>
    </row>
    <row r="14" spans="1:15" ht="16.5" customHeight="1" thickBot="1" x14ac:dyDescent="0.25">
      <c r="A14" s="134"/>
      <c r="B14" s="16" t="s">
        <v>41</v>
      </c>
      <c r="C14" s="52">
        <v>150</v>
      </c>
      <c r="D14" s="52">
        <v>150</v>
      </c>
      <c r="E14" s="52">
        <v>170</v>
      </c>
      <c r="F14" s="52">
        <v>160</v>
      </c>
      <c r="G14" s="52">
        <v>140</v>
      </c>
      <c r="H14" s="52">
        <v>70</v>
      </c>
      <c r="I14" s="52">
        <v>180</v>
      </c>
      <c r="J14" s="52">
        <v>65</v>
      </c>
      <c r="K14" s="52">
        <v>70</v>
      </c>
      <c r="L14" s="52">
        <v>60</v>
      </c>
      <c r="M14" s="52"/>
      <c r="N14" s="57"/>
      <c r="O14" s="36">
        <f t="shared" si="0"/>
        <v>121.5</v>
      </c>
    </row>
    <row r="15" spans="1:15" ht="16.5" customHeight="1" x14ac:dyDescent="0.2">
      <c r="A15" s="135" t="s">
        <v>15</v>
      </c>
      <c r="B15" s="17" t="s">
        <v>17</v>
      </c>
      <c r="C15" s="53">
        <v>80</v>
      </c>
      <c r="D15" s="53">
        <v>50</v>
      </c>
      <c r="E15" s="53">
        <v>60</v>
      </c>
      <c r="F15" s="53">
        <v>100</v>
      </c>
      <c r="G15" s="53">
        <v>100</v>
      </c>
      <c r="H15" s="53">
        <v>50</v>
      </c>
      <c r="I15" s="53">
        <v>90</v>
      </c>
      <c r="J15" s="53">
        <v>50</v>
      </c>
      <c r="K15" s="53">
        <v>30</v>
      </c>
      <c r="L15" s="53">
        <v>50</v>
      </c>
      <c r="M15" s="58">
        <v>80</v>
      </c>
      <c r="N15" s="58">
        <v>40</v>
      </c>
      <c r="O15" s="37">
        <f t="shared" si="0"/>
        <v>65</v>
      </c>
    </row>
    <row r="16" spans="1:15" ht="16.5" customHeight="1" thickBot="1" x14ac:dyDescent="0.25">
      <c r="A16" s="134"/>
      <c r="B16" s="16" t="s">
        <v>41</v>
      </c>
      <c r="C16" s="52">
        <v>150</v>
      </c>
      <c r="D16" s="52">
        <v>60</v>
      </c>
      <c r="E16" s="52">
        <v>70</v>
      </c>
      <c r="F16" s="52">
        <v>110</v>
      </c>
      <c r="G16" s="52">
        <v>110</v>
      </c>
      <c r="H16" s="52">
        <v>60</v>
      </c>
      <c r="I16" s="52">
        <v>130</v>
      </c>
      <c r="J16" s="52">
        <v>60</v>
      </c>
      <c r="K16" s="52">
        <v>60</v>
      </c>
      <c r="L16" s="52">
        <v>70</v>
      </c>
      <c r="M16" s="59">
        <v>100</v>
      </c>
      <c r="N16" s="59">
        <v>50</v>
      </c>
      <c r="O16" s="36">
        <f t="shared" si="0"/>
        <v>85.833333333333329</v>
      </c>
    </row>
    <row r="17" spans="1:15" ht="16.5" customHeight="1" x14ac:dyDescent="0.2">
      <c r="A17" s="133" t="s">
        <v>42</v>
      </c>
      <c r="B17" s="15" t="s">
        <v>17</v>
      </c>
      <c r="C17" s="51">
        <v>30</v>
      </c>
      <c r="D17" s="51">
        <v>20</v>
      </c>
      <c r="E17" s="51">
        <v>25</v>
      </c>
      <c r="F17" s="51">
        <v>25</v>
      </c>
      <c r="G17" s="51">
        <v>30</v>
      </c>
      <c r="H17" s="51">
        <v>25</v>
      </c>
      <c r="I17" s="51">
        <v>30</v>
      </c>
      <c r="J17" s="51">
        <v>25</v>
      </c>
      <c r="K17" s="51">
        <v>20</v>
      </c>
      <c r="L17" s="51">
        <v>40</v>
      </c>
      <c r="M17" s="60">
        <v>50</v>
      </c>
      <c r="N17" s="60">
        <v>25</v>
      </c>
      <c r="O17" s="35">
        <f t="shared" si="0"/>
        <v>28.75</v>
      </c>
    </row>
    <row r="18" spans="1:15" ht="16.5" customHeight="1" thickBot="1" x14ac:dyDescent="0.25">
      <c r="A18" s="134"/>
      <c r="B18" s="16" t="s">
        <v>41</v>
      </c>
      <c r="C18" s="52">
        <v>50</v>
      </c>
      <c r="D18" s="52">
        <v>35</v>
      </c>
      <c r="E18" s="52">
        <v>30</v>
      </c>
      <c r="F18" s="52">
        <v>35</v>
      </c>
      <c r="G18" s="52">
        <v>40</v>
      </c>
      <c r="H18" s="52">
        <v>35</v>
      </c>
      <c r="I18" s="52">
        <v>40</v>
      </c>
      <c r="J18" s="52">
        <v>35</v>
      </c>
      <c r="K18" s="52">
        <v>35</v>
      </c>
      <c r="L18" s="52">
        <v>50</v>
      </c>
      <c r="M18" s="59">
        <v>60</v>
      </c>
      <c r="N18" s="59">
        <v>30</v>
      </c>
      <c r="O18" s="36">
        <f t="shared" si="0"/>
        <v>39.583333333333336</v>
      </c>
    </row>
    <row r="19" spans="1:15" ht="16.5" customHeight="1" x14ac:dyDescent="0.2">
      <c r="A19" s="24" t="s">
        <v>43</v>
      </c>
      <c r="B19" s="4"/>
      <c r="C19" s="4"/>
      <c r="D19" s="4"/>
      <c r="E19" s="4"/>
      <c r="F19" s="4"/>
      <c r="G19" s="4"/>
    </row>
    <row r="20" spans="1:15" ht="14.25" customHeight="1" x14ac:dyDescent="0.2">
      <c r="A20" s="25" t="s">
        <v>52</v>
      </c>
      <c r="B20" s="4"/>
      <c r="C20" s="4"/>
      <c r="D20" s="4"/>
      <c r="E20" s="4"/>
      <c r="F20" s="4"/>
      <c r="G20" s="4"/>
    </row>
    <row r="21" spans="1:15" ht="30.75" customHeight="1" x14ac:dyDescent="0.2">
      <c r="A21" s="137" t="s">
        <v>73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ht="15.75" customHeight="1" x14ac:dyDescent="0.2">
      <c r="A22" s="100" t="s">
        <v>74</v>
      </c>
      <c r="B22" s="4"/>
      <c r="C22" s="4"/>
      <c r="D22" s="4"/>
      <c r="E22" s="4"/>
      <c r="F22" s="4"/>
      <c r="G22" s="4"/>
      <c r="H22" s="4"/>
      <c r="I22" s="4"/>
      <c r="J22" s="4"/>
    </row>
    <row r="23" spans="1:15" x14ac:dyDescent="0.2">
      <c r="A23" s="100" t="s">
        <v>75</v>
      </c>
      <c r="J23" s="101"/>
    </row>
    <row r="25" spans="1:15" x14ac:dyDescent="0.2">
      <c r="F25" t="s">
        <v>23</v>
      </c>
    </row>
    <row r="28" spans="1:15" x14ac:dyDescent="0.2">
      <c r="E28" t="s">
        <v>24</v>
      </c>
    </row>
  </sheetData>
  <mergeCells count="11">
    <mergeCell ref="A21:O21"/>
    <mergeCell ref="A17:A18"/>
    <mergeCell ref="A9:G9"/>
    <mergeCell ref="B8:C8"/>
    <mergeCell ref="E8:F8"/>
    <mergeCell ref="A15:A16"/>
    <mergeCell ref="A1:C1"/>
    <mergeCell ref="A2:C2"/>
    <mergeCell ref="A3:C3"/>
    <mergeCell ref="A6:G6"/>
    <mergeCell ref="A13:A14"/>
  </mergeCells>
  <phoneticPr fontId="0" type="noConversion"/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</vt:i4>
      </vt:variant>
    </vt:vector>
  </HeadingPairs>
  <TitlesOfParts>
    <vt:vector size="27" baseType="lpstr">
      <vt:lpstr>ANUAL</vt:lpstr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  <vt:lpstr>ANTES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serie</vt:lpstr>
      <vt:lpstr>Hoja1</vt:lpstr>
      <vt:lpstr>variación</vt:lpstr>
      <vt:lpstr>ANUAL!Área_de_impresión</vt:lpstr>
      <vt:lpstr>ENE!Área_de_impresión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 de Windows</cp:lastModifiedBy>
  <cp:lastPrinted>2011-08-17T14:59:39Z</cp:lastPrinted>
  <dcterms:created xsi:type="dcterms:W3CDTF">2009-03-10T13:14:21Z</dcterms:created>
  <dcterms:modified xsi:type="dcterms:W3CDTF">2019-02-14T16:15:06Z</dcterms:modified>
</cp:coreProperties>
</file>