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GUSTIN\ESPARRAGO\"/>
    </mc:Choice>
  </mc:AlternateContent>
  <bookViews>
    <workbookView xWindow="0" yWindow="0" windowWidth="20490" windowHeight="7755"/>
  </bookViews>
  <sheets>
    <sheet name="esparr_refrig_conser" sheetId="1" r:id="rId1"/>
    <sheet name="esparr_fresc_refri" sheetId="2" r:id="rId2"/>
    <sheet name="salida esp fre_ref" sheetId="3" r:id="rId3"/>
    <sheet name="salida esp prep cons sin cong" sheetId="4" r:id="rId4"/>
  </sheets>
  <calcPr calcId="152511"/>
</workbook>
</file>

<file path=xl/calcChain.xml><?xml version="1.0" encoding="utf-8"?>
<calcChain xmlns="http://schemas.openxmlformats.org/spreadsheetml/2006/main">
  <c r="AI55" i="1" l="1"/>
  <c r="AI54" i="1"/>
  <c r="AV55" i="1"/>
  <c r="AV56" i="1" s="1"/>
  <c r="AV54" i="1"/>
  <c r="AU54" i="1"/>
  <c r="AT54" i="1"/>
  <c r="AS54" i="1"/>
  <c r="AS55" i="1"/>
  <c r="AT55" i="1"/>
  <c r="AU55" i="1"/>
  <c r="AR55" i="1"/>
  <c r="AQ55" i="1"/>
  <c r="AR54" i="1"/>
  <c r="AQ54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7" i="1"/>
  <c r="Q7" i="4" l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6" i="4"/>
  <c r="R6" i="3"/>
  <c r="S7" i="4"/>
  <c r="T7" i="4"/>
  <c r="U7" i="4"/>
  <c r="V7" i="4"/>
  <c r="S8" i="4"/>
  <c r="T8" i="4"/>
  <c r="U8" i="4"/>
  <c r="V8" i="4"/>
  <c r="S9" i="4"/>
  <c r="T9" i="4"/>
  <c r="U9" i="4"/>
  <c r="V9" i="4"/>
  <c r="S10" i="4"/>
  <c r="T10" i="4"/>
  <c r="U10" i="4"/>
  <c r="V10" i="4"/>
  <c r="S11" i="4"/>
  <c r="T11" i="4"/>
  <c r="U11" i="4"/>
  <c r="V11" i="4"/>
  <c r="S12" i="4"/>
  <c r="T12" i="4"/>
  <c r="U12" i="4"/>
  <c r="V12" i="4"/>
  <c r="S13" i="4"/>
  <c r="T13" i="4"/>
  <c r="U13" i="4"/>
  <c r="V13" i="4"/>
  <c r="S14" i="4"/>
  <c r="T14" i="4"/>
  <c r="U14" i="4"/>
  <c r="V14" i="4"/>
  <c r="S15" i="4"/>
  <c r="T15" i="4"/>
  <c r="U15" i="4"/>
  <c r="V15" i="4"/>
  <c r="S16" i="4"/>
  <c r="T16" i="4"/>
  <c r="U16" i="4"/>
  <c r="V16" i="4"/>
  <c r="S17" i="4"/>
  <c r="T17" i="4"/>
  <c r="U17" i="4"/>
  <c r="V17" i="4"/>
  <c r="S18" i="4"/>
  <c r="T18" i="4"/>
  <c r="U18" i="4"/>
  <c r="V18" i="4"/>
  <c r="S19" i="4"/>
  <c r="T19" i="4"/>
  <c r="U19" i="4"/>
  <c r="V19" i="4"/>
  <c r="S20" i="4"/>
  <c r="T20" i="4"/>
  <c r="U20" i="4"/>
  <c r="V20" i="4"/>
  <c r="S21" i="4"/>
  <c r="T21" i="4"/>
  <c r="U21" i="4"/>
  <c r="V21" i="4"/>
  <c r="S22" i="4"/>
  <c r="T22" i="4"/>
  <c r="U22" i="4"/>
  <c r="V22" i="4"/>
  <c r="S23" i="4"/>
  <c r="T23" i="4"/>
  <c r="U23" i="4"/>
  <c r="V23" i="4"/>
  <c r="S24" i="4"/>
  <c r="T24" i="4"/>
  <c r="U24" i="4"/>
  <c r="V24" i="4"/>
  <c r="S25" i="4"/>
  <c r="T25" i="4"/>
  <c r="U25" i="4"/>
  <c r="V25" i="4"/>
  <c r="S26" i="4"/>
  <c r="T26" i="4"/>
  <c r="U26" i="4"/>
  <c r="V26" i="4"/>
  <c r="S27" i="4"/>
  <c r="T27" i="4"/>
  <c r="U27" i="4"/>
  <c r="V27" i="4"/>
  <c r="S28" i="4"/>
  <c r="T28" i="4"/>
  <c r="U28" i="4"/>
  <c r="V28" i="4"/>
  <c r="S29" i="4"/>
  <c r="T29" i="4"/>
  <c r="U29" i="4"/>
  <c r="V29" i="4"/>
  <c r="S30" i="4"/>
  <c r="T30" i="4"/>
  <c r="U30" i="4"/>
  <c r="V30" i="4"/>
  <c r="S31" i="4"/>
  <c r="T31" i="4"/>
  <c r="U31" i="4"/>
  <c r="V31" i="4"/>
  <c r="S32" i="4"/>
  <c r="T32" i="4"/>
  <c r="U32" i="4"/>
  <c r="V32" i="4"/>
  <c r="S33" i="4"/>
  <c r="T33" i="4"/>
  <c r="U33" i="4"/>
  <c r="V33" i="4"/>
  <c r="S34" i="4"/>
  <c r="T34" i="4"/>
  <c r="U34" i="4"/>
  <c r="V34" i="4"/>
  <c r="S35" i="4"/>
  <c r="T35" i="4"/>
  <c r="U35" i="4"/>
  <c r="V35" i="4"/>
  <c r="S36" i="4"/>
  <c r="T36" i="4"/>
  <c r="U36" i="4"/>
  <c r="V36" i="4"/>
  <c r="S37" i="4"/>
  <c r="T37" i="4"/>
  <c r="U37" i="4"/>
  <c r="V37" i="4"/>
  <c r="S38" i="4"/>
  <c r="T38" i="4"/>
  <c r="U38" i="4"/>
  <c r="V38" i="4"/>
  <c r="S39" i="4"/>
  <c r="T39" i="4"/>
  <c r="U39" i="4"/>
  <c r="V39" i="4"/>
  <c r="S40" i="4"/>
  <c r="T40" i="4"/>
  <c r="U40" i="4"/>
  <c r="V40" i="4"/>
  <c r="S41" i="4"/>
  <c r="T41" i="4"/>
  <c r="U41" i="4"/>
  <c r="V41" i="4"/>
  <c r="S42" i="4"/>
  <c r="T42" i="4"/>
  <c r="U42" i="4"/>
  <c r="V42" i="4"/>
  <c r="S43" i="4"/>
  <c r="T43" i="4"/>
  <c r="U43" i="4"/>
  <c r="V43" i="4"/>
  <c r="S44" i="4"/>
  <c r="T44" i="4"/>
  <c r="U44" i="4"/>
  <c r="V44" i="4"/>
  <c r="S45" i="4"/>
  <c r="T45" i="4"/>
  <c r="U45" i="4"/>
  <c r="V45" i="4"/>
  <c r="S46" i="4"/>
  <c r="T46" i="4"/>
  <c r="U46" i="4"/>
  <c r="V46" i="4"/>
  <c r="S47" i="4"/>
  <c r="T47" i="4"/>
  <c r="U47" i="4"/>
  <c r="V47" i="4"/>
  <c r="S48" i="4"/>
  <c r="T48" i="4"/>
  <c r="U48" i="4"/>
  <c r="V48" i="4"/>
  <c r="S49" i="4"/>
  <c r="T49" i="4"/>
  <c r="U49" i="4"/>
  <c r="V49" i="4"/>
  <c r="S50" i="4"/>
  <c r="T50" i="4"/>
  <c r="U50" i="4"/>
  <c r="V50" i="4"/>
  <c r="T6" i="4"/>
  <c r="U6" i="4"/>
  <c r="V6" i="4"/>
  <c r="S6" i="4"/>
  <c r="BG8" i="1" l="1"/>
  <c r="BH8" i="1"/>
  <c r="BI8" i="1"/>
  <c r="BJ8" i="1"/>
  <c r="BG9" i="1"/>
  <c r="BH9" i="1"/>
  <c r="BI9" i="1"/>
  <c r="BJ9" i="1"/>
  <c r="BG10" i="1"/>
  <c r="BH10" i="1"/>
  <c r="BI10" i="1"/>
  <c r="BJ10" i="1"/>
  <c r="BG11" i="1"/>
  <c r="BH11" i="1"/>
  <c r="BI11" i="1"/>
  <c r="BJ11" i="1"/>
  <c r="BG12" i="1"/>
  <c r="BH12" i="1"/>
  <c r="BI12" i="1"/>
  <c r="BJ12" i="1"/>
  <c r="BG13" i="1"/>
  <c r="BH13" i="1"/>
  <c r="BI13" i="1"/>
  <c r="BJ13" i="1"/>
  <c r="BG14" i="1"/>
  <c r="BH14" i="1"/>
  <c r="BI14" i="1"/>
  <c r="BJ14" i="1"/>
  <c r="BG15" i="1"/>
  <c r="BH15" i="1"/>
  <c r="BI15" i="1"/>
  <c r="BJ15" i="1"/>
  <c r="BG16" i="1"/>
  <c r="BH16" i="1"/>
  <c r="BI16" i="1"/>
  <c r="BJ16" i="1"/>
  <c r="BG17" i="1"/>
  <c r="BH17" i="1"/>
  <c r="BI17" i="1"/>
  <c r="BJ17" i="1"/>
  <c r="BG18" i="1"/>
  <c r="BH18" i="1"/>
  <c r="BI18" i="1"/>
  <c r="BJ18" i="1"/>
  <c r="BG19" i="1"/>
  <c r="BH19" i="1"/>
  <c r="BI19" i="1"/>
  <c r="BJ19" i="1"/>
  <c r="BG20" i="1"/>
  <c r="BH20" i="1"/>
  <c r="BI20" i="1"/>
  <c r="BJ20" i="1"/>
  <c r="BG21" i="1"/>
  <c r="BH21" i="1"/>
  <c r="BI21" i="1"/>
  <c r="BJ21" i="1"/>
  <c r="BG22" i="1"/>
  <c r="BH22" i="1"/>
  <c r="BI22" i="1"/>
  <c r="BJ22" i="1"/>
  <c r="BG23" i="1"/>
  <c r="BH23" i="1"/>
  <c r="BI23" i="1"/>
  <c r="BJ23" i="1"/>
  <c r="BG24" i="1"/>
  <c r="BH24" i="1"/>
  <c r="BI24" i="1"/>
  <c r="BJ24" i="1"/>
  <c r="BG25" i="1"/>
  <c r="BH25" i="1"/>
  <c r="BI25" i="1"/>
  <c r="BJ25" i="1"/>
  <c r="BG26" i="1"/>
  <c r="BH26" i="1"/>
  <c r="BI26" i="1"/>
  <c r="BJ26" i="1"/>
  <c r="BG27" i="1"/>
  <c r="BH27" i="1"/>
  <c r="BI27" i="1"/>
  <c r="BJ27" i="1"/>
  <c r="BG28" i="1"/>
  <c r="BH28" i="1"/>
  <c r="BI28" i="1"/>
  <c r="BJ28" i="1"/>
  <c r="BG29" i="1"/>
  <c r="BH29" i="1"/>
  <c r="BI29" i="1"/>
  <c r="BJ29" i="1"/>
  <c r="BG30" i="1"/>
  <c r="BH30" i="1"/>
  <c r="BI30" i="1"/>
  <c r="BJ30" i="1"/>
  <c r="BG31" i="1"/>
  <c r="BH31" i="1"/>
  <c r="BI31" i="1"/>
  <c r="BJ31" i="1"/>
  <c r="BG32" i="1"/>
  <c r="BH32" i="1"/>
  <c r="BI32" i="1"/>
  <c r="BJ32" i="1"/>
  <c r="BG33" i="1"/>
  <c r="BH33" i="1"/>
  <c r="BI33" i="1"/>
  <c r="BJ33" i="1"/>
  <c r="BG34" i="1"/>
  <c r="BH34" i="1"/>
  <c r="BI34" i="1"/>
  <c r="BJ34" i="1"/>
  <c r="BG35" i="1"/>
  <c r="BH35" i="1"/>
  <c r="BI35" i="1"/>
  <c r="BJ35" i="1"/>
  <c r="BG36" i="1"/>
  <c r="BH36" i="1"/>
  <c r="BI36" i="1"/>
  <c r="BJ36" i="1"/>
  <c r="BG37" i="1"/>
  <c r="BH37" i="1"/>
  <c r="BI37" i="1"/>
  <c r="BJ37" i="1"/>
  <c r="BG38" i="1"/>
  <c r="BH38" i="1"/>
  <c r="BI38" i="1"/>
  <c r="BJ38" i="1"/>
  <c r="BG39" i="1"/>
  <c r="BH39" i="1"/>
  <c r="BI39" i="1"/>
  <c r="BJ39" i="1"/>
  <c r="BG40" i="1"/>
  <c r="BH40" i="1"/>
  <c r="BI40" i="1"/>
  <c r="BJ40" i="1"/>
  <c r="BG41" i="1"/>
  <c r="BH41" i="1"/>
  <c r="BI41" i="1"/>
  <c r="BJ41" i="1"/>
  <c r="BG42" i="1"/>
  <c r="BH42" i="1"/>
  <c r="BI42" i="1"/>
  <c r="BJ42" i="1"/>
  <c r="BG43" i="1"/>
  <c r="BH43" i="1"/>
  <c r="BI43" i="1"/>
  <c r="BJ43" i="1"/>
  <c r="BG44" i="1"/>
  <c r="BH44" i="1"/>
  <c r="BI44" i="1"/>
  <c r="BJ44" i="1"/>
  <c r="BG45" i="1"/>
  <c r="BH45" i="1"/>
  <c r="BI45" i="1"/>
  <c r="BJ45" i="1"/>
  <c r="BG46" i="1"/>
  <c r="BH46" i="1"/>
  <c r="BI46" i="1"/>
  <c r="BJ46" i="1"/>
  <c r="BG47" i="1"/>
  <c r="BH47" i="1"/>
  <c r="BI47" i="1"/>
  <c r="BJ47" i="1"/>
  <c r="BG48" i="1"/>
  <c r="BH48" i="1"/>
  <c r="BI48" i="1"/>
  <c r="BJ48" i="1"/>
  <c r="BG49" i="1"/>
  <c r="BH49" i="1"/>
  <c r="BI49" i="1"/>
  <c r="BJ49" i="1"/>
  <c r="BG53" i="1"/>
  <c r="BH53" i="1"/>
  <c r="BI53" i="1"/>
  <c r="BJ53" i="1"/>
  <c r="BH7" i="1"/>
  <c r="BI7" i="1"/>
  <c r="BJ7" i="1"/>
  <c r="BG7" i="1"/>
  <c r="T7" i="3" l="1"/>
  <c r="U7" i="3"/>
  <c r="V7" i="3"/>
  <c r="W7" i="3"/>
  <c r="T8" i="3"/>
  <c r="U8" i="3"/>
  <c r="V8" i="3"/>
  <c r="W8" i="3"/>
  <c r="T9" i="3"/>
  <c r="U9" i="3"/>
  <c r="V9" i="3"/>
  <c r="W9" i="3"/>
  <c r="T10" i="3"/>
  <c r="U10" i="3"/>
  <c r="V10" i="3"/>
  <c r="W10" i="3"/>
  <c r="T11" i="3"/>
  <c r="U11" i="3"/>
  <c r="V11" i="3"/>
  <c r="W11" i="3"/>
  <c r="T12" i="3"/>
  <c r="U12" i="3"/>
  <c r="V12" i="3"/>
  <c r="W12" i="3"/>
  <c r="T13" i="3"/>
  <c r="U13" i="3"/>
  <c r="V13" i="3"/>
  <c r="W13" i="3"/>
  <c r="T14" i="3"/>
  <c r="U14" i="3"/>
  <c r="V14" i="3"/>
  <c r="W14" i="3"/>
  <c r="T15" i="3"/>
  <c r="U15" i="3"/>
  <c r="V15" i="3"/>
  <c r="W15" i="3"/>
  <c r="T16" i="3"/>
  <c r="U16" i="3"/>
  <c r="V16" i="3"/>
  <c r="W16" i="3"/>
  <c r="T17" i="3"/>
  <c r="U17" i="3"/>
  <c r="V17" i="3"/>
  <c r="W17" i="3"/>
  <c r="T18" i="3"/>
  <c r="U18" i="3"/>
  <c r="V18" i="3"/>
  <c r="W18" i="3"/>
  <c r="T19" i="3"/>
  <c r="U19" i="3"/>
  <c r="V19" i="3"/>
  <c r="W19" i="3"/>
  <c r="T20" i="3"/>
  <c r="U20" i="3"/>
  <c r="V20" i="3"/>
  <c r="W20" i="3"/>
  <c r="T21" i="3"/>
  <c r="U21" i="3"/>
  <c r="V21" i="3"/>
  <c r="W21" i="3"/>
  <c r="T22" i="3"/>
  <c r="U22" i="3"/>
  <c r="V22" i="3"/>
  <c r="W22" i="3"/>
  <c r="T23" i="3"/>
  <c r="U23" i="3"/>
  <c r="V23" i="3"/>
  <c r="W23" i="3"/>
  <c r="T24" i="3"/>
  <c r="U24" i="3"/>
  <c r="V24" i="3"/>
  <c r="W24" i="3"/>
  <c r="T25" i="3"/>
  <c r="U25" i="3"/>
  <c r="V25" i="3"/>
  <c r="W25" i="3"/>
  <c r="T26" i="3"/>
  <c r="U26" i="3"/>
  <c r="V26" i="3"/>
  <c r="W26" i="3"/>
  <c r="T27" i="3"/>
  <c r="U27" i="3"/>
  <c r="V27" i="3"/>
  <c r="W27" i="3"/>
  <c r="T28" i="3"/>
  <c r="U28" i="3"/>
  <c r="V28" i="3"/>
  <c r="W28" i="3"/>
  <c r="T29" i="3"/>
  <c r="U29" i="3"/>
  <c r="V29" i="3"/>
  <c r="W29" i="3"/>
  <c r="T30" i="3"/>
  <c r="U30" i="3"/>
  <c r="V30" i="3"/>
  <c r="W30" i="3"/>
  <c r="T31" i="3"/>
  <c r="U31" i="3"/>
  <c r="V31" i="3"/>
  <c r="W31" i="3"/>
  <c r="T32" i="3"/>
  <c r="U32" i="3"/>
  <c r="V32" i="3"/>
  <c r="W32" i="3"/>
  <c r="T33" i="3"/>
  <c r="U33" i="3"/>
  <c r="V33" i="3"/>
  <c r="W33" i="3"/>
  <c r="T34" i="3"/>
  <c r="U34" i="3"/>
  <c r="V34" i="3"/>
  <c r="W34" i="3"/>
  <c r="T35" i="3"/>
  <c r="U35" i="3"/>
  <c r="V35" i="3"/>
  <c r="W35" i="3"/>
  <c r="T36" i="3"/>
  <c r="U36" i="3"/>
  <c r="V36" i="3"/>
  <c r="W36" i="3"/>
  <c r="T37" i="3"/>
  <c r="U37" i="3"/>
  <c r="V37" i="3"/>
  <c r="W37" i="3"/>
  <c r="T38" i="3"/>
  <c r="U38" i="3"/>
  <c r="V38" i="3"/>
  <c r="W38" i="3"/>
  <c r="T39" i="3"/>
  <c r="U39" i="3"/>
  <c r="V39" i="3"/>
  <c r="W39" i="3"/>
  <c r="T40" i="3"/>
  <c r="U40" i="3"/>
  <c r="V40" i="3"/>
  <c r="W40" i="3"/>
  <c r="T41" i="3"/>
  <c r="U41" i="3"/>
  <c r="V41" i="3"/>
  <c r="W41" i="3"/>
  <c r="T42" i="3"/>
  <c r="U42" i="3"/>
  <c r="V42" i="3"/>
  <c r="W42" i="3"/>
  <c r="T43" i="3"/>
  <c r="U43" i="3"/>
  <c r="V43" i="3"/>
  <c r="W43" i="3"/>
  <c r="T44" i="3"/>
  <c r="U44" i="3"/>
  <c r="V44" i="3"/>
  <c r="W44" i="3"/>
  <c r="T45" i="3"/>
  <c r="U45" i="3"/>
  <c r="V45" i="3"/>
  <c r="W45" i="3"/>
  <c r="T46" i="3"/>
  <c r="U46" i="3"/>
  <c r="V46" i="3"/>
  <c r="W46" i="3"/>
  <c r="T47" i="3"/>
  <c r="U47" i="3"/>
  <c r="V47" i="3"/>
  <c r="W47" i="3"/>
  <c r="T48" i="3"/>
  <c r="U48" i="3"/>
  <c r="V48" i="3"/>
  <c r="W48" i="3"/>
  <c r="T49" i="3"/>
  <c r="U49" i="3"/>
  <c r="V49" i="3"/>
  <c r="W49" i="3"/>
  <c r="T50" i="3"/>
  <c r="U50" i="3"/>
  <c r="V50" i="3"/>
  <c r="W50" i="3"/>
  <c r="T51" i="3"/>
  <c r="U51" i="3"/>
  <c r="V51" i="3"/>
  <c r="W51" i="3"/>
  <c r="T52" i="3"/>
  <c r="U52" i="3"/>
  <c r="V52" i="3"/>
  <c r="W52" i="3"/>
  <c r="T53" i="3"/>
  <c r="U53" i="3"/>
  <c r="V53" i="3"/>
  <c r="W53" i="3"/>
  <c r="T54" i="3"/>
  <c r="U54" i="3"/>
  <c r="V54" i="3"/>
  <c r="W54" i="3"/>
  <c r="T55" i="3"/>
  <c r="U55" i="3"/>
  <c r="V55" i="3"/>
  <c r="W55" i="3"/>
  <c r="T56" i="3"/>
  <c r="U56" i="3"/>
  <c r="V56" i="3"/>
  <c r="W56" i="3"/>
  <c r="T57" i="3"/>
  <c r="U57" i="3"/>
  <c r="V57" i="3"/>
  <c r="W57" i="3"/>
  <c r="T58" i="3"/>
  <c r="U58" i="3"/>
  <c r="V58" i="3"/>
  <c r="W58" i="3"/>
  <c r="T59" i="3"/>
  <c r="U59" i="3"/>
  <c r="V59" i="3"/>
  <c r="W59" i="3"/>
  <c r="T60" i="3"/>
  <c r="U60" i="3"/>
  <c r="V60" i="3"/>
  <c r="W60" i="3"/>
  <c r="T61" i="3"/>
  <c r="U61" i="3"/>
  <c r="V61" i="3"/>
  <c r="W61" i="3"/>
  <c r="T62" i="3"/>
  <c r="U62" i="3"/>
  <c r="V62" i="3"/>
  <c r="W62" i="3"/>
  <c r="T63" i="3"/>
  <c r="U63" i="3"/>
  <c r="V63" i="3"/>
  <c r="W63" i="3"/>
  <c r="U6" i="3"/>
  <c r="V6" i="3"/>
  <c r="W6" i="3"/>
  <c r="T6" i="3"/>
</calcChain>
</file>

<file path=xl/sharedStrings.xml><?xml version="1.0" encoding="utf-8"?>
<sst xmlns="http://schemas.openxmlformats.org/spreadsheetml/2006/main" count="2102" uniqueCount="709">
  <si>
    <t>Reporte de Exportaciones por Subpartida Nacional/País Destino 2014</t>
  </si>
  <si>
    <r>
      <t>Subpartida Nacional :</t>
    </r>
    <r>
      <rPr>
        <i/>
        <sz val="11"/>
        <color theme="1"/>
        <rFont val="Calibri"/>
        <family val="2"/>
        <scheme val="minor"/>
      </rPr>
      <t> 2005.60.00.00 ESPARRAGOS,PREP.O CONSERV.(EXCL. EN VINAGRE),SIN CONGELAR</t>
    </r>
  </si>
  <si>
    <t>País de Destino</t>
  </si>
  <si>
    <t>Valor FOB(dólares)</t>
  </si>
  <si>
    <t>Peso Neto(Kilos)</t>
  </si>
  <si>
    <t>Peso Bruto(Kilos)</t>
  </si>
  <si>
    <t>Porcentaje FOB</t>
  </si>
  <si>
    <t> ES - SPAIN</t>
  </si>
  <si>
    <t> FR - FRANCE</t>
  </si>
  <si>
    <t> DE - GERMANY</t>
  </si>
  <si>
    <t> US - UNITED STATES</t>
  </si>
  <si>
    <t> NL - NETHERLANDS</t>
  </si>
  <si>
    <t> BE - BELGIUM</t>
  </si>
  <si>
    <t> IT - ITALY</t>
  </si>
  <si>
    <t> AU - AUSTRALIA</t>
  </si>
  <si>
    <t> DK - DENMARK</t>
  </si>
  <si>
    <t> BR - BRAZIL</t>
  </si>
  <si>
    <t> CL - CHILE</t>
  </si>
  <si>
    <t> CA - CANADA</t>
  </si>
  <si>
    <t> JP - JAPAN</t>
  </si>
  <si>
    <t> NZ - NEW ZEALAND</t>
  </si>
  <si>
    <t> GB - UNITED KINGDOM</t>
  </si>
  <si>
    <t> LB - LEBANON</t>
  </si>
  <si>
    <t> CO - COLOMBIA</t>
  </si>
  <si>
    <t> PT - PORTUGAL</t>
  </si>
  <si>
    <t> ZA - SOUTH AFRICA</t>
  </si>
  <si>
    <t> PR - PUERTO RICO</t>
  </si>
  <si>
    <t> VE - VENEZUELA</t>
  </si>
  <si>
    <t> IS - ICELAND</t>
  </si>
  <si>
    <t> PA - PANAMA</t>
  </si>
  <si>
    <t> CR - COSTA RICA</t>
  </si>
  <si>
    <t> SE - SWEDEN</t>
  </si>
  <si>
    <t> UY - URUGUAY</t>
  </si>
  <si>
    <t> GT - GUATEMALA</t>
  </si>
  <si>
    <t> FI - FINLAND</t>
  </si>
  <si>
    <t> MX - MEXICO</t>
  </si>
  <si>
    <t> TR - TURKEY</t>
  </si>
  <si>
    <t> CN - CHINA</t>
  </si>
  <si>
    <t> LOS DEMAS - LOS DEMAS</t>
  </si>
  <si>
    <t> TOTAL - TOTAL</t>
  </si>
  <si>
    <t>Reporte de Exportaciones por Subpartida Nacional/País Destino 2013</t>
  </si>
  <si>
    <r>
      <t>Subpartida Nacional :</t>
    </r>
    <r>
      <rPr>
        <i/>
        <sz val="8"/>
        <color rgb="FF000000"/>
        <rFont val="Verdana"/>
        <family val="2"/>
      </rPr>
      <t> 2005.60.00.00 ESPARRAGOS,PREP.O CONSERV.(EXCL. EN VINAGRE),SIN CONGELAR</t>
    </r>
  </si>
  <si>
    <t> PF - FRENCH POLYNESIA</t>
  </si>
  <si>
    <t> SB - SOLOMON ISLANDS</t>
  </si>
  <si>
    <t> PH - PHILIPPINES</t>
  </si>
  <si>
    <t> JO - JORDAN</t>
  </si>
  <si>
    <t> AE - UNITED ARAB EMIRATES</t>
  </si>
  <si>
    <t> MY - MALAYSIA</t>
  </si>
  <si>
    <t> AT - AUSTRIA</t>
  </si>
  <si>
    <t>Reporte de Exportaciones por Subpartida Nacional/País Destino 2012</t>
  </si>
  <si>
    <t> CH - SWITZERLAND</t>
  </si>
  <si>
    <t> EC - ECUADOR</t>
  </si>
  <si>
    <t> BA - BOSNIA AND HERZEGOVINA</t>
  </si>
  <si>
    <t> HK - HONG KONG</t>
  </si>
  <si>
    <t>Reporte de Exportaciones por Subpartida Nacional/País Destino 2015</t>
  </si>
  <si>
    <t> NC - NEW CALEDONIA</t>
  </si>
  <si>
    <r>
      <t>Subpartida Nacional :</t>
    </r>
    <r>
      <rPr>
        <i/>
        <sz val="8"/>
        <color rgb="FF000000"/>
        <rFont val="Verdana"/>
        <family val="2"/>
      </rPr>
      <t> 0709.20.00.00 ESPARRAGOS FRESCOS O REFRIGERADOS</t>
    </r>
  </si>
  <si>
    <t> IE - IRELAND</t>
  </si>
  <si>
    <t> TW - TAIWAN, PROVINCE OF CHINA</t>
  </si>
  <si>
    <t> KR - KOREA, REPUBLIC OF</t>
  </si>
  <si>
    <t> NO - NORWAY</t>
  </si>
  <si>
    <t> SG - SINGAPORE</t>
  </si>
  <si>
    <t> AR - ARGENTINA</t>
  </si>
  <si>
    <t> IR - IRAN, ISLAMIC REPUBLIC OF</t>
  </si>
  <si>
    <t> RU - RUSSIAN FEDERATION</t>
  </si>
  <si>
    <t> BG - BULGARIA</t>
  </si>
  <si>
    <t> MA - MOROCCO</t>
  </si>
  <si>
    <t> TH - THAILAND</t>
  </si>
  <si>
    <t> 1M - ALEMANIA</t>
  </si>
  <si>
    <t> AN - NETHERLANDS ANTILLES</t>
  </si>
  <si>
    <t> GU - GUAM</t>
  </si>
  <si>
    <t> AW - ARUBA</t>
  </si>
  <si>
    <t> QA - QATAR</t>
  </si>
  <si>
    <t> SN - SENEGAL</t>
  </si>
  <si>
    <t> SV - EL SALVADOR</t>
  </si>
  <si>
    <r>
      <t>Subpartida Nacional :</t>
    </r>
    <r>
      <rPr>
        <i/>
        <sz val="11"/>
        <color theme="1"/>
        <rFont val="Calibri"/>
        <family val="2"/>
        <scheme val="minor"/>
      </rPr>
      <t> 0709.20.00.00 ESPARRAGOS FRESCOS O REFRIGERADOS</t>
    </r>
  </si>
  <si>
    <t> VN - VIET NAM</t>
  </si>
  <si>
    <t> GE - GEORGIA</t>
  </si>
  <si>
    <t> UA - UKRAINE</t>
  </si>
  <si>
    <t> CF - CENTRAL AFRICAN REPUBLIC</t>
  </si>
  <si>
    <t> KP - KOREA, DEMOCRATIC PEOPLE'S REP. OF</t>
  </si>
  <si>
    <t>Reporte de Exportaciones Netas (kg) por Subpartida Nacional/País Destino 2015-2012</t>
  </si>
  <si>
    <t>Reporte de Exportaciones Valor FOB ($US)por Subpartida Nacional/País Destino 2012-2015</t>
  </si>
  <si>
    <t>Reporte de Exportaciones Valor FOB ($/t) por Subpartida Nacional/País Destino 2015-2012</t>
  </si>
  <si>
    <t>Subpartida Nacional : 0709.20.00.00 ESPARRAGOS FRESCOS O REFRIGERADOS</t>
  </si>
  <si>
    <t>Subpartida Nacional : 2005.60.00.00 ESPARRAGOS,PREP.O CONSERV.(EXCL. EN VINAGRE),SIN CONGELAR</t>
  </si>
  <si>
    <t>41,474,514.98</t>
  </si>
  <si>
    <t>12,447,105.265</t>
  </si>
  <si>
    <t>20,139,822.273</t>
  </si>
  <si>
    <t>31.82</t>
  </si>
  <si>
    <t>39,248,882.26</t>
  </si>
  <si>
    <t>9,759,257.583</t>
  </si>
  <si>
    <t>17,779,359.900</t>
  </si>
  <si>
    <t>30.11</t>
  </si>
  <si>
    <t>16,752,342.60</t>
  </si>
  <si>
    <t>5,438,584.142</t>
  </si>
  <si>
    <t>8,942,307.926</t>
  </si>
  <si>
    <t>12.85</t>
  </si>
  <si>
    <t>15,143,841.87</t>
  </si>
  <si>
    <t>5,844,428.020</t>
  </si>
  <si>
    <t>7,049,213.695</t>
  </si>
  <si>
    <t>11.62</t>
  </si>
  <si>
    <t>3,664,144.20</t>
  </si>
  <si>
    <t>923,168.956</t>
  </si>
  <si>
    <t>1,565,152.666</t>
  </si>
  <si>
    <t>2.81</t>
  </si>
  <si>
    <t>2,345,480.22</t>
  </si>
  <si>
    <t>726,401.601</t>
  </si>
  <si>
    <t>1,067,351.379</t>
  </si>
  <si>
    <t>1.80</t>
  </si>
  <si>
    <t>2,181,142.75</t>
  </si>
  <si>
    <t>722,228.230</t>
  </si>
  <si>
    <t>908,841.000</t>
  </si>
  <si>
    <t>1.67</t>
  </si>
  <si>
    <t>1,493,882.75</t>
  </si>
  <si>
    <t>947,028.500</t>
  </si>
  <si>
    <t>1,078,148.768</t>
  </si>
  <si>
    <t>1.15</t>
  </si>
  <si>
    <t>1,466,075.45</t>
  </si>
  <si>
    <t>490,979.780</t>
  </si>
  <si>
    <t>684,360.000</t>
  </si>
  <si>
    <t>1.12</t>
  </si>
  <si>
    <t>1,445,421.02</t>
  </si>
  <si>
    <t>393,507.571</t>
  </si>
  <si>
    <t>732,946.096</t>
  </si>
  <si>
    <t>1.11</t>
  </si>
  <si>
    <t>1,253,333.93</t>
  </si>
  <si>
    <t>322,313.370</t>
  </si>
  <si>
    <t>621,483.685</t>
  </si>
  <si>
    <t>0.96</t>
  </si>
  <si>
    <t>1,193,931.60</t>
  </si>
  <si>
    <t>401,295.935</t>
  </si>
  <si>
    <t>532,107.237</t>
  </si>
  <si>
    <t>0.92</t>
  </si>
  <si>
    <t>886,292.78</t>
  </si>
  <si>
    <t>264,628.400</t>
  </si>
  <si>
    <t>387,063.303</t>
  </si>
  <si>
    <t>0.68</t>
  </si>
  <si>
    <t>450,309.25</t>
  </si>
  <si>
    <t>168,137.258</t>
  </si>
  <si>
    <t>197,452.853</t>
  </si>
  <si>
    <t>0.35</t>
  </si>
  <si>
    <t>154,892.00</t>
  </si>
  <si>
    <t>49,506.000</t>
  </si>
  <si>
    <t>80,490.000</t>
  </si>
  <si>
    <t>0.12</t>
  </si>
  <si>
    <t>151,793.52</t>
  </si>
  <si>
    <t>49,419.240</t>
  </si>
  <si>
    <t>77,846.621</t>
  </si>
  <si>
    <t>130,312.80</t>
  </si>
  <si>
    <t>69,982.800</t>
  </si>
  <si>
    <t>83,390.000</t>
  </si>
  <si>
    <t>0.10</t>
  </si>
  <si>
    <t>125,367.54</t>
  </si>
  <si>
    <t>35,853.240</t>
  </si>
  <si>
    <t>68,796.503</t>
  </si>
  <si>
    <t>98,410.01</t>
  </si>
  <si>
    <t>29,177.000</t>
  </si>
  <si>
    <t>60,472.271</t>
  </si>
  <si>
    <t>0.08</t>
  </si>
  <si>
    <t>95,034.68</t>
  </si>
  <si>
    <t>25,271.927</t>
  </si>
  <si>
    <t>46,408.656</t>
  </si>
  <si>
    <t>0.07</t>
  </si>
  <si>
    <t>93,555.60</t>
  </si>
  <si>
    <t>23,102.640</t>
  </si>
  <si>
    <t>43,210.106</t>
  </si>
  <si>
    <t>93,485.20</t>
  </si>
  <si>
    <t>38,413.800</t>
  </si>
  <si>
    <t>57,221.717</t>
  </si>
  <si>
    <t>83,838.43</t>
  </si>
  <si>
    <t>19,515.555</t>
  </si>
  <si>
    <t>40,768.180</t>
  </si>
  <si>
    <t>0.06</t>
  </si>
  <si>
    <t>80,038.92</t>
  </si>
  <si>
    <t>35,298.671</t>
  </si>
  <si>
    <t>44,942.812</t>
  </si>
  <si>
    <t>57,631.02</t>
  </si>
  <si>
    <t>15,309.139</t>
  </si>
  <si>
    <t>28,488.831</t>
  </si>
  <si>
    <t>0.04</t>
  </si>
  <si>
    <t>51,111.84</t>
  </si>
  <si>
    <t>29,196.288</t>
  </si>
  <si>
    <t>35,800.000</t>
  </si>
  <si>
    <t>42,037.16</t>
  </si>
  <si>
    <t>11,080.080</t>
  </si>
  <si>
    <t>20,990.000</t>
  </si>
  <si>
    <t>0.03</t>
  </si>
  <si>
    <t>32,659.20</t>
  </si>
  <si>
    <t>17,539.200</t>
  </si>
  <si>
    <t>20,360.000</t>
  </si>
  <si>
    <t>30,209.49</t>
  </si>
  <si>
    <t>9,009.653</t>
  </si>
  <si>
    <t>15,030.746</t>
  </si>
  <si>
    <t>0.02</t>
  </si>
  <si>
    <t>22,876.87</t>
  </si>
  <si>
    <t>6,404.444</t>
  </si>
  <si>
    <t>11,829.312</t>
  </si>
  <si>
    <t>15,800.40</t>
  </si>
  <si>
    <t>10,260.000</t>
  </si>
  <si>
    <t>10,425.000</t>
  </si>
  <si>
    <t>0.01</t>
  </si>
  <si>
    <t>0.00</t>
  </si>
  <si>
    <t>130,358,650.34</t>
  </si>
  <si>
    <t>39,323,404.288</t>
  </si>
  <si>
    <t>62,432,081.536</t>
  </si>
  <si>
    <t>100.00</t>
  </si>
  <si>
    <t>Nota.- Elaborado por la GRSA-OIA La Libertad, en base a datos descargados de: http://www.aduanet.gob.pe/cl-ad-itestadispartida/resumenPPaisS01Alias 24 dic 2016</t>
  </si>
  <si>
    <t>Reporte de Exportaciones por Subpartida Nacional/País Destino 2016</t>
  </si>
  <si>
    <t>1.04</t>
  </si>
  <si>
    <t>0.47</t>
  </si>
  <si>
    <t>0.28</t>
  </si>
  <si>
    <t>0.18</t>
  </si>
  <si>
    <t>0.05</t>
  </si>
  <si>
    <t>Reporte de Exportaciones Netas (kg) por Subpartida Nacional/País Destino 2012-2017</t>
  </si>
  <si>
    <t>Reporte de Exportaciones Valor FOB ($US)por Subpartida Nacional/País Destino 2012-2017</t>
  </si>
  <si>
    <t>Reporte de Exportaciones Netas (kg) por Subpartida Nacional/País Destino 2017-2012</t>
  </si>
  <si>
    <t>Reporte de Exportaciones Valor FOB ($/t) por Subpartida Nacional/País Destino 2017-2012</t>
  </si>
  <si>
    <t>43,250,467.86</t>
  </si>
  <si>
    <t>13,404,437.093</t>
  </si>
  <si>
    <t>21,562,188.589</t>
  </si>
  <si>
    <t>36.31</t>
  </si>
  <si>
    <t>35,184,791.49</t>
  </si>
  <si>
    <t>7,985,012.335</t>
  </si>
  <si>
    <t>14,832,286.453</t>
  </si>
  <si>
    <t>29.54</t>
  </si>
  <si>
    <t>17,413,122.60</t>
  </si>
  <si>
    <t>6,065,337.665</t>
  </si>
  <si>
    <t>7,512,641.046</t>
  </si>
  <si>
    <t>14.62</t>
  </si>
  <si>
    <t>9,707,803.68</t>
  </si>
  <si>
    <t>3,025,155.400</t>
  </si>
  <si>
    <t>4,955,401.594</t>
  </si>
  <si>
    <t>8.15</t>
  </si>
  <si>
    <t>2,559,591.28</t>
  </si>
  <si>
    <t>799,309.709</t>
  </si>
  <si>
    <t>1,153,079.847</t>
  </si>
  <si>
    <t>2.15</t>
  </si>
  <si>
    <t>2,111,955.78</t>
  </si>
  <si>
    <t>711,277.210</t>
  </si>
  <si>
    <t>879,905.109</t>
  </si>
  <si>
    <t>1.77</t>
  </si>
  <si>
    <t>1,694,702.75</t>
  </si>
  <si>
    <t>487,137.120</t>
  </si>
  <si>
    <t>790,798.026</t>
  </si>
  <si>
    <t>1.42</t>
  </si>
  <si>
    <t>1,291,666.76</t>
  </si>
  <si>
    <t>832,908.640</t>
  </si>
  <si>
    <t>960,139.055</t>
  </si>
  <si>
    <t>1.08</t>
  </si>
  <si>
    <t>1,218,756.17</t>
  </si>
  <si>
    <t>431,930.040</t>
  </si>
  <si>
    <t>585,346.705</t>
  </si>
  <si>
    <t>1.02</t>
  </si>
  <si>
    <t>1,076,933.39</t>
  </si>
  <si>
    <t>460,111.736</t>
  </si>
  <si>
    <t>532,148.872</t>
  </si>
  <si>
    <t>0.90</t>
  </si>
  <si>
    <t>707,044.90</t>
  </si>
  <si>
    <t>229,718.400</t>
  </si>
  <si>
    <t>292,623.540</t>
  </si>
  <si>
    <t>0.59</t>
  </si>
  <si>
    <t>582,223.12</t>
  </si>
  <si>
    <t>155,790.995</t>
  </si>
  <si>
    <t>297,360.086</t>
  </si>
  <si>
    <t>0.49</t>
  </si>
  <si>
    <t>564,555.81</t>
  </si>
  <si>
    <t>166,764.640</t>
  </si>
  <si>
    <t>298,702.242</t>
  </si>
  <si>
    <t>384,242.04</t>
  </si>
  <si>
    <t>125,800.600</t>
  </si>
  <si>
    <t>224,163.436</t>
  </si>
  <si>
    <t>0.32</t>
  </si>
  <si>
    <t>301,808.23</t>
  </si>
  <si>
    <t>143,901.025</t>
  </si>
  <si>
    <t>185,138.950</t>
  </si>
  <si>
    <t>0.25</t>
  </si>
  <si>
    <t>194,126.80</t>
  </si>
  <si>
    <t>40,669.440</t>
  </si>
  <si>
    <t>49,120.000</t>
  </si>
  <si>
    <t>0.16</t>
  </si>
  <si>
    <t>161,271.35</t>
  </si>
  <si>
    <t>35,941.440</t>
  </si>
  <si>
    <t>67,150.000</t>
  </si>
  <si>
    <t>0.14</t>
  </si>
  <si>
    <t>130,914.52</t>
  </si>
  <si>
    <t>36,147.420</t>
  </si>
  <si>
    <t>51,500.000</t>
  </si>
  <si>
    <t>0.11</t>
  </si>
  <si>
    <t>111,931.95</t>
  </si>
  <si>
    <t>32,331.720</t>
  </si>
  <si>
    <t>61,056.387</t>
  </si>
  <si>
    <t>0.09</t>
  </si>
  <si>
    <t>85,753.82</t>
  </si>
  <si>
    <t>24,894.657</t>
  </si>
  <si>
    <t>48,544.061</t>
  </si>
  <si>
    <t>82,099.08</t>
  </si>
  <si>
    <t>31,875.960</t>
  </si>
  <si>
    <t>47,744.000</t>
  </si>
  <si>
    <t>65,736.00</t>
  </si>
  <si>
    <t>17,003.160</t>
  </si>
  <si>
    <t>31,465.510</t>
  </si>
  <si>
    <t>53,426.83</t>
  </si>
  <si>
    <t>16,038.000</t>
  </si>
  <si>
    <t>31,000.000</t>
  </si>
  <si>
    <t>48,660.48</t>
  </si>
  <si>
    <t>12,165.120</t>
  </si>
  <si>
    <t>22,730.000</t>
  </si>
  <si>
    <t>39,138.00</t>
  </si>
  <si>
    <t>11,293.800</t>
  </si>
  <si>
    <t>21,535.000</t>
  </si>
  <si>
    <t>37,987.50</t>
  </si>
  <si>
    <t>13,369.800</t>
  </si>
  <si>
    <t>19,580.000</t>
  </si>
  <si>
    <t>22,928.00</t>
  </si>
  <si>
    <t>4,896.000</t>
  </si>
  <si>
    <t>5,740.000</t>
  </si>
  <si>
    <t>16,210.80</t>
  </si>
  <si>
    <t>10,310.000</t>
  </si>
  <si>
    <t>12,039.40</t>
  </si>
  <si>
    <t>12,198.480</t>
  </si>
  <si>
    <t>22,833.826</t>
  </si>
  <si>
    <t>3,652.80</t>
  </si>
  <si>
    <t>1,170.960</t>
  </si>
  <si>
    <t>1,194.876</t>
  </si>
  <si>
    <t>2,695.50</t>
  </si>
  <si>
    <t>0.000</t>
  </si>
  <si>
    <t>119,118,238.69</t>
  </si>
  <si>
    <t>35,325,675.994</t>
  </si>
  <si>
    <t>55,554,245.556</t>
  </si>
  <si>
    <t>Reporte de Exportaciones por Subpartida Nacional/País Destino 2017</t>
  </si>
  <si>
    <t>34,102,395.99</t>
  </si>
  <si>
    <t>10,865,113.095</t>
  </si>
  <si>
    <t>17,819,937.364</t>
  </si>
  <si>
    <t>35.80</t>
  </si>
  <si>
    <t>26,923,242.74</t>
  </si>
  <si>
    <t>6,071,774.257</t>
  </si>
  <si>
    <t>11,289,271.471</t>
  </si>
  <si>
    <t>28.26</t>
  </si>
  <si>
    <t>14,503,486.19</t>
  </si>
  <si>
    <t>4,967,841.062</t>
  </si>
  <si>
    <t>6,013,270.338</t>
  </si>
  <si>
    <t>15.22</t>
  </si>
  <si>
    <t>6,267,988.47</t>
  </si>
  <si>
    <t>2,038,481.753</t>
  </si>
  <si>
    <t>3,513,732.582</t>
  </si>
  <si>
    <t>6.58</t>
  </si>
  <si>
    <t>2,845,754.67</t>
  </si>
  <si>
    <t>954,586.231</t>
  </si>
  <si>
    <t>1,119,418.465</t>
  </si>
  <si>
    <t>2.99</t>
  </si>
  <si>
    <t>2,666,576.79</t>
  </si>
  <si>
    <t>786,760.290</t>
  </si>
  <si>
    <t>1,205,100.656</t>
  </si>
  <si>
    <t>2.80</t>
  </si>
  <si>
    <t>1,128,285.24</t>
  </si>
  <si>
    <t>246,894.525</t>
  </si>
  <si>
    <t>421,478.095</t>
  </si>
  <si>
    <t>1.18</t>
  </si>
  <si>
    <t>993,120.09</t>
  </si>
  <si>
    <t>354,787.430</t>
  </si>
  <si>
    <t>462,952.910</t>
  </si>
  <si>
    <t>947,160.23</t>
  </si>
  <si>
    <t>721,362.761</t>
  </si>
  <si>
    <t>827,094.913</t>
  </si>
  <si>
    <t>0.99</t>
  </si>
  <si>
    <t>821,644.52</t>
  </si>
  <si>
    <t>322,066.486</t>
  </si>
  <si>
    <t>382,512.000</t>
  </si>
  <si>
    <t>0.86</t>
  </si>
  <si>
    <t>711,512.26</t>
  </si>
  <si>
    <t>175,730.700</t>
  </si>
  <si>
    <t>247,176.815</t>
  </si>
  <si>
    <t>0.75</t>
  </si>
  <si>
    <t>704,439.35</t>
  </si>
  <si>
    <t>201,656.320</t>
  </si>
  <si>
    <t>386,000.148</t>
  </si>
  <si>
    <t>0.74</t>
  </si>
  <si>
    <t>569,231.37</t>
  </si>
  <si>
    <t>174,058.930</t>
  </si>
  <si>
    <t>299,365.721</t>
  </si>
  <si>
    <t>0.60</t>
  </si>
  <si>
    <t>555,749.54</t>
  </si>
  <si>
    <t>114,133.920</t>
  </si>
  <si>
    <t>139,560.000</t>
  </si>
  <si>
    <t>0.58</t>
  </si>
  <si>
    <t>427,579.53</t>
  </si>
  <si>
    <t>115,354.200</t>
  </si>
  <si>
    <t>221,547.401</t>
  </si>
  <si>
    <t>0.45</t>
  </si>
  <si>
    <t>264,018.39</t>
  </si>
  <si>
    <t>112,657.693</t>
  </si>
  <si>
    <t>134,166.817</t>
  </si>
  <si>
    <t>194,246.35</t>
  </si>
  <si>
    <t>62,865.172</t>
  </si>
  <si>
    <t>88,354.357</t>
  </si>
  <si>
    <t>0.20</t>
  </si>
  <si>
    <t>138,873.18</t>
  </si>
  <si>
    <t>42,282.000</t>
  </si>
  <si>
    <t>81,120.000</t>
  </si>
  <si>
    <t>0.15</t>
  </si>
  <si>
    <t>131,299.56</t>
  </si>
  <si>
    <t>42,618.630</t>
  </si>
  <si>
    <t>64,840.000</t>
  </si>
  <si>
    <t>111,931.40</t>
  </si>
  <si>
    <t>27,256.680</t>
  </si>
  <si>
    <t>54,150.273</t>
  </si>
  <si>
    <t>47,222.83</t>
  </si>
  <si>
    <t>11,400.000</t>
  </si>
  <si>
    <t>22,580.000</t>
  </si>
  <si>
    <t>46,702.80</t>
  </si>
  <si>
    <t>19,572.480</t>
  </si>
  <si>
    <t>25,880.132</t>
  </si>
  <si>
    <t>36,113.60</t>
  </si>
  <si>
    <t>13,250.880</t>
  </si>
  <si>
    <t>18,573.701</t>
  </si>
  <si>
    <t>33,328.00</t>
  </si>
  <si>
    <t>9,072.000</t>
  </si>
  <si>
    <t>14,704.769</t>
  </si>
  <si>
    <t>28,678.00</t>
  </si>
  <si>
    <t>7,786.000</t>
  </si>
  <si>
    <t>8,960.000</t>
  </si>
  <si>
    <t>22,767.24</t>
  </si>
  <si>
    <t>12,818.270</t>
  </si>
  <si>
    <t>15,350.000</t>
  </si>
  <si>
    <t>18,878.40</t>
  </si>
  <si>
    <t>10,280.000</t>
  </si>
  <si>
    <t>12,319.66</t>
  </si>
  <si>
    <t>4,942.550</t>
  </si>
  <si>
    <t>5,587.946</t>
  </si>
  <si>
    <t>11,708.06</t>
  </si>
  <si>
    <t>2,898.720</t>
  </si>
  <si>
    <t>5,385.567</t>
  </si>
  <si>
    <t> IL - ISRAEL</t>
  </si>
  <si>
    <t>4,646.34</t>
  </si>
  <si>
    <t>1,741.156</t>
  </si>
  <si>
    <t>33.00</t>
  </si>
  <si>
    <t>95,270,933.79</t>
  </si>
  <si>
    <t>28,491,253.059</t>
  </si>
  <si>
    <t>44,900,104.458</t>
  </si>
  <si>
    <t>262,673,275.55</t>
  </si>
  <si>
    <t>85,151,585.092</t>
  </si>
  <si>
    <t>94,280,915.271</t>
  </si>
  <si>
    <t>63.95</t>
  </si>
  <si>
    <t>45,443,437.34</t>
  </si>
  <si>
    <t>9,138,918.437</t>
  </si>
  <si>
    <t>12,026,587.140</t>
  </si>
  <si>
    <t>11.06</t>
  </si>
  <si>
    <t>39,595,648.70</t>
  </si>
  <si>
    <t>8,981,928.273</t>
  </si>
  <si>
    <t>12,618,740.579</t>
  </si>
  <si>
    <t>9.64</t>
  </si>
  <si>
    <t>27,776,888.85</t>
  </si>
  <si>
    <t>8,325,308.093</t>
  </si>
  <si>
    <t>9,675,060.726</t>
  </si>
  <si>
    <t>6.76</t>
  </si>
  <si>
    <t>4,094,543.26</t>
  </si>
  <si>
    <t>994,186.740</t>
  </si>
  <si>
    <t>1,177,207.000</t>
  </si>
  <si>
    <t>1.00</t>
  </si>
  <si>
    <t>3,624,525.52</t>
  </si>
  <si>
    <t>1,038,942.400</t>
  </si>
  <si>
    <t>1,167,617.000</t>
  </si>
  <si>
    <t>0.88</t>
  </si>
  <si>
    <t>3,229,135.03</t>
  </si>
  <si>
    <t>729,762.416</t>
  </si>
  <si>
    <t>874,241.794</t>
  </si>
  <si>
    <t>0.79</t>
  </si>
  <si>
    <t>3,210,600.78</t>
  </si>
  <si>
    <t>894,476.545</t>
  </si>
  <si>
    <t>1,021,855.418</t>
  </si>
  <si>
    <t>0.78</t>
  </si>
  <si>
    <t>2,807,706.29</t>
  </si>
  <si>
    <t>559,359.394</t>
  </si>
  <si>
    <t>685,198.000</t>
  </si>
  <si>
    <t>2,465,731.17</t>
  </si>
  <si>
    <t>671,853.400</t>
  </si>
  <si>
    <t>770,220.000</t>
  </si>
  <si>
    <t>2,287,153.37</t>
  </si>
  <si>
    <t>702,567.652</t>
  </si>
  <si>
    <t>783,021.680</t>
  </si>
  <si>
    <t>0.56</t>
  </si>
  <si>
    <t>2,028,636.01</t>
  </si>
  <si>
    <t>488,555.900</t>
  </si>
  <si>
    <t>564,940.907</t>
  </si>
  <si>
    <t>1,893,697.11</t>
  </si>
  <si>
    <t>451,948.000</t>
  </si>
  <si>
    <t>515,023.000</t>
  </si>
  <si>
    <t>0.46</t>
  </si>
  <si>
    <t>1,445,326.58</t>
  </si>
  <si>
    <t>378,398.995</t>
  </si>
  <si>
    <t>438,429.459</t>
  </si>
  <si>
    <t>1,016,670.34</t>
  </si>
  <si>
    <t>271,748.760</t>
  </si>
  <si>
    <t>314,688.000</t>
  </si>
  <si>
    <t>975,347.30</t>
  </si>
  <si>
    <t>255,947.500</t>
  </si>
  <si>
    <t>301,199.000</t>
  </si>
  <si>
    <t>0.24</t>
  </si>
  <si>
    <t>824,546.13</t>
  </si>
  <si>
    <t>231,392.000</t>
  </si>
  <si>
    <t>262,649.000</t>
  </si>
  <si>
    <t>576,022.02</t>
  </si>
  <si>
    <t>142,042.400</t>
  </si>
  <si>
    <t>163,134.000</t>
  </si>
  <si>
    <t>549,831.31</t>
  </si>
  <si>
    <t>132,778.350</t>
  </si>
  <si>
    <t>149,048.000</t>
  </si>
  <si>
    <t>0.13</t>
  </si>
  <si>
    <t>531,482.78</t>
  </si>
  <si>
    <t>126,519.830</t>
  </si>
  <si>
    <t>144,666.000</t>
  </si>
  <si>
    <t>494,470.51</t>
  </si>
  <si>
    <t>114,104.994</t>
  </si>
  <si>
    <t>129,707.490</t>
  </si>
  <si>
    <t>452,441.44</t>
  </si>
  <si>
    <t>127,423.580</t>
  </si>
  <si>
    <t>144,404.000</t>
  </si>
  <si>
    <t>446,691.63</t>
  </si>
  <si>
    <t>99,055.590</t>
  </si>
  <si>
    <t>112,661.000</t>
  </si>
  <si>
    <t>440,337.62</t>
  </si>
  <si>
    <t>111,298.600</t>
  </si>
  <si>
    <t>125,807.518</t>
  </si>
  <si>
    <t>363,122.66</t>
  </si>
  <si>
    <t>100,250.000</t>
  </si>
  <si>
    <t>121,538.000</t>
  </si>
  <si>
    <t>310,319.21</t>
  </si>
  <si>
    <t>85,425.000</t>
  </si>
  <si>
    <t>98,969.000</t>
  </si>
  <si>
    <t>261,115.74</t>
  </si>
  <si>
    <t>71,660.460</t>
  </si>
  <si>
    <t>81,737.879</t>
  </si>
  <si>
    <t>230,352.50</t>
  </si>
  <si>
    <t>40,452.750</t>
  </si>
  <si>
    <t>49,273.000</t>
  </si>
  <si>
    <t>228,622.44</t>
  </si>
  <si>
    <t>71,080.560</t>
  </si>
  <si>
    <t>80,492.000</t>
  </si>
  <si>
    <t>158,255.80</t>
  </si>
  <si>
    <t>44,800.000</t>
  </si>
  <si>
    <t>49,080.000</t>
  </si>
  <si>
    <t>97,606.47</t>
  </si>
  <si>
    <t>36,075.000</t>
  </si>
  <si>
    <t>42,644.000</t>
  </si>
  <si>
    <t>53,020.24</t>
  </si>
  <si>
    <t>14,550.000</t>
  </si>
  <si>
    <t>16,543.000</t>
  </si>
  <si>
    <t>44,689.36</t>
  </si>
  <si>
    <t>11,383.400</t>
  </si>
  <si>
    <t>13,142.000</t>
  </si>
  <si>
    <t>42,705.73</t>
  </si>
  <si>
    <t>10,820.300</t>
  </si>
  <si>
    <t>12,622.000</t>
  </si>
  <si>
    <t>40,999.89</t>
  </si>
  <si>
    <t>10,000.000</t>
  </si>
  <si>
    <t>11,407.000</t>
  </si>
  <si>
    <t>15,097.73</t>
  </si>
  <si>
    <t>3,500.000</t>
  </si>
  <si>
    <t>4,092.000</t>
  </si>
  <si>
    <t>9,992.23</t>
  </si>
  <si>
    <t>2,500.000</t>
  </si>
  <si>
    <t>2,824.000</t>
  </si>
  <si>
    <t>7,169.85</t>
  </si>
  <si>
    <t>1,032.000</t>
  </si>
  <si>
    <t>1,407.000</t>
  </si>
  <si>
    <t>6,026.50</t>
  </si>
  <si>
    <t>1,880.000</t>
  </si>
  <si>
    <t>2,105.000</t>
  </si>
  <si>
    <t> ID - INDONESIA</t>
  </si>
  <si>
    <t>2,736.00</t>
  </si>
  <si>
    <t>1,094.400</t>
  </si>
  <si>
    <t>1,303.000</t>
  </si>
  <si>
    <t> KE - KENYA</t>
  </si>
  <si>
    <t>2,374.40</t>
  </si>
  <si>
    <t> KG - KYRGYZSTAN</t>
  </si>
  <si>
    <t>1,935.00</t>
  </si>
  <si>
    <t>410,760,288.39</t>
  </si>
  <si>
    <t>120,627,606.811</t>
  </si>
  <si>
    <t>139,037,342.861</t>
  </si>
  <si>
    <t>245,876,868.18</t>
  </si>
  <si>
    <t>77,253,941.602</t>
  </si>
  <si>
    <t>85,709,335.839</t>
  </si>
  <si>
    <t>63.27</t>
  </si>
  <si>
    <t>41,346,297.06</t>
  </si>
  <si>
    <t>8,083,451.671</t>
  </si>
  <si>
    <t>9,921,965.413</t>
  </si>
  <si>
    <t>10.64</t>
  </si>
  <si>
    <t>39,182,073.38</t>
  </si>
  <si>
    <t>8,518,598.129</t>
  </si>
  <si>
    <t>9,792,827.567</t>
  </si>
  <si>
    <t>10.08</t>
  </si>
  <si>
    <t>28,585,563.83</t>
  </si>
  <si>
    <t>8,012,136.412</t>
  </si>
  <si>
    <t>9,341,450.081</t>
  </si>
  <si>
    <t>7.36</t>
  </si>
  <si>
    <t>4,447,796.20</t>
  </si>
  <si>
    <t>1,139,941.736</t>
  </si>
  <si>
    <t>1,288,148.755</t>
  </si>
  <si>
    <t>1.14</t>
  </si>
  <si>
    <t>3,402,269.22</t>
  </si>
  <si>
    <t>690,426.980</t>
  </si>
  <si>
    <t>802,112.629</t>
  </si>
  <si>
    <t>2,983,775.56</t>
  </si>
  <si>
    <t>655,072.800</t>
  </si>
  <si>
    <t>781,674.000</t>
  </si>
  <si>
    <t>0.77</t>
  </si>
  <si>
    <t>2,904,683.47</t>
  </si>
  <si>
    <t>554,325.741</t>
  </si>
  <si>
    <t>686,704.500</t>
  </si>
  <si>
    <t>2,558,102.72</t>
  </si>
  <si>
    <t>527,589.640</t>
  </si>
  <si>
    <t>627,034.000</t>
  </si>
  <si>
    <t>0.66</t>
  </si>
  <si>
    <t>2,094,510.40</t>
  </si>
  <si>
    <t>533,182.440</t>
  </si>
  <si>
    <t>607,637.000</t>
  </si>
  <si>
    <t>0.54</t>
  </si>
  <si>
    <t>1,793,078.04</t>
  </si>
  <si>
    <t>560,440.893</t>
  </si>
  <si>
    <t>630,781.000</t>
  </si>
  <si>
    <t>1,492,222.94</t>
  </si>
  <si>
    <t>332,880.560</t>
  </si>
  <si>
    <t>384,601.000</t>
  </si>
  <si>
    <t>0.38</t>
  </si>
  <si>
    <t>1,414,803.91</t>
  </si>
  <si>
    <t>333,558.383</t>
  </si>
  <si>
    <t>380,379.013</t>
  </si>
  <si>
    <t>0.36</t>
  </si>
  <si>
    <t>1,301,493.07</t>
  </si>
  <si>
    <t>345,442.980</t>
  </si>
  <si>
    <t>396,332.600</t>
  </si>
  <si>
    <t>0.33</t>
  </si>
  <si>
    <t>1,295,057.82</t>
  </si>
  <si>
    <t>332,213.900</t>
  </si>
  <si>
    <t>398,672.000</t>
  </si>
  <si>
    <t>1,162,855.90</t>
  </si>
  <si>
    <t>266,679.000</t>
  </si>
  <si>
    <t>316,453.000</t>
  </si>
  <si>
    <t>0.30</t>
  </si>
  <si>
    <t>1,008,500.14</t>
  </si>
  <si>
    <t>213,422.400</t>
  </si>
  <si>
    <t>242,788.000</t>
  </si>
  <si>
    <t>0.26</t>
  </si>
  <si>
    <t>889,940.99</t>
  </si>
  <si>
    <t>226,287.600</t>
  </si>
  <si>
    <t>258,139.000</t>
  </si>
  <si>
    <t>0.23</t>
  </si>
  <si>
    <t>790,151.38</t>
  </si>
  <si>
    <t>168,336.840</t>
  </si>
  <si>
    <t>188,899.000</t>
  </si>
  <si>
    <t>698,030.80</t>
  </si>
  <si>
    <t>149,869.377</t>
  </si>
  <si>
    <t>171,429.966</t>
  </si>
  <si>
    <t>503,782.15</t>
  </si>
  <si>
    <t>104,450.000</t>
  </si>
  <si>
    <t>119,077.000</t>
  </si>
  <si>
    <t>430,191.01</t>
  </si>
  <si>
    <t>113,340.245</t>
  </si>
  <si>
    <t>131,120.000</t>
  </si>
  <si>
    <t>363,953.89</t>
  </si>
  <si>
    <t>83,757.000</t>
  </si>
  <si>
    <t>95,428.207</t>
  </si>
  <si>
    <t>357,208.63</t>
  </si>
  <si>
    <t>90,264.000</t>
  </si>
  <si>
    <t>102,626.000</t>
  </si>
  <si>
    <t>293,275.12</t>
  </si>
  <si>
    <t>73,230.412</t>
  </si>
  <si>
    <t>84,718.053</t>
  </si>
  <si>
    <t>254,376.08</t>
  </si>
  <si>
    <t>50,961.070</t>
  </si>
  <si>
    <t>57,550.000</t>
  </si>
  <si>
    <t>249,373.51</t>
  </si>
  <si>
    <t>64,447.600</t>
  </si>
  <si>
    <t>73,494.000</t>
  </si>
  <si>
    <t>217,596.50</t>
  </si>
  <si>
    <t>33,406.800</t>
  </si>
  <si>
    <t>42,132.000</t>
  </si>
  <si>
    <t>158,231.98</t>
  </si>
  <si>
    <t>42,898.220</t>
  </si>
  <si>
    <t>50,124.000</t>
  </si>
  <si>
    <t>136,231.31</t>
  </si>
  <si>
    <t>28,320.000</t>
  </si>
  <si>
    <t>33,938.000</t>
  </si>
  <si>
    <t> GR - GREECE</t>
  </si>
  <si>
    <t>99,361.93</t>
  </si>
  <si>
    <t>22,492.800</t>
  </si>
  <si>
    <t>25,697.000</t>
  </si>
  <si>
    <t>95,851.56</t>
  </si>
  <si>
    <t>38,700.650</t>
  </si>
  <si>
    <t>45,967.000</t>
  </si>
  <si>
    <t>75,226.80</t>
  </si>
  <si>
    <t>25,170.880</t>
  </si>
  <si>
    <t>27,749.000</t>
  </si>
  <si>
    <t>59,112.00</t>
  </si>
  <si>
    <t>14,800.000</t>
  </si>
  <si>
    <t>16,868.000</t>
  </si>
  <si>
    <t>43,765.57</t>
  </si>
  <si>
    <t>11,364.300</t>
  </si>
  <si>
    <t>13,027.000</t>
  </si>
  <si>
    <t>43,447.60</t>
  </si>
  <si>
    <t>10,000.500</t>
  </si>
  <si>
    <t>11,561.000</t>
  </si>
  <si>
    <t>25,026.72</t>
  </si>
  <si>
    <t>5,000.000</t>
  </si>
  <si>
    <t>5,584.000</t>
  </si>
  <si>
    <t>388,634,087.37</t>
  </si>
  <si>
    <t>109,710,403.561</t>
  </si>
  <si>
    <t>123,864,024.623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</si>
</sst>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3"/>
      <color rgb="FF000066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6CBE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4" fontId="4" fillId="3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left" vertical="center" wrapText="1"/>
    </xf>
    <xf numFmtId="4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0" fillId="0" borderId="2" xfId="0" applyBorder="1"/>
    <xf numFmtId="0" fontId="5" fillId="3" borderId="2" xfId="0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0" fillId="4" borderId="0" xfId="0" applyFill="1"/>
    <xf numFmtId="0" fontId="5" fillId="4" borderId="2" xfId="0" applyFont="1" applyFill="1" applyBorder="1" applyAlignment="1">
      <alignment horizontal="center" vertical="center" wrapText="1"/>
    </xf>
    <xf numFmtId="4" fontId="4" fillId="4" borderId="0" xfId="0" applyNumberFormat="1" applyFont="1" applyFill="1" applyAlignment="1">
      <alignment horizontal="left" vertical="center" wrapText="1"/>
    </xf>
    <xf numFmtId="4" fontId="4" fillId="4" borderId="0" xfId="0" applyNumberFormat="1" applyFont="1" applyFill="1" applyAlignment="1">
      <alignment horizontal="righ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right" vertical="center" wrapText="1"/>
    </xf>
    <xf numFmtId="0" fontId="0" fillId="5" borderId="0" xfId="0" applyFill="1"/>
    <xf numFmtId="4" fontId="4" fillId="5" borderId="0" xfId="0" applyNumberFormat="1" applyFont="1" applyFill="1" applyAlignment="1">
      <alignment horizontal="right" vertical="center" wrapText="1"/>
    </xf>
    <xf numFmtId="4" fontId="4" fillId="5" borderId="2" xfId="0" applyNumberFormat="1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0" fillId="5" borderId="2" xfId="0" applyFill="1" applyBorder="1"/>
    <xf numFmtId="4" fontId="5" fillId="5" borderId="2" xfId="0" applyNumberFormat="1" applyFont="1" applyFill="1" applyBorder="1" applyAlignment="1">
      <alignment horizontal="lef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0" fontId="9" fillId="0" borderId="1" xfId="1" applyBorder="1" applyAlignment="1">
      <alignment horizontal="center" vertical="center"/>
    </xf>
    <xf numFmtId="164" fontId="0" fillId="0" borderId="0" xfId="0" applyNumberFormat="1"/>
    <xf numFmtId="2" fontId="4" fillId="3" borderId="0" xfId="0" applyNumberFormat="1" applyFont="1" applyFill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8" fillId="5" borderId="3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3" borderId="0" xfId="0" applyFont="1" applyFill="1" applyAlignment="1">
      <alignment horizontal="left" vertical="center" wrapText="1"/>
    </xf>
    <xf numFmtId="4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58"/>
  <sheetViews>
    <sheetView tabSelected="1" topLeftCell="AN49" zoomScale="96" zoomScaleNormal="96" workbookViewId="0">
      <selection activeCell="AW4" sqref="AW4"/>
    </sheetView>
  </sheetViews>
  <sheetFormatPr baseColWidth="10" defaultRowHeight="15" x14ac:dyDescent="0.25"/>
  <cols>
    <col min="1" max="1" width="22.875" customWidth="1"/>
    <col min="7" max="7" width="20.75" customWidth="1"/>
    <col min="8" max="8" width="13.375" bestFit="1" customWidth="1"/>
    <col min="13" max="13" width="14.25" customWidth="1"/>
    <col min="20" max="20" width="15.625" customWidth="1"/>
    <col min="21" max="21" width="11.75" customWidth="1"/>
    <col min="25" max="25" width="11.875" bestFit="1" customWidth="1"/>
    <col min="27" max="27" width="17.125" customWidth="1"/>
    <col min="32" max="32" width="11.875" bestFit="1" customWidth="1"/>
    <col min="34" max="34" width="16.25" customWidth="1"/>
    <col min="35" max="35" width="13.375" bestFit="1" customWidth="1"/>
    <col min="39" max="39" width="11.875" bestFit="1" customWidth="1"/>
    <col min="42" max="42" width="20.75" customWidth="1"/>
    <col min="43" max="43" width="12.625" customWidth="1"/>
    <col min="44" max="44" width="13.75" customWidth="1"/>
    <col min="45" max="45" width="13.375" customWidth="1"/>
    <col min="46" max="48" width="16" bestFit="1" customWidth="1"/>
    <col min="49" max="49" width="12.375" bestFit="1" customWidth="1"/>
  </cols>
  <sheetData>
    <row r="2" spans="1:62" x14ac:dyDescent="0.25">
      <c r="A2" s="4"/>
      <c r="B2" s="6"/>
      <c r="C2" s="6"/>
      <c r="D2" s="6"/>
      <c r="E2" s="6"/>
    </row>
    <row r="4" spans="1:62" ht="33" customHeight="1" thickBot="1" x14ac:dyDescent="0.3">
      <c r="A4" s="36" t="s">
        <v>330</v>
      </c>
      <c r="B4" s="36"/>
      <c r="C4" s="36"/>
      <c r="D4" s="36"/>
      <c r="E4" s="36"/>
      <c r="G4" s="36" t="s">
        <v>208</v>
      </c>
      <c r="H4" s="36"/>
      <c r="I4" s="36"/>
      <c r="J4" s="36"/>
      <c r="K4" s="36"/>
      <c r="M4" s="1" t="s">
        <v>54</v>
      </c>
      <c r="T4" s="1" t="s">
        <v>0</v>
      </c>
      <c r="AA4" s="36" t="s">
        <v>40</v>
      </c>
      <c r="AB4" s="36"/>
      <c r="AC4" s="36"/>
      <c r="AD4" s="36"/>
      <c r="AE4" s="36"/>
      <c r="AH4" s="36" t="s">
        <v>49</v>
      </c>
      <c r="AI4" s="36"/>
      <c r="AJ4" s="36"/>
      <c r="AK4" s="36"/>
      <c r="AL4" s="36"/>
      <c r="AP4" s="40" t="s">
        <v>82</v>
      </c>
      <c r="AQ4" s="40"/>
      <c r="AR4" s="40"/>
      <c r="AS4" s="40"/>
      <c r="AT4" s="40"/>
      <c r="AU4" s="40"/>
      <c r="AV4" s="40"/>
      <c r="AW4" s="16"/>
      <c r="AX4" s="40" t="s">
        <v>81</v>
      </c>
      <c r="AY4" s="40"/>
      <c r="AZ4" s="40"/>
      <c r="BA4" s="40"/>
      <c r="BB4" s="40"/>
      <c r="BC4" s="40"/>
      <c r="BD4" s="40"/>
      <c r="BE4" s="16"/>
      <c r="BF4" s="40" t="s">
        <v>83</v>
      </c>
      <c r="BG4" s="40"/>
      <c r="BH4" s="40"/>
      <c r="BI4" s="40"/>
      <c r="BJ4" s="40"/>
    </row>
    <row r="5" spans="1:62" ht="22.5" customHeight="1" x14ac:dyDescent="0.25">
      <c r="A5" s="37" t="s">
        <v>41</v>
      </c>
      <c r="B5" s="37"/>
      <c r="C5" s="37"/>
      <c r="D5" s="37"/>
      <c r="E5" s="37"/>
      <c r="G5" s="37" t="s">
        <v>41</v>
      </c>
      <c r="H5" s="37"/>
      <c r="I5" s="37"/>
      <c r="J5" s="37"/>
      <c r="K5" s="37"/>
      <c r="M5" s="2" t="s">
        <v>1</v>
      </c>
      <c r="T5" s="38" t="s">
        <v>1</v>
      </c>
      <c r="U5" s="39"/>
      <c r="V5" s="39"/>
      <c r="W5" s="39"/>
      <c r="X5" s="39"/>
      <c r="AA5" s="37" t="s">
        <v>41</v>
      </c>
      <c r="AB5" s="37"/>
      <c r="AC5" s="37"/>
      <c r="AD5" s="37"/>
      <c r="AE5" s="37"/>
      <c r="AH5" s="37" t="s">
        <v>41</v>
      </c>
      <c r="AI5" s="37"/>
      <c r="AJ5" s="37"/>
      <c r="AK5" s="37"/>
      <c r="AL5" s="37"/>
      <c r="AP5" s="41" t="s">
        <v>41</v>
      </c>
      <c r="AQ5" s="41"/>
      <c r="AR5" s="41"/>
      <c r="AS5" s="41"/>
      <c r="AT5" s="41"/>
      <c r="AU5" s="41"/>
      <c r="AV5" s="41"/>
      <c r="AW5" s="16"/>
      <c r="AX5" s="41" t="s">
        <v>41</v>
      </c>
      <c r="AY5" s="41"/>
      <c r="AZ5" s="41"/>
      <c r="BA5" s="41"/>
      <c r="BB5" s="41"/>
      <c r="BC5" s="41"/>
      <c r="BD5" s="41"/>
      <c r="BE5" s="16"/>
      <c r="BF5" s="41" t="s">
        <v>41</v>
      </c>
      <c r="BG5" s="41"/>
      <c r="BH5" s="41"/>
      <c r="BI5" s="41"/>
      <c r="BJ5" s="41"/>
    </row>
    <row r="6" spans="1:62" ht="22.5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G6" s="3" t="s">
        <v>2</v>
      </c>
      <c r="H6" s="3" t="s">
        <v>3</v>
      </c>
      <c r="I6" s="3" t="s">
        <v>4</v>
      </c>
      <c r="J6" s="3" t="s">
        <v>5</v>
      </c>
      <c r="K6" s="3" t="s">
        <v>6</v>
      </c>
      <c r="M6" s="3" t="s">
        <v>2</v>
      </c>
      <c r="N6" s="3" t="s">
        <v>3</v>
      </c>
      <c r="O6" s="3" t="s">
        <v>4</v>
      </c>
      <c r="P6" s="3" t="s">
        <v>5</v>
      </c>
      <c r="Q6" s="3" t="s">
        <v>6</v>
      </c>
      <c r="T6" s="3" t="s">
        <v>2</v>
      </c>
      <c r="U6" s="3" t="s">
        <v>3</v>
      </c>
      <c r="V6" s="3" t="s">
        <v>4</v>
      </c>
      <c r="W6" s="3" t="s">
        <v>5</v>
      </c>
      <c r="X6" s="3" t="s">
        <v>6</v>
      </c>
      <c r="AA6" s="3" t="s">
        <v>2</v>
      </c>
      <c r="AB6" s="3" t="s">
        <v>3</v>
      </c>
      <c r="AC6" s="3" t="s">
        <v>4</v>
      </c>
      <c r="AD6" s="3" t="s">
        <v>5</v>
      </c>
      <c r="AE6" s="3" t="s">
        <v>6</v>
      </c>
      <c r="AH6" s="3" t="s">
        <v>2</v>
      </c>
      <c r="AI6" s="3" t="s">
        <v>3</v>
      </c>
      <c r="AJ6" s="3" t="s">
        <v>4</v>
      </c>
      <c r="AK6" s="3" t="s">
        <v>5</v>
      </c>
      <c r="AL6" s="3" t="s">
        <v>6</v>
      </c>
      <c r="AP6" s="17" t="s">
        <v>2</v>
      </c>
      <c r="AQ6" s="17">
        <v>2017</v>
      </c>
      <c r="AR6" s="17">
        <v>2016</v>
      </c>
      <c r="AS6" s="17">
        <v>2015</v>
      </c>
      <c r="AT6" s="17">
        <v>2014</v>
      </c>
      <c r="AU6" s="17">
        <v>2013</v>
      </c>
      <c r="AV6" s="17">
        <v>2012</v>
      </c>
      <c r="AW6" s="16"/>
      <c r="AX6" s="17" t="s">
        <v>2</v>
      </c>
      <c r="AY6" s="17">
        <v>2017</v>
      </c>
      <c r="AZ6" s="17">
        <v>2016</v>
      </c>
      <c r="BA6" s="17">
        <v>2015</v>
      </c>
      <c r="BB6" s="17">
        <v>2014</v>
      </c>
      <c r="BC6" s="17">
        <v>2013</v>
      </c>
      <c r="BD6" s="17">
        <v>2012</v>
      </c>
      <c r="BE6" s="16"/>
      <c r="BF6" s="17" t="s">
        <v>2</v>
      </c>
      <c r="BG6" s="17">
        <v>2015</v>
      </c>
      <c r="BH6" s="17">
        <v>2014</v>
      </c>
      <c r="BI6" s="17">
        <v>2013</v>
      </c>
      <c r="BJ6" s="17">
        <v>2012</v>
      </c>
    </row>
    <row r="7" spans="1:62" x14ac:dyDescent="0.25">
      <c r="A7" s="4" t="s">
        <v>8</v>
      </c>
      <c r="B7" s="6" t="s">
        <v>335</v>
      </c>
      <c r="C7" s="6" t="s">
        <v>336</v>
      </c>
      <c r="D7" s="6" t="s">
        <v>337</v>
      </c>
      <c r="E7" s="6" t="s">
        <v>338</v>
      </c>
      <c r="F7" t="b">
        <f>+G7=A7</f>
        <v>1</v>
      </c>
      <c r="G7" s="4" t="s">
        <v>8</v>
      </c>
      <c r="H7" s="6" t="s">
        <v>222</v>
      </c>
      <c r="I7" s="6" t="s">
        <v>223</v>
      </c>
      <c r="J7" s="6" t="s">
        <v>224</v>
      </c>
      <c r="K7" s="6" t="s">
        <v>225</v>
      </c>
      <c r="M7" s="4" t="s">
        <v>8</v>
      </c>
      <c r="N7" s="6" t="s">
        <v>90</v>
      </c>
      <c r="O7" s="6" t="s">
        <v>91</v>
      </c>
      <c r="P7" s="6" t="s">
        <v>92</v>
      </c>
      <c r="Q7" s="6" t="s">
        <v>93</v>
      </c>
      <c r="T7" s="4" t="s">
        <v>8</v>
      </c>
      <c r="U7" s="5">
        <v>37873625.549999997</v>
      </c>
      <c r="V7" s="5">
        <v>9526219.9210000001</v>
      </c>
      <c r="W7" s="5">
        <v>17035145.943999998</v>
      </c>
      <c r="X7" s="6">
        <v>25.15</v>
      </c>
      <c r="AA7" s="4" t="s">
        <v>8</v>
      </c>
      <c r="AB7" s="5">
        <v>39001562.32</v>
      </c>
      <c r="AC7" s="5">
        <v>10307726.206</v>
      </c>
      <c r="AD7" s="5">
        <v>18859974.030000001</v>
      </c>
      <c r="AE7" s="6">
        <v>25.99</v>
      </c>
      <c r="AH7" s="4" t="s">
        <v>8</v>
      </c>
      <c r="AI7" s="5">
        <v>34860637.729999997</v>
      </c>
      <c r="AJ7" s="5">
        <v>11128538.385</v>
      </c>
      <c r="AK7" s="5">
        <v>20283311.885000002</v>
      </c>
      <c r="AL7" s="6">
        <v>24.14</v>
      </c>
      <c r="AP7" s="18" t="s">
        <v>8</v>
      </c>
      <c r="AQ7" s="18">
        <v>26923242.739999998</v>
      </c>
      <c r="AR7" s="18">
        <v>35184791.490000002</v>
      </c>
      <c r="AS7" s="19">
        <v>39248882.259999998</v>
      </c>
      <c r="AT7" s="19">
        <v>3787362555</v>
      </c>
      <c r="AU7" s="19">
        <v>3900156232</v>
      </c>
      <c r="AV7" s="19">
        <v>34860637.729999997</v>
      </c>
      <c r="AW7" s="45"/>
      <c r="AX7" s="18" t="s">
        <v>8</v>
      </c>
      <c r="AY7" s="18" t="s">
        <v>336</v>
      </c>
      <c r="AZ7" s="18" t="s">
        <v>223</v>
      </c>
      <c r="BA7" s="19" t="s">
        <v>91</v>
      </c>
      <c r="BB7" s="19">
        <v>9526219.9210000001</v>
      </c>
      <c r="BC7" s="19">
        <v>10307726.206</v>
      </c>
      <c r="BD7" s="19">
        <v>11128538.385</v>
      </c>
      <c r="BE7" s="16"/>
      <c r="BF7" s="18" t="s">
        <v>8</v>
      </c>
      <c r="BG7" s="19" t="e">
        <f>IF(BA7="","",+AS7/BA7)</f>
        <v>#VALUE!</v>
      </c>
      <c r="BH7" s="19">
        <f>IF(BB7="","",+AT7/BB7)</f>
        <v>397.5724459867842</v>
      </c>
      <c r="BI7" s="19">
        <f>IF(BC7="","",+AU7/BC7)</f>
        <v>378.37212146067355</v>
      </c>
      <c r="BJ7" s="19">
        <f>IF(BD7="","",+AV7/BD7)</f>
        <v>3.1325441422737201</v>
      </c>
    </row>
    <row r="8" spans="1:62" x14ac:dyDescent="0.25">
      <c r="A8" s="4" t="s">
        <v>7</v>
      </c>
      <c r="B8" s="6" t="s">
        <v>331</v>
      </c>
      <c r="C8" s="6" t="s">
        <v>332</v>
      </c>
      <c r="D8" s="6" t="s">
        <v>333</v>
      </c>
      <c r="E8" s="6" t="s">
        <v>334</v>
      </c>
      <c r="F8" t="b">
        <f t="shared" ref="F8:F53" si="0">+G8=A8</f>
        <v>1</v>
      </c>
      <c r="G8" s="4" t="s">
        <v>7</v>
      </c>
      <c r="H8" s="6" t="s">
        <v>218</v>
      </c>
      <c r="I8" s="6" t="s">
        <v>219</v>
      </c>
      <c r="J8" s="6" t="s">
        <v>220</v>
      </c>
      <c r="K8" s="6" t="s">
        <v>221</v>
      </c>
      <c r="M8" s="4" t="s">
        <v>7</v>
      </c>
      <c r="N8" s="6" t="s">
        <v>86</v>
      </c>
      <c r="O8" s="6" t="s">
        <v>87</v>
      </c>
      <c r="P8" s="6" t="s">
        <v>88</v>
      </c>
      <c r="Q8" s="6" t="s">
        <v>89</v>
      </c>
      <c r="T8" s="4" t="s">
        <v>7</v>
      </c>
      <c r="U8" s="5">
        <v>53617058.710000001</v>
      </c>
      <c r="V8" s="5">
        <v>16260657.294</v>
      </c>
      <c r="W8" s="5">
        <v>25244390.765999999</v>
      </c>
      <c r="X8" s="6">
        <v>35.6</v>
      </c>
      <c r="AA8" s="4" t="s">
        <v>7</v>
      </c>
      <c r="AB8" s="5">
        <v>41387370.82</v>
      </c>
      <c r="AC8" s="5">
        <v>14144167.666999999</v>
      </c>
      <c r="AD8" s="5">
        <v>21555794.263</v>
      </c>
      <c r="AE8" s="6">
        <v>27.58</v>
      </c>
      <c r="AH8" s="4" t="s">
        <v>7</v>
      </c>
      <c r="AI8" s="5">
        <v>38152918.920000002</v>
      </c>
      <c r="AJ8" s="5">
        <v>15891576.23</v>
      </c>
      <c r="AK8" s="5">
        <v>22374150.052999999</v>
      </c>
      <c r="AL8" s="6">
        <v>26.42</v>
      </c>
      <c r="AP8" s="18" t="s">
        <v>7</v>
      </c>
      <c r="AQ8" s="18">
        <v>34102395.990000002</v>
      </c>
      <c r="AR8" s="18">
        <v>43250467.859999999</v>
      </c>
      <c r="AS8" s="19">
        <v>41474514.979999997</v>
      </c>
      <c r="AT8" s="19">
        <v>5361705871</v>
      </c>
      <c r="AU8" s="19">
        <v>4138737082</v>
      </c>
      <c r="AV8" s="19">
        <v>38152918.920000002</v>
      </c>
      <c r="AW8" s="45"/>
      <c r="AX8" s="18" t="s">
        <v>7</v>
      </c>
      <c r="AY8" s="18" t="s">
        <v>332</v>
      </c>
      <c r="AZ8" s="18" t="s">
        <v>219</v>
      </c>
      <c r="BA8" s="19" t="s">
        <v>87</v>
      </c>
      <c r="BB8" s="19">
        <v>16260657.294</v>
      </c>
      <c r="BC8" s="19">
        <v>14144167.666999999</v>
      </c>
      <c r="BD8" s="19">
        <v>15891576.23</v>
      </c>
      <c r="BE8" s="16"/>
      <c r="BF8" s="18" t="s">
        <v>7</v>
      </c>
      <c r="BG8" s="19" t="e">
        <f t="shared" ref="BG8:BG53" si="1">IF(BA8="","",+AS8/BA8)</f>
        <v>#VALUE!</v>
      </c>
      <c r="BH8" s="19">
        <f t="shared" ref="BH8:BH53" si="2">IF(BB8="","",+AT8/BB8)</f>
        <v>329.73487935068954</v>
      </c>
      <c r="BI8" s="19">
        <f t="shared" ref="BI8:BI53" si="3">IF(BC8="","",+AU8/BC8)</f>
        <v>292.61086120013681</v>
      </c>
      <c r="BJ8" s="19">
        <f t="shared" ref="BJ8:BJ53" si="4">IF(BD8="","",+AV8/BD8)</f>
        <v>2.4008265994392177</v>
      </c>
    </row>
    <row r="9" spans="1:62" x14ac:dyDescent="0.25">
      <c r="A9" s="4" t="s">
        <v>9</v>
      </c>
      <c r="B9" s="6" t="s">
        <v>343</v>
      </c>
      <c r="C9" s="6" t="s">
        <v>344</v>
      </c>
      <c r="D9" s="6" t="s">
        <v>345</v>
      </c>
      <c r="E9" s="6" t="s">
        <v>346</v>
      </c>
      <c r="F9" t="b">
        <f t="shared" si="0"/>
        <v>1</v>
      </c>
      <c r="G9" s="4" t="s">
        <v>9</v>
      </c>
      <c r="H9" s="6" t="s">
        <v>230</v>
      </c>
      <c r="I9" s="6" t="s">
        <v>231</v>
      </c>
      <c r="J9" s="6" t="s">
        <v>232</v>
      </c>
      <c r="K9" s="6" t="s">
        <v>233</v>
      </c>
      <c r="M9" s="4" t="s">
        <v>9</v>
      </c>
      <c r="N9" s="6" t="s">
        <v>94</v>
      </c>
      <c r="O9" s="6" t="s">
        <v>95</v>
      </c>
      <c r="P9" s="6" t="s">
        <v>96</v>
      </c>
      <c r="Q9" s="6" t="s">
        <v>97</v>
      </c>
      <c r="T9" s="4" t="s">
        <v>9</v>
      </c>
      <c r="U9" s="5">
        <v>16891091.420000002</v>
      </c>
      <c r="V9" s="5">
        <v>5625162.9840000002</v>
      </c>
      <c r="W9" s="5">
        <v>9152361.3619999997</v>
      </c>
      <c r="X9" s="6">
        <v>11.22</v>
      </c>
      <c r="AA9" s="4" t="s">
        <v>9</v>
      </c>
      <c r="AB9" s="5">
        <v>13606432.27</v>
      </c>
      <c r="AC9" s="5">
        <v>5449210.409</v>
      </c>
      <c r="AD9" s="5">
        <v>8781588.1390000004</v>
      </c>
      <c r="AE9" s="6">
        <v>9.07</v>
      </c>
      <c r="AH9" s="4" t="s">
        <v>9</v>
      </c>
      <c r="AI9" s="5">
        <v>14271207.880000001</v>
      </c>
      <c r="AJ9" s="5">
        <v>6459038.3820000002</v>
      </c>
      <c r="AK9" s="5">
        <v>10807967.946</v>
      </c>
      <c r="AL9" s="6">
        <v>9.8800000000000008</v>
      </c>
      <c r="AP9" s="18" t="s">
        <v>9</v>
      </c>
      <c r="AQ9" s="18">
        <v>6267988.4699999997</v>
      </c>
      <c r="AR9" s="18">
        <v>9707803.6799999997</v>
      </c>
      <c r="AS9" s="19">
        <v>16752342.6</v>
      </c>
      <c r="AT9" s="19">
        <v>1689109142</v>
      </c>
      <c r="AU9" s="19">
        <v>1360643227</v>
      </c>
      <c r="AV9" s="19">
        <v>14271207.880000001</v>
      </c>
      <c r="AW9" s="45"/>
      <c r="AX9" s="18" t="s">
        <v>9</v>
      </c>
      <c r="AY9" s="18" t="s">
        <v>344</v>
      </c>
      <c r="AZ9" s="18" t="s">
        <v>231</v>
      </c>
      <c r="BA9" s="19" t="s">
        <v>95</v>
      </c>
      <c r="BB9" s="19">
        <v>5625162.9840000002</v>
      </c>
      <c r="BC9" s="19">
        <v>5449210.409</v>
      </c>
      <c r="BD9" s="19">
        <v>6459038.3820000002</v>
      </c>
      <c r="BE9" s="16"/>
      <c r="BF9" s="18" t="s">
        <v>9</v>
      </c>
      <c r="BG9" s="19" t="e">
        <f t="shared" si="1"/>
        <v>#VALUE!</v>
      </c>
      <c r="BH9" s="19">
        <f t="shared" si="2"/>
        <v>300.27736917213559</v>
      </c>
      <c r="BI9" s="19">
        <f t="shared" si="3"/>
        <v>249.69548335897264</v>
      </c>
      <c r="BJ9" s="19">
        <f t="shared" si="4"/>
        <v>2.2094942057893472</v>
      </c>
    </row>
    <row r="10" spans="1:62" ht="22.5" x14ac:dyDescent="0.25">
      <c r="A10" s="4" t="s">
        <v>10</v>
      </c>
      <c r="B10" s="6" t="s">
        <v>339</v>
      </c>
      <c r="C10" s="6" t="s">
        <v>340</v>
      </c>
      <c r="D10" s="6" t="s">
        <v>341</v>
      </c>
      <c r="E10" s="6" t="s">
        <v>342</v>
      </c>
      <c r="F10" t="b">
        <f t="shared" si="0"/>
        <v>1</v>
      </c>
      <c r="G10" s="4" t="s">
        <v>10</v>
      </c>
      <c r="H10" s="6" t="s">
        <v>226</v>
      </c>
      <c r="I10" s="6" t="s">
        <v>227</v>
      </c>
      <c r="J10" s="6" t="s">
        <v>228</v>
      </c>
      <c r="K10" s="6" t="s">
        <v>229</v>
      </c>
      <c r="M10" s="4" t="s">
        <v>10</v>
      </c>
      <c r="N10" s="6" t="s">
        <v>98</v>
      </c>
      <c r="O10" s="6" t="s">
        <v>99</v>
      </c>
      <c r="P10" s="6" t="s">
        <v>100</v>
      </c>
      <c r="Q10" s="6" t="s">
        <v>101</v>
      </c>
      <c r="T10" s="4" t="s">
        <v>10</v>
      </c>
      <c r="U10" s="5">
        <v>14494516.93</v>
      </c>
      <c r="V10" s="5">
        <v>4669167.1770000001</v>
      </c>
      <c r="W10" s="5">
        <v>5818331.0410000002</v>
      </c>
      <c r="X10" s="6">
        <v>9.6199999999999992</v>
      </c>
      <c r="AA10" s="4" t="s">
        <v>10</v>
      </c>
      <c r="AB10" s="5">
        <v>32124673.5</v>
      </c>
      <c r="AC10" s="5">
        <v>10372176.685000001</v>
      </c>
      <c r="AD10" s="5">
        <v>13254906.948000001</v>
      </c>
      <c r="AE10" s="6">
        <v>21.41</v>
      </c>
      <c r="AH10" s="4" t="s">
        <v>10</v>
      </c>
      <c r="AI10" s="5">
        <v>34317949.090000004</v>
      </c>
      <c r="AJ10" s="5">
        <v>12392618.527000001</v>
      </c>
      <c r="AK10" s="5">
        <v>15381342.52</v>
      </c>
      <c r="AL10" s="6">
        <v>23.76</v>
      </c>
      <c r="AP10" s="18" t="s">
        <v>10</v>
      </c>
      <c r="AQ10" s="18">
        <v>14503486.189999999</v>
      </c>
      <c r="AR10" s="18">
        <v>17413122.600000001</v>
      </c>
      <c r="AS10" s="19">
        <v>15143841.869999999</v>
      </c>
      <c r="AT10" s="19">
        <v>1449451693</v>
      </c>
      <c r="AU10" s="19">
        <v>321246735</v>
      </c>
      <c r="AV10" s="19">
        <v>34317949.090000004</v>
      </c>
      <c r="AW10" s="45"/>
      <c r="AX10" s="18" t="s">
        <v>10</v>
      </c>
      <c r="AY10" s="18" t="s">
        <v>340</v>
      </c>
      <c r="AZ10" s="18" t="s">
        <v>227</v>
      </c>
      <c r="BA10" s="19" t="s">
        <v>99</v>
      </c>
      <c r="BB10" s="19">
        <v>4669167.1770000001</v>
      </c>
      <c r="BC10" s="19">
        <v>10372176.685000001</v>
      </c>
      <c r="BD10" s="19">
        <v>12392618.527000001</v>
      </c>
      <c r="BE10" s="16"/>
      <c r="BF10" s="18" t="s">
        <v>10</v>
      </c>
      <c r="BG10" s="19" t="e">
        <f t="shared" si="1"/>
        <v>#VALUE!</v>
      </c>
      <c r="BH10" s="19">
        <f t="shared" si="2"/>
        <v>310.43045537968749</v>
      </c>
      <c r="BI10" s="19">
        <f t="shared" si="3"/>
        <v>30.971969024069896</v>
      </c>
      <c r="BJ10" s="19">
        <f t="shared" si="4"/>
        <v>2.7692250039998347</v>
      </c>
    </row>
    <row r="11" spans="1:62" ht="22.5" x14ac:dyDescent="0.25">
      <c r="A11" s="4" t="s">
        <v>11</v>
      </c>
      <c r="B11" s="6" t="s">
        <v>355</v>
      </c>
      <c r="C11" s="6" t="s">
        <v>356</v>
      </c>
      <c r="D11" s="6" t="s">
        <v>357</v>
      </c>
      <c r="E11" s="6" t="s">
        <v>358</v>
      </c>
      <c r="F11" t="b">
        <f t="shared" si="0"/>
        <v>1</v>
      </c>
      <c r="G11" s="4" t="s">
        <v>11</v>
      </c>
      <c r="H11" s="6" t="s">
        <v>242</v>
      </c>
      <c r="I11" s="6" t="s">
        <v>243</v>
      </c>
      <c r="J11" s="6" t="s">
        <v>244</v>
      </c>
      <c r="K11" s="6" t="s">
        <v>245</v>
      </c>
      <c r="M11" s="4" t="s">
        <v>11</v>
      </c>
      <c r="N11" s="6" t="s">
        <v>102</v>
      </c>
      <c r="O11" s="6" t="s">
        <v>103</v>
      </c>
      <c r="P11" s="6" t="s">
        <v>104</v>
      </c>
      <c r="Q11" s="6" t="s">
        <v>105</v>
      </c>
      <c r="T11" s="4" t="s">
        <v>11</v>
      </c>
      <c r="U11" s="5">
        <v>6163239.8799999999</v>
      </c>
      <c r="V11" s="5">
        <v>1706335.135</v>
      </c>
      <c r="W11" s="5">
        <v>2963284.3130000001</v>
      </c>
      <c r="X11" s="6">
        <v>4.09</v>
      </c>
      <c r="AA11" s="4" t="s">
        <v>11</v>
      </c>
      <c r="AB11" s="5">
        <v>3752470.47</v>
      </c>
      <c r="AC11" s="5">
        <v>1211294.5209999999</v>
      </c>
      <c r="AD11" s="5">
        <v>2052761.378</v>
      </c>
      <c r="AE11" s="6">
        <v>2.5</v>
      </c>
      <c r="AH11" s="4" t="s">
        <v>11</v>
      </c>
      <c r="AI11" s="5">
        <v>2568364.4700000002</v>
      </c>
      <c r="AJ11" s="5">
        <v>801131.58100000001</v>
      </c>
      <c r="AK11" s="5">
        <v>1342497.0149999999</v>
      </c>
      <c r="AL11" s="6">
        <v>1.78</v>
      </c>
      <c r="AP11" s="18" t="s">
        <v>11</v>
      </c>
      <c r="AQ11" s="18">
        <v>1128285.24</v>
      </c>
      <c r="AR11" s="18">
        <v>1694702.75</v>
      </c>
      <c r="AS11" s="19">
        <v>3664144.2</v>
      </c>
      <c r="AT11" s="19">
        <v>616323988</v>
      </c>
      <c r="AU11" s="19">
        <v>375247047</v>
      </c>
      <c r="AV11" s="19">
        <v>2568364.4700000002</v>
      </c>
      <c r="AW11" s="45"/>
      <c r="AX11" s="18" t="s">
        <v>11</v>
      </c>
      <c r="AY11" s="18" t="s">
        <v>356</v>
      </c>
      <c r="AZ11" s="18" t="s">
        <v>243</v>
      </c>
      <c r="BA11" s="19" t="s">
        <v>103</v>
      </c>
      <c r="BB11" s="19">
        <v>1706335.135</v>
      </c>
      <c r="BC11" s="19">
        <v>1211294.5209999999</v>
      </c>
      <c r="BD11" s="19">
        <v>801131.58100000001</v>
      </c>
      <c r="BE11" s="16"/>
      <c r="BF11" s="18" t="s">
        <v>11</v>
      </c>
      <c r="BG11" s="19" t="e">
        <f t="shared" si="1"/>
        <v>#VALUE!</v>
      </c>
      <c r="BH11" s="19">
        <f t="shared" si="2"/>
        <v>361.19750180259871</v>
      </c>
      <c r="BI11" s="19">
        <f t="shared" si="3"/>
        <v>309.79009687108129</v>
      </c>
      <c r="BJ11" s="19">
        <f t="shared" si="4"/>
        <v>3.2059208885437762</v>
      </c>
    </row>
    <row r="12" spans="1:62" x14ac:dyDescent="0.25">
      <c r="A12" s="4" t="s">
        <v>13</v>
      </c>
      <c r="B12" s="6" t="s">
        <v>351</v>
      </c>
      <c r="C12" s="6" t="s">
        <v>352</v>
      </c>
      <c r="D12" s="6" t="s">
        <v>353</v>
      </c>
      <c r="E12" s="6" t="s">
        <v>354</v>
      </c>
      <c r="F12" t="b">
        <f t="shared" si="0"/>
        <v>1</v>
      </c>
      <c r="G12" s="4" t="s">
        <v>13</v>
      </c>
      <c r="H12" s="6" t="s">
        <v>234</v>
      </c>
      <c r="I12" s="6" t="s">
        <v>235</v>
      </c>
      <c r="J12" s="6" t="s">
        <v>236</v>
      </c>
      <c r="K12" s="6" t="s">
        <v>237</v>
      </c>
      <c r="M12" s="4" t="s">
        <v>13</v>
      </c>
      <c r="N12" s="6" t="s">
        <v>106</v>
      </c>
      <c r="O12" s="6" t="s">
        <v>107</v>
      </c>
      <c r="P12" s="6" t="s">
        <v>108</v>
      </c>
      <c r="Q12" s="6" t="s">
        <v>109</v>
      </c>
      <c r="T12" s="4" t="s">
        <v>13</v>
      </c>
      <c r="U12" s="5">
        <v>3720751.16</v>
      </c>
      <c r="V12" s="5">
        <v>1072460.1950000001</v>
      </c>
      <c r="W12" s="5">
        <v>1557640.93</v>
      </c>
      <c r="X12" s="6">
        <v>2.4700000000000002</v>
      </c>
      <c r="AA12" s="4" t="s">
        <v>13</v>
      </c>
      <c r="AB12" s="5">
        <v>2411562.5099999998</v>
      </c>
      <c r="AC12" s="5">
        <v>760297.89</v>
      </c>
      <c r="AD12" s="5">
        <v>1059193.54</v>
      </c>
      <c r="AE12" s="6">
        <v>1.61</v>
      </c>
      <c r="AH12" s="4" t="s">
        <v>13</v>
      </c>
      <c r="AI12" s="5">
        <v>2989350.56</v>
      </c>
      <c r="AJ12" s="5">
        <v>1096572.9469999999</v>
      </c>
      <c r="AK12" s="5">
        <v>1488105.9850000001</v>
      </c>
      <c r="AL12" s="6">
        <v>2.0699999999999998</v>
      </c>
      <c r="AP12" s="18" t="s">
        <v>13</v>
      </c>
      <c r="AQ12" s="18">
        <v>2666576.79</v>
      </c>
      <c r="AR12" s="18">
        <v>2559591.2799999998</v>
      </c>
      <c r="AS12" s="19">
        <v>2345480.2200000002</v>
      </c>
      <c r="AT12" s="19">
        <v>372075116</v>
      </c>
      <c r="AU12" s="19">
        <v>241156251</v>
      </c>
      <c r="AV12" s="19">
        <v>2989350.56</v>
      </c>
      <c r="AW12" s="45"/>
      <c r="AX12" s="18" t="s">
        <v>13</v>
      </c>
      <c r="AY12" s="18" t="s">
        <v>352</v>
      </c>
      <c r="AZ12" s="18" t="s">
        <v>235</v>
      </c>
      <c r="BA12" s="19" t="s">
        <v>107</v>
      </c>
      <c r="BB12" s="19">
        <v>1072460.1950000001</v>
      </c>
      <c r="BC12" s="19">
        <v>760297.89</v>
      </c>
      <c r="BD12" s="19">
        <v>1096572.9469999999</v>
      </c>
      <c r="BE12" s="16"/>
      <c r="BF12" s="18" t="s">
        <v>13</v>
      </c>
      <c r="BG12" s="19" t="e">
        <f t="shared" si="1"/>
        <v>#VALUE!</v>
      </c>
      <c r="BH12" s="19">
        <f t="shared" si="2"/>
        <v>346.93606134258437</v>
      </c>
      <c r="BI12" s="19">
        <f t="shared" si="3"/>
        <v>317.18653197893263</v>
      </c>
      <c r="BJ12" s="19">
        <f t="shared" si="4"/>
        <v>2.7260845420072179</v>
      </c>
    </row>
    <row r="13" spans="1:62" x14ac:dyDescent="0.25">
      <c r="A13" s="4" t="s">
        <v>14</v>
      </c>
      <c r="B13" s="6" t="s">
        <v>347</v>
      </c>
      <c r="C13" s="6" t="s">
        <v>348</v>
      </c>
      <c r="D13" s="6" t="s">
        <v>349</v>
      </c>
      <c r="E13" s="6" t="s">
        <v>350</v>
      </c>
      <c r="F13" t="b">
        <f t="shared" si="0"/>
        <v>1</v>
      </c>
      <c r="G13" s="4" t="s">
        <v>14</v>
      </c>
      <c r="H13" s="6" t="s">
        <v>238</v>
      </c>
      <c r="I13" s="6" t="s">
        <v>239</v>
      </c>
      <c r="J13" s="6" t="s">
        <v>240</v>
      </c>
      <c r="K13" s="6" t="s">
        <v>241</v>
      </c>
      <c r="M13" s="4" t="s">
        <v>14</v>
      </c>
      <c r="N13" s="6" t="s">
        <v>110</v>
      </c>
      <c r="O13" s="6" t="s">
        <v>111</v>
      </c>
      <c r="P13" s="6" t="s">
        <v>112</v>
      </c>
      <c r="Q13" s="6" t="s">
        <v>113</v>
      </c>
      <c r="T13" s="4" t="s">
        <v>14</v>
      </c>
      <c r="U13" s="5">
        <v>3059098.83</v>
      </c>
      <c r="V13" s="5">
        <v>722276.91</v>
      </c>
      <c r="W13" s="5">
        <v>1180543.3910000001</v>
      </c>
      <c r="X13" s="6">
        <v>2.0299999999999998</v>
      </c>
      <c r="AA13" s="4" t="s">
        <v>14</v>
      </c>
      <c r="AB13" s="5">
        <v>4110039.31</v>
      </c>
      <c r="AC13" s="5">
        <v>1078966.3359999999</v>
      </c>
      <c r="AD13" s="5">
        <v>1684954.558</v>
      </c>
      <c r="AE13" s="6">
        <v>2.74</v>
      </c>
      <c r="AH13" s="4" t="s">
        <v>14</v>
      </c>
      <c r="AI13" s="5">
        <v>3948899.66</v>
      </c>
      <c r="AJ13" s="5">
        <v>1266041.547</v>
      </c>
      <c r="AK13" s="5">
        <v>1839172.9750000001</v>
      </c>
      <c r="AL13" s="6">
        <v>2.73</v>
      </c>
      <c r="AP13" s="18" t="s">
        <v>14</v>
      </c>
      <c r="AQ13" s="18">
        <v>2845754.67</v>
      </c>
      <c r="AR13" s="18">
        <v>2111955.7799999998</v>
      </c>
      <c r="AS13" s="19">
        <v>2181142.75</v>
      </c>
      <c r="AT13" s="19">
        <v>305909883</v>
      </c>
      <c r="AU13" s="19">
        <v>411003931</v>
      </c>
      <c r="AV13" s="19">
        <v>3948899.66</v>
      </c>
      <c r="AW13" s="45"/>
      <c r="AX13" s="18" t="s">
        <v>14</v>
      </c>
      <c r="AY13" s="18" t="s">
        <v>348</v>
      </c>
      <c r="AZ13" s="18" t="s">
        <v>239</v>
      </c>
      <c r="BA13" s="19" t="s">
        <v>111</v>
      </c>
      <c r="BB13" s="19">
        <v>722276.91</v>
      </c>
      <c r="BC13" s="19">
        <v>1078966.3359999999</v>
      </c>
      <c r="BD13" s="19">
        <v>1266041.547</v>
      </c>
      <c r="BE13" s="16"/>
      <c r="BF13" s="18" t="s">
        <v>14</v>
      </c>
      <c r="BG13" s="19" t="e">
        <f t="shared" si="1"/>
        <v>#VALUE!</v>
      </c>
      <c r="BH13" s="19">
        <f t="shared" si="2"/>
        <v>423.53545955110206</v>
      </c>
      <c r="BI13" s="19">
        <f t="shared" si="3"/>
        <v>380.92377610565234</v>
      </c>
      <c r="BJ13" s="19">
        <f t="shared" si="4"/>
        <v>3.1190916833316216</v>
      </c>
    </row>
    <row r="14" spans="1:62" x14ac:dyDescent="0.25">
      <c r="A14" s="4" t="s">
        <v>16</v>
      </c>
      <c r="B14" s="6" t="s">
        <v>378</v>
      </c>
      <c r="C14" s="6" t="s">
        <v>379</v>
      </c>
      <c r="D14" s="6" t="s">
        <v>380</v>
      </c>
      <c r="E14" s="6" t="s">
        <v>381</v>
      </c>
      <c r="F14" t="b">
        <f t="shared" si="0"/>
        <v>1</v>
      </c>
      <c r="G14" s="4" t="s">
        <v>16</v>
      </c>
      <c r="H14" s="6" t="s">
        <v>266</v>
      </c>
      <c r="I14" s="6" t="s">
        <v>267</v>
      </c>
      <c r="J14" s="6" t="s">
        <v>268</v>
      </c>
      <c r="K14" s="6" t="s">
        <v>210</v>
      </c>
      <c r="M14" s="4" t="s">
        <v>16</v>
      </c>
      <c r="N14" s="6" t="s">
        <v>122</v>
      </c>
      <c r="O14" s="6" t="s">
        <v>123</v>
      </c>
      <c r="P14" s="6" t="s">
        <v>124</v>
      </c>
      <c r="Q14" s="6" t="s">
        <v>125</v>
      </c>
      <c r="T14" s="4" t="s">
        <v>16</v>
      </c>
      <c r="U14" s="5">
        <v>1459630.1</v>
      </c>
      <c r="V14" s="5">
        <v>474764.66600000003</v>
      </c>
      <c r="W14" s="5">
        <v>789524.18700000003</v>
      </c>
      <c r="X14" s="6">
        <v>0.97</v>
      </c>
      <c r="AA14" s="4" t="s">
        <v>16</v>
      </c>
      <c r="AB14" s="5">
        <v>1218162.1200000001</v>
      </c>
      <c r="AC14" s="5">
        <v>396517.08399999997</v>
      </c>
      <c r="AD14" s="5">
        <v>696376.81299999997</v>
      </c>
      <c r="AE14" s="6">
        <v>0.81</v>
      </c>
      <c r="AH14" s="4" t="s">
        <v>16</v>
      </c>
      <c r="AI14" s="5">
        <v>1528788.02</v>
      </c>
      <c r="AJ14" s="5">
        <v>511873.69199999998</v>
      </c>
      <c r="AK14" s="5">
        <v>941597.24399999995</v>
      </c>
      <c r="AL14" s="6">
        <v>1.06</v>
      </c>
      <c r="AP14" s="18" t="s">
        <v>16</v>
      </c>
      <c r="AQ14" s="18">
        <v>569231.37</v>
      </c>
      <c r="AR14" s="18">
        <v>564555.81000000006</v>
      </c>
      <c r="AS14" s="19">
        <v>1445421.02</v>
      </c>
      <c r="AT14" s="19">
        <v>14596301</v>
      </c>
      <c r="AU14" s="19">
        <v>121816212</v>
      </c>
      <c r="AV14" s="19">
        <v>1528788.02</v>
      </c>
      <c r="AW14" s="45"/>
      <c r="AX14" s="18" t="s">
        <v>16</v>
      </c>
      <c r="AY14" s="18" t="s">
        <v>379</v>
      </c>
      <c r="AZ14" s="18" t="s">
        <v>267</v>
      </c>
      <c r="BA14" s="19" t="s">
        <v>123</v>
      </c>
      <c r="BB14" s="19">
        <v>474764.66600000003</v>
      </c>
      <c r="BC14" s="19">
        <v>396517.08399999997</v>
      </c>
      <c r="BD14" s="19">
        <v>511873.69199999998</v>
      </c>
      <c r="BE14" s="16"/>
      <c r="BF14" s="18" t="s">
        <v>16</v>
      </c>
      <c r="BG14" s="19" t="e">
        <f t="shared" si="1"/>
        <v>#VALUE!</v>
      </c>
      <c r="BH14" s="19">
        <f t="shared" si="2"/>
        <v>30.744286686237935</v>
      </c>
      <c r="BI14" s="19">
        <f t="shared" si="3"/>
        <v>307.21554484144247</v>
      </c>
      <c r="BJ14" s="19">
        <f t="shared" si="4"/>
        <v>2.9866508943382075</v>
      </c>
    </row>
    <row r="15" spans="1:62" x14ac:dyDescent="0.25">
      <c r="A15" s="4" t="s">
        <v>15</v>
      </c>
      <c r="B15" s="6" t="s">
        <v>362</v>
      </c>
      <c r="C15" s="6" t="s">
        <v>363</v>
      </c>
      <c r="D15" s="6" t="s">
        <v>364</v>
      </c>
      <c r="E15" s="6" t="s">
        <v>365</v>
      </c>
      <c r="F15" t="b">
        <f t="shared" si="0"/>
        <v>1</v>
      </c>
      <c r="G15" s="4" t="s">
        <v>15</v>
      </c>
      <c r="H15" s="6" t="s">
        <v>246</v>
      </c>
      <c r="I15" s="6" t="s">
        <v>247</v>
      </c>
      <c r="J15" s="6" t="s">
        <v>248</v>
      </c>
      <c r="K15" s="6" t="s">
        <v>249</v>
      </c>
      <c r="M15" s="4" t="s">
        <v>15</v>
      </c>
      <c r="N15" s="6" t="s">
        <v>114</v>
      </c>
      <c r="O15" s="6" t="s">
        <v>115</v>
      </c>
      <c r="P15" s="6" t="s">
        <v>116</v>
      </c>
      <c r="Q15" s="6" t="s">
        <v>117</v>
      </c>
      <c r="T15" s="4" t="s">
        <v>15</v>
      </c>
      <c r="U15" s="5">
        <v>2389805.0099999998</v>
      </c>
      <c r="V15" s="5">
        <v>1239227.8799999999</v>
      </c>
      <c r="W15" s="5">
        <v>1432782.8570000001</v>
      </c>
      <c r="X15" s="6">
        <v>1.59</v>
      </c>
      <c r="AA15" s="4" t="s">
        <v>15</v>
      </c>
      <c r="AB15" s="5">
        <v>1898285.59</v>
      </c>
      <c r="AC15" s="5">
        <v>1069413.3899999999</v>
      </c>
      <c r="AD15" s="5">
        <v>1222820.443</v>
      </c>
      <c r="AE15" s="6">
        <v>1.26</v>
      </c>
      <c r="AH15" s="4" t="s">
        <v>15</v>
      </c>
      <c r="AI15" s="5">
        <v>1534202.18</v>
      </c>
      <c r="AJ15" s="5">
        <v>1211055.2879999999</v>
      </c>
      <c r="AK15" s="5">
        <v>1383984.791</v>
      </c>
      <c r="AL15" s="6">
        <v>1.06</v>
      </c>
      <c r="AP15" s="18" t="s">
        <v>15</v>
      </c>
      <c r="AQ15" s="18">
        <v>947160.23</v>
      </c>
      <c r="AR15" s="18">
        <v>1291666.76</v>
      </c>
      <c r="AS15" s="19">
        <v>1493882.75</v>
      </c>
      <c r="AT15" s="19">
        <v>238980501</v>
      </c>
      <c r="AU15" s="19">
        <v>189828559</v>
      </c>
      <c r="AV15" s="19">
        <v>1534202.18</v>
      </c>
      <c r="AW15" s="45"/>
      <c r="AX15" s="18" t="s">
        <v>15</v>
      </c>
      <c r="AY15" s="18" t="s">
        <v>363</v>
      </c>
      <c r="AZ15" s="18" t="s">
        <v>247</v>
      </c>
      <c r="BA15" s="19" t="s">
        <v>115</v>
      </c>
      <c r="BB15" s="19">
        <v>1239227.8799999999</v>
      </c>
      <c r="BC15" s="19">
        <v>1069413.3899999999</v>
      </c>
      <c r="BD15" s="19">
        <v>1211055.2879999999</v>
      </c>
      <c r="BE15" s="16"/>
      <c r="BF15" s="18" t="s">
        <v>15</v>
      </c>
      <c r="BG15" s="19" t="e">
        <f t="shared" si="1"/>
        <v>#VALUE!</v>
      </c>
      <c r="BH15" s="19">
        <f t="shared" si="2"/>
        <v>192.84629151500368</v>
      </c>
      <c r="BI15" s="19">
        <f t="shared" si="3"/>
        <v>177.50718363457187</v>
      </c>
      <c r="BJ15" s="19">
        <f t="shared" si="4"/>
        <v>1.2668308335729757</v>
      </c>
    </row>
    <row r="16" spans="1:62" x14ac:dyDescent="0.25">
      <c r="A16" s="4" t="s">
        <v>12</v>
      </c>
      <c r="B16" s="6" t="s">
        <v>370</v>
      </c>
      <c r="C16" s="6" t="s">
        <v>371</v>
      </c>
      <c r="D16" s="6" t="s">
        <v>372</v>
      </c>
      <c r="E16" s="6" t="s">
        <v>373</v>
      </c>
      <c r="F16" t="b">
        <f t="shared" si="0"/>
        <v>1</v>
      </c>
      <c r="G16" s="4" t="s">
        <v>12</v>
      </c>
      <c r="H16" s="6" t="s">
        <v>254</v>
      </c>
      <c r="I16" s="6" t="s">
        <v>255</v>
      </c>
      <c r="J16" s="6" t="s">
        <v>256</v>
      </c>
      <c r="K16" s="6" t="s">
        <v>257</v>
      </c>
      <c r="M16" s="4" t="s">
        <v>12</v>
      </c>
      <c r="N16" s="6" t="s">
        <v>118</v>
      </c>
      <c r="O16" s="6" t="s">
        <v>119</v>
      </c>
      <c r="P16" s="6" t="s">
        <v>120</v>
      </c>
      <c r="Q16" s="6" t="s">
        <v>121</v>
      </c>
      <c r="T16" s="4" t="s">
        <v>12</v>
      </c>
      <c r="U16" s="5">
        <v>5001954.96</v>
      </c>
      <c r="V16" s="5">
        <v>1271377.08</v>
      </c>
      <c r="W16" s="5">
        <v>2101116.0619999999</v>
      </c>
      <c r="X16" s="6">
        <v>3.32</v>
      </c>
      <c r="AA16" s="4" t="s">
        <v>12</v>
      </c>
      <c r="AB16" s="5">
        <v>3416969.57</v>
      </c>
      <c r="AC16" s="5">
        <v>686431.79</v>
      </c>
      <c r="AD16" s="5">
        <v>1515996</v>
      </c>
      <c r="AE16" s="6">
        <v>2.2799999999999998</v>
      </c>
      <c r="AH16" s="4" t="s">
        <v>12</v>
      </c>
      <c r="AI16" s="5">
        <v>1865195.36</v>
      </c>
      <c r="AJ16" s="5">
        <v>769026.94</v>
      </c>
      <c r="AK16" s="5">
        <v>1217547.389</v>
      </c>
      <c r="AL16" s="6">
        <v>1.29</v>
      </c>
      <c r="AP16" s="18" t="s">
        <v>12</v>
      </c>
      <c r="AQ16" s="18">
        <v>711512.26</v>
      </c>
      <c r="AR16" s="18">
        <v>1076933.3899999999</v>
      </c>
      <c r="AS16" s="19">
        <v>1466075.45</v>
      </c>
      <c r="AT16" s="19">
        <v>500195496</v>
      </c>
      <c r="AU16" s="19">
        <v>341696957</v>
      </c>
      <c r="AV16" s="19">
        <v>1865195.36</v>
      </c>
      <c r="AW16" s="45"/>
      <c r="AX16" s="18" t="s">
        <v>12</v>
      </c>
      <c r="AY16" s="18" t="s">
        <v>371</v>
      </c>
      <c r="AZ16" s="18" t="s">
        <v>255</v>
      </c>
      <c r="BA16" s="19" t="s">
        <v>119</v>
      </c>
      <c r="BB16" s="19">
        <v>1271377.08</v>
      </c>
      <c r="BC16" s="19">
        <v>686431.79</v>
      </c>
      <c r="BD16" s="19">
        <v>769026.94</v>
      </c>
      <c r="BE16" s="16"/>
      <c r="BF16" s="18" t="s">
        <v>12</v>
      </c>
      <c r="BG16" s="19" t="e">
        <f t="shared" si="1"/>
        <v>#VALUE!</v>
      </c>
      <c r="BH16" s="19">
        <f t="shared" si="2"/>
        <v>393.42812126202557</v>
      </c>
      <c r="BI16" s="19">
        <f t="shared" si="3"/>
        <v>497.78719747230821</v>
      </c>
      <c r="BJ16" s="19">
        <f t="shared" si="4"/>
        <v>2.4253966447521336</v>
      </c>
    </row>
    <row r="17" spans="1:62" x14ac:dyDescent="0.25">
      <c r="A17" s="4" t="s">
        <v>19</v>
      </c>
      <c r="B17" s="6" t="s">
        <v>374</v>
      </c>
      <c r="C17" s="6" t="s">
        <v>375</v>
      </c>
      <c r="D17" s="6" t="s">
        <v>376</v>
      </c>
      <c r="E17" s="6" t="s">
        <v>377</v>
      </c>
      <c r="F17" t="b">
        <f t="shared" si="0"/>
        <v>1</v>
      </c>
      <c r="G17" s="4" t="s">
        <v>19</v>
      </c>
      <c r="H17" s="6" t="s">
        <v>262</v>
      </c>
      <c r="I17" s="6" t="s">
        <v>263</v>
      </c>
      <c r="J17" s="6" t="s">
        <v>264</v>
      </c>
      <c r="K17" s="6" t="s">
        <v>265</v>
      </c>
      <c r="M17" s="4" t="s">
        <v>19</v>
      </c>
      <c r="N17" s="6" t="s">
        <v>126</v>
      </c>
      <c r="O17" s="6" t="s">
        <v>127</v>
      </c>
      <c r="P17" s="6" t="s">
        <v>128</v>
      </c>
      <c r="Q17" s="6" t="s">
        <v>129</v>
      </c>
      <c r="T17" s="4" t="s">
        <v>19</v>
      </c>
      <c r="U17" s="5">
        <v>730740.17</v>
      </c>
      <c r="V17" s="5">
        <v>192470.47500000001</v>
      </c>
      <c r="W17" s="5">
        <v>375251.68</v>
      </c>
      <c r="X17" s="6">
        <v>0.49</v>
      </c>
      <c r="AA17" s="4" t="s">
        <v>19</v>
      </c>
      <c r="AB17" s="5">
        <v>744311.13</v>
      </c>
      <c r="AC17" s="5">
        <v>223110.636</v>
      </c>
      <c r="AD17" s="5">
        <v>430197.89299999998</v>
      </c>
      <c r="AE17" s="6">
        <v>0.5</v>
      </c>
      <c r="AH17" s="4" t="s">
        <v>19</v>
      </c>
      <c r="AI17" s="5">
        <v>1189074.17</v>
      </c>
      <c r="AJ17" s="5">
        <v>399012.31199999998</v>
      </c>
      <c r="AK17" s="5">
        <v>749615.245</v>
      </c>
      <c r="AL17" s="6">
        <v>0.82</v>
      </c>
      <c r="AP17" s="18" t="s">
        <v>19</v>
      </c>
      <c r="AQ17" s="18">
        <v>704439.35</v>
      </c>
      <c r="AR17" s="18">
        <v>582223.12</v>
      </c>
      <c r="AS17" s="19">
        <v>1253333.93</v>
      </c>
      <c r="AT17" s="19">
        <v>73074017</v>
      </c>
      <c r="AU17" s="19">
        <v>74431113</v>
      </c>
      <c r="AV17" s="19">
        <v>1189074.17</v>
      </c>
      <c r="AW17" s="45"/>
      <c r="AX17" s="18" t="s">
        <v>19</v>
      </c>
      <c r="AY17" s="18" t="s">
        <v>375</v>
      </c>
      <c r="AZ17" s="18" t="s">
        <v>263</v>
      </c>
      <c r="BA17" s="19" t="s">
        <v>127</v>
      </c>
      <c r="BB17" s="19">
        <v>192470.47500000001</v>
      </c>
      <c r="BC17" s="19">
        <v>223110.636</v>
      </c>
      <c r="BD17" s="19">
        <v>399012.31199999998</v>
      </c>
      <c r="BE17" s="16"/>
      <c r="BF17" s="18" t="s">
        <v>19</v>
      </c>
      <c r="BG17" s="19" t="e">
        <f t="shared" si="1"/>
        <v>#VALUE!</v>
      </c>
      <c r="BH17" s="19">
        <f t="shared" si="2"/>
        <v>379.66351462477553</v>
      </c>
      <c r="BI17" s="19">
        <f t="shared" si="3"/>
        <v>333.60629656400602</v>
      </c>
      <c r="BJ17" s="19">
        <f t="shared" si="4"/>
        <v>2.9800438087734995</v>
      </c>
    </row>
    <row r="18" spans="1:62" x14ac:dyDescent="0.25">
      <c r="A18" s="4" t="s">
        <v>17</v>
      </c>
      <c r="B18" s="6" t="s">
        <v>359</v>
      </c>
      <c r="C18" s="6" t="s">
        <v>360</v>
      </c>
      <c r="D18" s="6" t="s">
        <v>361</v>
      </c>
      <c r="E18" s="6" t="s">
        <v>209</v>
      </c>
      <c r="F18" t="b">
        <f t="shared" si="0"/>
        <v>1</v>
      </c>
      <c r="G18" s="4" t="s">
        <v>17</v>
      </c>
      <c r="H18" s="6" t="s">
        <v>250</v>
      </c>
      <c r="I18" s="6" t="s">
        <v>251</v>
      </c>
      <c r="J18" s="6" t="s">
        <v>252</v>
      </c>
      <c r="K18" s="6" t="s">
        <v>253</v>
      </c>
      <c r="M18" s="4" t="s">
        <v>17</v>
      </c>
      <c r="N18" s="6" t="s">
        <v>130</v>
      </c>
      <c r="O18" s="6" t="s">
        <v>131</v>
      </c>
      <c r="P18" s="6" t="s">
        <v>132</v>
      </c>
      <c r="Q18" s="6" t="s">
        <v>133</v>
      </c>
      <c r="T18" s="4" t="s">
        <v>17</v>
      </c>
      <c r="U18" s="5">
        <v>1447474.08</v>
      </c>
      <c r="V18" s="5">
        <v>482727.78600000002</v>
      </c>
      <c r="W18" s="5">
        <v>634524.25300000003</v>
      </c>
      <c r="X18" s="6">
        <v>0.96</v>
      </c>
      <c r="AA18" s="4" t="s">
        <v>17</v>
      </c>
      <c r="AB18" s="5">
        <v>1577571.68</v>
      </c>
      <c r="AC18" s="5">
        <v>509379.27600000001</v>
      </c>
      <c r="AD18" s="5">
        <v>662527.37100000004</v>
      </c>
      <c r="AE18" s="6">
        <v>1.05</v>
      </c>
      <c r="AH18" s="4" t="s">
        <v>17</v>
      </c>
      <c r="AI18" s="5">
        <v>1156048.98</v>
      </c>
      <c r="AJ18" s="5">
        <v>462119.97499999998</v>
      </c>
      <c r="AK18" s="5">
        <v>571361.54</v>
      </c>
      <c r="AL18" s="6">
        <v>0.8</v>
      </c>
      <c r="AP18" s="18" t="s">
        <v>17</v>
      </c>
      <c r="AQ18" s="18">
        <v>993120.09</v>
      </c>
      <c r="AR18" s="18">
        <v>1218756.17</v>
      </c>
      <c r="AS18" s="19">
        <v>1193931.6000000001</v>
      </c>
      <c r="AT18" s="19">
        <v>144747408</v>
      </c>
      <c r="AU18" s="19">
        <v>157757168</v>
      </c>
      <c r="AV18" s="19">
        <v>1156048.98</v>
      </c>
      <c r="AW18" s="45"/>
      <c r="AX18" s="18" t="s">
        <v>17</v>
      </c>
      <c r="AY18" s="18" t="s">
        <v>360</v>
      </c>
      <c r="AZ18" s="18" t="s">
        <v>251</v>
      </c>
      <c r="BA18" s="19" t="s">
        <v>131</v>
      </c>
      <c r="BB18" s="19">
        <v>482727.78600000002</v>
      </c>
      <c r="BC18" s="19">
        <v>509379.27600000001</v>
      </c>
      <c r="BD18" s="19">
        <v>462119.97499999998</v>
      </c>
      <c r="BE18" s="16"/>
      <c r="BF18" s="18" t="s">
        <v>17</v>
      </c>
      <c r="BG18" s="19" t="e">
        <f t="shared" si="1"/>
        <v>#VALUE!</v>
      </c>
      <c r="BH18" s="19">
        <f t="shared" si="2"/>
        <v>299.85306874379921</v>
      </c>
      <c r="BI18" s="19">
        <f t="shared" si="3"/>
        <v>309.70472383332691</v>
      </c>
      <c r="BJ18" s="19">
        <f t="shared" si="4"/>
        <v>2.5016208831916433</v>
      </c>
    </row>
    <row r="19" spans="1:62" x14ac:dyDescent="0.25">
      <c r="A19" s="4" t="s">
        <v>18</v>
      </c>
      <c r="B19" s="6" t="s">
        <v>366</v>
      </c>
      <c r="C19" s="6" t="s">
        <v>367</v>
      </c>
      <c r="D19" s="6" t="s">
        <v>368</v>
      </c>
      <c r="E19" s="6" t="s">
        <v>369</v>
      </c>
      <c r="F19" t="b">
        <f t="shared" si="0"/>
        <v>1</v>
      </c>
      <c r="G19" s="4" t="s">
        <v>18</v>
      </c>
      <c r="H19" s="6" t="s">
        <v>258</v>
      </c>
      <c r="I19" s="6" t="s">
        <v>259</v>
      </c>
      <c r="J19" s="6" t="s">
        <v>260</v>
      </c>
      <c r="K19" s="6" t="s">
        <v>261</v>
      </c>
      <c r="M19" s="4" t="s">
        <v>18</v>
      </c>
      <c r="N19" s="6" t="s">
        <v>134</v>
      </c>
      <c r="O19" s="6" t="s">
        <v>135</v>
      </c>
      <c r="P19" s="6" t="s">
        <v>136</v>
      </c>
      <c r="Q19" s="6" t="s">
        <v>137</v>
      </c>
      <c r="T19" s="4" t="s">
        <v>18</v>
      </c>
      <c r="U19" s="5">
        <v>1088030.67</v>
      </c>
      <c r="V19" s="5">
        <v>339562.99099999998</v>
      </c>
      <c r="W19" s="5">
        <v>495007</v>
      </c>
      <c r="X19" s="6">
        <v>0.72</v>
      </c>
      <c r="AA19" s="4" t="s">
        <v>18</v>
      </c>
      <c r="AB19" s="5">
        <v>1068143.73</v>
      </c>
      <c r="AC19" s="5">
        <v>280459.08799999999</v>
      </c>
      <c r="AD19" s="5">
        <v>444782.29800000001</v>
      </c>
      <c r="AE19" s="6">
        <v>0.71</v>
      </c>
      <c r="AH19" s="4" t="s">
        <v>18</v>
      </c>
      <c r="AI19" s="5">
        <v>2498871.48</v>
      </c>
      <c r="AJ19" s="5">
        <v>647227.67500000005</v>
      </c>
      <c r="AK19" s="5">
        <v>1040155.331</v>
      </c>
      <c r="AL19" s="6">
        <v>1.73</v>
      </c>
      <c r="AP19" s="18" t="s">
        <v>18</v>
      </c>
      <c r="AQ19" s="18">
        <v>821644.52</v>
      </c>
      <c r="AR19" s="18">
        <v>707044.9</v>
      </c>
      <c r="AS19" s="19">
        <v>886292.78</v>
      </c>
      <c r="AT19" s="19">
        <v>108803067</v>
      </c>
      <c r="AU19" s="19">
        <v>106814373</v>
      </c>
      <c r="AV19" s="19">
        <v>2498871.48</v>
      </c>
      <c r="AW19" s="45"/>
      <c r="AX19" s="18" t="s">
        <v>18</v>
      </c>
      <c r="AY19" s="18" t="s">
        <v>367</v>
      </c>
      <c r="AZ19" s="18" t="s">
        <v>259</v>
      </c>
      <c r="BA19" s="19" t="s">
        <v>135</v>
      </c>
      <c r="BB19" s="19">
        <v>339562.99099999998</v>
      </c>
      <c r="BC19" s="19">
        <v>280459.08799999999</v>
      </c>
      <c r="BD19" s="19">
        <v>647227.67500000005</v>
      </c>
      <c r="BE19" s="16"/>
      <c r="BF19" s="18" t="s">
        <v>18</v>
      </c>
      <c r="BG19" s="19" t="e">
        <f t="shared" si="1"/>
        <v>#VALUE!</v>
      </c>
      <c r="BH19" s="19">
        <f t="shared" si="2"/>
        <v>320.42086412179117</v>
      </c>
      <c r="BI19" s="19">
        <f t="shared" si="3"/>
        <v>380.85545297073776</v>
      </c>
      <c r="BJ19" s="19">
        <f t="shared" si="4"/>
        <v>3.8608847806144877</v>
      </c>
    </row>
    <row r="20" spans="1:62" ht="22.5" x14ac:dyDescent="0.25">
      <c r="A20" s="4" t="s">
        <v>21</v>
      </c>
      <c r="B20" s="6" t="s">
        <v>390</v>
      </c>
      <c r="C20" s="6" t="s">
        <v>391</v>
      </c>
      <c r="D20" s="6" t="s">
        <v>392</v>
      </c>
      <c r="E20" s="6" t="s">
        <v>211</v>
      </c>
      <c r="F20" t="b">
        <f t="shared" si="0"/>
        <v>1</v>
      </c>
      <c r="G20" s="4" t="s">
        <v>21</v>
      </c>
      <c r="H20" s="6" t="s">
        <v>273</v>
      </c>
      <c r="I20" s="6" t="s">
        <v>274</v>
      </c>
      <c r="J20" s="6" t="s">
        <v>275</v>
      </c>
      <c r="K20" s="6" t="s">
        <v>276</v>
      </c>
      <c r="M20" s="4" t="s">
        <v>21</v>
      </c>
      <c r="N20" s="6" t="s">
        <v>138</v>
      </c>
      <c r="O20" s="6" t="s">
        <v>139</v>
      </c>
      <c r="P20" s="6" t="s">
        <v>140</v>
      </c>
      <c r="Q20" s="6" t="s">
        <v>141</v>
      </c>
      <c r="T20" s="4" t="s">
        <v>21</v>
      </c>
      <c r="U20" s="5">
        <v>449237.2</v>
      </c>
      <c r="V20" s="5">
        <v>138563.60399999999</v>
      </c>
      <c r="W20" s="5">
        <v>171805.3</v>
      </c>
      <c r="X20" s="6">
        <v>0.3</v>
      </c>
      <c r="AA20" s="4" t="s">
        <v>21</v>
      </c>
      <c r="AB20" s="5">
        <v>513678.9</v>
      </c>
      <c r="AC20" s="5">
        <v>138600.54999999999</v>
      </c>
      <c r="AD20" s="5">
        <v>196538.8</v>
      </c>
      <c r="AE20" s="6">
        <v>0.34</v>
      </c>
      <c r="AH20" s="4" t="s">
        <v>21</v>
      </c>
      <c r="AI20" s="5">
        <v>754090.6</v>
      </c>
      <c r="AJ20" s="5">
        <v>200264.95</v>
      </c>
      <c r="AK20" s="5">
        <v>298860</v>
      </c>
      <c r="AL20" s="6">
        <v>0.52</v>
      </c>
      <c r="AP20" s="18" t="s">
        <v>21</v>
      </c>
      <c r="AQ20" s="18">
        <v>264018.39</v>
      </c>
      <c r="AR20" s="18">
        <v>301808.23</v>
      </c>
      <c r="AS20" s="19">
        <v>450309.25</v>
      </c>
      <c r="AT20" s="19">
        <v>4492372</v>
      </c>
      <c r="AU20" s="19">
        <v>5136789</v>
      </c>
      <c r="AV20" s="19">
        <v>754090.6</v>
      </c>
      <c r="AW20" s="45"/>
      <c r="AX20" s="18" t="s">
        <v>21</v>
      </c>
      <c r="AY20" s="18" t="s">
        <v>391</v>
      </c>
      <c r="AZ20" s="18" t="s">
        <v>274</v>
      </c>
      <c r="BA20" s="19" t="s">
        <v>139</v>
      </c>
      <c r="BB20" s="19">
        <v>138563.60399999999</v>
      </c>
      <c r="BC20" s="19">
        <v>138600.54999999999</v>
      </c>
      <c r="BD20" s="19">
        <v>200264.95</v>
      </c>
      <c r="BE20" s="16"/>
      <c r="BF20" s="18" t="s">
        <v>21</v>
      </c>
      <c r="BG20" s="19" t="e">
        <f t="shared" si="1"/>
        <v>#VALUE!</v>
      </c>
      <c r="BH20" s="19">
        <f t="shared" si="2"/>
        <v>32.421010065529188</v>
      </c>
      <c r="BI20" s="19">
        <f t="shared" si="3"/>
        <v>37.061822626244989</v>
      </c>
      <c r="BJ20" s="19">
        <f t="shared" si="4"/>
        <v>3.7654647006378297</v>
      </c>
    </row>
    <row r="21" spans="1:62" x14ac:dyDescent="0.25">
      <c r="A21" s="4" t="s">
        <v>29</v>
      </c>
      <c r="B21" s="6" t="s">
        <v>427</v>
      </c>
      <c r="C21" s="6" t="s">
        <v>428</v>
      </c>
      <c r="D21" s="6" t="s">
        <v>429</v>
      </c>
      <c r="E21" s="6" t="s">
        <v>201</v>
      </c>
      <c r="F21" t="b">
        <f t="shared" si="0"/>
        <v>1</v>
      </c>
      <c r="G21" s="4" t="s">
        <v>29</v>
      </c>
      <c r="H21" s="6" t="s">
        <v>322</v>
      </c>
      <c r="I21" s="6" t="s">
        <v>323</v>
      </c>
      <c r="J21" s="6" t="s">
        <v>324</v>
      </c>
      <c r="K21" s="6" t="s">
        <v>202</v>
      </c>
      <c r="M21" s="4" t="s">
        <v>29</v>
      </c>
      <c r="N21" s="6" t="s">
        <v>142</v>
      </c>
      <c r="O21" s="6" t="s">
        <v>143</v>
      </c>
      <c r="P21" s="6" t="s">
        <v>144</v>
      </c>
      <c r="Q21" s="6" t="s">
        <v>145</v>
      </c>
      <c r="T21" s="4" t="s">
        <v>29</v>
      </c>
      <c r="U21" s="5">
        <v>74716.479999999996</v>
      </c>
      <c r="V21" s="5">
        <v>22412.575000000001</v>
      </c>
      <c r="W21" s="5">
        <v>27391.157999999999</v>
      </c>
      <c r="X21" s="6">
        <v>0.05</v>
      </c>
      <c r="AA21" s="4" t="s">
        <v>29</v>
      </c>
      <c r="AB21" s="5">
        <v>189259.7</v>
      </c>
      <c r="AC21" s="5">
        <v>68910.788</v>
      </c>
      <c r="AD21" s="5">
        <v>84586.133000000002</v>
      </c>
      <c r="AE21" s="6">
        <v>0.13</v>
      </c>
      <c r="AH21" s="4" t="s">
        <v>29</v>
      </c>
      <c r="AI21" s="5">
        <v>3057.6</v>
      </c>
      <c r="AJ21" s="6">
        <v>766.22</v>
      </c>
      <c r="AK21" s="6">
        <v>851.97400000000005</v>
      </c>
      <c r="AL21" s="6">
        <v>0</v>
      </c>
      <c r="AP21" s="20" t="s">
        <v>29</v>
      </c>
      <c r="AQ21" s="18">
        <v>12319.66</v>
      </c>
      <c r="AR21" s="18">
        <v>3652.8</v>
      </c>
      <c r="AS21" s="21">
        <v>154892</v>
      </c>
      <c r="AT21" s="21">
        <v>7471648</v>
      </c>
      <c r="AU21" s="21">
        <v>1892597</v>
      </c>
      <c r="AV21" s="21">
        <v>3057.6</v>
      </c>
      <c r="AW21" s="45"/>
      <c r="AX21" s="20" t="s">
        <v>29</v>
      </c>
      <c r="AY21" s="18" t="s">
        <v>428</v>
      </c>
      <c r="AZ21" s="18" t="s">
        <v>323</v>
      </c>
      <c r="BA21" s="19" t="s">
        <v>143</v>
      </c>
      <c r="BB21" s="19">
        <v>22412.575000000001</v>
      </c>
      <c r="BC21" s="19">
        <v>68910.788</v>
      </c>
      <c r="BD21" s="21">
        <v>766.22</v>
      </c>
      <c r="BE21" s="16"/>
      <c r="BF21" s="20" t="s">
        <v>29</v>
      </c>
      <c r="BG21" s="19" t="e">
        <f t="shared" si="1"/>
        <v>#VALUE!</v>
      </c>
      <c r="BH21" s="19">
        <f t="shared" si="2"/>
        <v>333.36856653017333</v>
      </c>
      <c r="BI21" s="19">
        <f t="shared" si="3"/>
        <v>27.464451574693935</v>
      </c>
      <c r="BJ21" s="19">
        <f t="shared" si="4"/>
        <v>3.9904988123515435</v>
      </c>
    </row>
    <row r="22" spans="1:62" ht="22.5" x14ac:dyDescent="0.25">
      <c r="A22" s="4" t="s">
        <v>25</v>
      </c>
      <c r="B22" s="6" t="s">
        <v>401</v>
      </c>
      <c r="C22" s="6" t="s">
        <v>402</v>
      </c>
      <c r="D22" s="6" t="s">
        <v>403</v>
      </c>
      <c r="E22" s="6" t="s">
        <v>284</v>
      </c>
      <c r="F22" t="b">
        <f t="shared" si="0"/>
        <v>1</v>
      </c>
      <c r="G22" s="4" t="s">
        <v>25</v>
      </c>
      <c r="H22" s="6" t="s">
        <v>296</v>
      </c>
      <c r="I22" s="6" t="s">
        <v>297</v>
      </c>
      <c r="J22" s="6" t="s">
        <v>298</v>
      </c>
      <c r="K22" s="6" t="s">
        <v>163</v>
      </c>
      <c r="M22" s="4" t="s">
        <v>25</v>
      </c>
      <c r="N22" s="6" t="s">
        <v>146</v>
      </c>
      <c r="O22" s="6" t="s">
        <v>147</v>
      </c>
      <c r="P22" s="6" t="s">
        <v>148</v>
      </c>
      <c r="Q22" s="6" t="s">
        <v>145</v>
      </c>
      <c r="T22" s="4" t="s">
        <v>25</v>
      </c>
      <c r="U22" s="5">
        <v>125781.6</v>
      </c>
      <c r="V22" s="5">
        <v>49992.614000000001</v>
      </c>
      <c r="W22" s="5">
        <v>69976.536999999997</v>
      </c>
      <c r="X22" s="6">
        <v>0.08</v>
      </c>
      <c r="AA22" s="4" t="s">
        <v>25</v>
      </c>
      <c r="AB22" s="5">
        <v>313502.84999999998</v>
      </c>
      <c r="AC22" s="5">
        <v>115589.82</v>
      </c>
      <c r="AD22" s="5">
        <v>142113.24</v>
      </c>
      <c r="AE22" s="6">
        <v>0.21</v>
      </c>
      <c r="AH22" s="4" t="s">
        <v>25</v>
      </c>
      <c r="AI22" s="5">
        <v>427048.92</v>
      </c>
      <c r="AJ22" s="5">
        <v>147155.1</v>
      </c>
      <c r="AK22" s="5">
        <v>176304.022</v>
      </c>
      <c r="AL22" s="6">
        <v>0.3</v>
      </c>
      <c r="AP22" s="18" t="s">
        <v>25</v>
      </c>
      <c r="AQ22" s="18">
        <v>131299.56</v>
      </c>
      <c r="AR22" s="18">
        <v>82099.08</v>
      </c>
      <c r="AS22" s="19">
        <v>151793.51999999999</v>
      </c>
      <c r="AT22" s="19">
        <v>1257816</v>
      </c>
      <c r="AU22" s="19">
        <v>31350285</v>
      </c>
      <c r="AV22" s="19">
        <v>427048.92</v>
      </c>
      <c r="AW22" s="45"/>
      <c r="AX22" s="18" t="s">
        <v>25</v>
      </c>
      <c r="AY22" s="18" t="s">
        <v>402</v>
      </c>
      <c r="AZ22" s="18" t="s">
        <v>297</v>
      </c>
      <c r="BA22" s="19" t="s">
        <v>147</v>
      </c>
      <c r="BB22" s="19">
        <v>49992.614000000001</v>
      </c>
      <c r="BC22" s="19">
        <v>115589.82</v>
      </c>
      <c r="BD22" s="19">
        <v>147155.1</v>
      </c>
      <c r="BE22" s="16"/>
      <c r="BF22" s="18" t="s">
        <v>25</v>
      </c>
      <c r="BG22" s="19" t="e">
        <f t="shared" si="1"/>
        <v>#VALUE!</v>
      </c>
      <c r="BH22" s="19">
        <f t="shared" si="2"/>
        <v>25.16003664061255</v>
      </c>
      <c r="BI22" s="19">
        <f t="shared" si="3"/>
        <v>271.22012128749742</v>
      </c>
      <c r="BJ22" s="19">
        <f t="shared" si="4"/>
        <v>2.9020327531971368</v>
      </c>
    </row>
    <row r="23" spans="1:62" x14ac:dyDescent="0.25">
      <c r="A23" s="4" t="s">
        <v>31</v>
      </c>
      <c r="F23" t="b">
        <f t="shared" si="0"/>
        <v>1</v>
      </c>
      <c r="G23" s="4" t="s">
        <v>31</v>
      </c>
      <c r="M23" s="4" t="s">
        <v>31</v>
      </c>
      <c r="N23" s="6" t="s">
        <v>149</v>
      </c>
      <c r="O23" s="6" t="s">
        <v>150</v>
      </c>
      <c r="P23" s="6" t="s">
        <v>151</v>
      </c>
      <c r="Q23" s="6" t="s">
        <v>152</v>
      </c>
      <c r="T23" s="4" t="s">
        <v>31</v>
      </c>
      <c r="U23" s="5">
        <v>65318.400000000001</v>
      </c>
      <c r="V23" s="5">
        <v>35078.400000000001</v>
      </c>
      <c r="W23" s="5">
        <v>40930</v>
      </c>
      <c r="X23" s="6">
        <v>0.04</v>
      </c>
      <c r="AA23" s="4" t="s">
        <v>31</v>
      </c>
      <c r="AB23" s="5">
        <v>203583.82</v>
      </c>
      <c r="AC23" s="5">
        <v>131529</v>
      </c>
      <c r="AD23" s="5">
        <v>154480</v>
      </c>
      <c r="AE23" s="6">
        <v>0.14000000000000001</v>
      </c>
      <c r="AH23" s="4" t="s">
        <v>31</v>
      </c>
      <c r="AI23" s="5">
        <v>47768.97</v>
      </c>
      <c r="AJ23" s="5">
        <v>32180.2</v>
      </c>
      <c r="AK23" s="5">
        <v>37741</v>
      </c>
      <c r="AL23" s="6">
        <v>0.03</v>
      </c>
      <c r="AP23" s="18" t="s">
        <v>31</v>
      </c>
      <c r="AQ23" s="18">
        <v>0</v>
      </c>
      <c r="AR23" s="18">
        <v>0</v>
      </c>
      <c r="AS23" s="19">
        <v>130312.8</v>
      </c>
      <c r="AT23" s="19">
        <v>653184</v>
      </c>
      <c r="AU23" s="19">
        <v>20358382</v>
      </c>
      <c r="AV23" s="19">
        <v>47768.97</v>
      </c>
      <c r="AW23" s="45"/>
      <c r="AX23" s="18" t="s">
        <v>31</v>
      </c>
      <c r="AY23" s="18">
        <v>0</v>
      </c>
      <c r="AZ23" s="18">
        <v>0</v>
      </c>
      <c r="BA23" s="19" t="s">
        <v>150</v>
      </c>
      <c r="BB23" s="19">
        <v>35078.400000000001</v>
      </c>
      <c r="BC23" s="19">
        <v>131529</v>
      </c>
      <c r="BD23" s="19">
        <v>32180.2</v>
      </c>
      <c r="BE23" s="16"/>
      <c r="BF23" s="18" t="s">
        <v>31</v>
      </c>
      <c r="BG23" s="19" t="e">
        <f t="shared" si="1"/>
        <v>#VALUE!</v>
      </c>
      <c r="BH23" s="19">
        <f t="shared" si="2"/>
        <v>18.620689655172413</v>
      </c>
      <c r="BI23" s="19">
        <f t="shared" si="3"/>
        <v>154.78245862129265</v>
      </c>
      <c r="BJ23" s="19">
        <f t="shared" si="4"/>
        <v>1.4844211658100324</v>
      </c>
    </row>
    <row r="24" spans="1:62" x14ac:dyDescent="0.25">
      <c r="A24" s="4" t="s">
        <v>48</v>
      </c>
      <c r="B24" s="6" t="s">
        <v>407</v>
      </c>
      <c r="C24" s="6" t="s">
        <v>408</v>
      </c>
      <c r="D24" s="6" t="s">
        <v>409</v>
      </c>
      <c r="E24" s="6" t="s">
        <v>213</v>
      </c>
      <c r="F24" t="b">
        <f t="shared" si="0"/>
        <v>1</v>
      </c>
      <c r="G24" s="4" t="s">
        <v>48</v>
      </c>
      <c r="H24" s="6" t="s">
        <v>281</v>
      </c>
      <c r="I24" s="6" t="s">
        <v>282</v>
      </c>
      <c r="J24" s="6" t="s">
        <v>283</v>
      </c>
      <c r="K24" s="6" t="s">
        <v>284</v>
      </c>
      <c r="M24" s="4" t="s">
        <v>48</v>
      </c>
      <c r="N24" s="6" t="s">
        <v>153</v>
      </c>
      <c r="O24" s="6" t="s">
        <v>154</v>
      </c>
      <c r="P24" s="6" t="s">
        <v>155</v>
      </c>
      <c r="Q24" s="6" t="s">
        <v>152</v>
      </c>
      <c r="T24" s="4" t="s">
        <v>48</v>
      </c>
      <c r="U24" s="5">
        <v>0</v>
      </c>
      <c r="V24" s="5">
        <v>0</v>
      </c>
      <c r="W24" s="5">
        <v>0</v>
      </c>
      <c r="X24" s="6">
        <v>0</v>
      </c>
      <c r="AA24" s="4" t="s">
        <v>48</v>
      </c>
      <c r="AB24" s="6">
        <v>0</v>
      </c>
      <c r="AC24" s="6">
        <v>0</v>
      </c>
      <c r="AD24" s="6">
        <v>0</v>
      </c>
      <c r="AE24" s="6">
        <v>0</v>
      </c>
      <c r="AH24" s="4" t="s">
        <v>48</v>
      </c>
      <c r="AI24" s="5">
        <v>177891.48</v>
      </c>
      <c r="AJ24" s="5">
        <v>60666</v>
      </c>
      <c r="AK24" s="5">
        <v>112410</v>
      </c>
      <c r="AL24" s="6">
        <v>0.12</v>
      </c>
      <c r="AP24" s="18" t="s">
        <v>48</v>
      </c>
      <c r="AQ24" s="18">
        <v>47222.83</v>
      </c>
      <c r="AR24" s="18">
        <v>161271.35</v>
      </c>
      <c r="AS24" s="19">
        <v>125367.54</v>
      </c>
      <c r="AT24" s="19">
        <v>0</v>
      </c>
      <c r="AU24" s="19">
        <v>0</v>
      </c>
      <c r="AV24" s="19">
        <v>177891.48</v>
      </c>
      <c r="AW24" s="45"/>
      <c r="AX24" s="18" t="s">
        <v>48</v>
      </c>
      <c r="AY24" s="18" t="s">
        <v>408</v>
      </c>
      <c r="AZ24" s="18" t="s">
        <v>282</v>
      </c>
      <c r="BA24" s="19" t="s">
        <v>154</v>
      </c>
      <c r="BB24" s="19">
        <v>0</v>
      </c>
      <c r="BC24" s="21">
        <v>0</v>
      </c>
      <c r="BD24" s="19">
        <v>60666</v>
      </c>
      <c r="BE24" s="16"/>
      <c r="BF24" s="18" t="s">
        <v>48</v>
      </c>
      <c r="BG24" s="19" t="e">
        <f t="shared" si="1"/>
        <v>#VALUE!</v>
      </c>
      <c r="BH24" s="19" t="e">
        <f t="shared" si="2"/>
        <v>#DIV/0!</v>
      </c>
      <c r="BI24" s="19" t="e">
        <f t="shared" si="3"/>
        <v>#DIV/0!</v>
      </c>
      <c r="BJ24" s="19">
        <f t="shared" si="4"/>
        <v>2.9323093660369897</v>
      </c>
    </row>
    <row r="25" spans="1:62" x14ac:dyDescent="0.25">
      <c r="A25" s="4" t="s">
        <v>23</v>
      </c>
      <c r="B25" s="6" t="s">
        <v>386</v>
      </c>
      <c r="C25" s="6" t="s">
        <v>387</v>
      </c>
      <c r="D25" s="6" t="s">
        <v>388</v>
      </c>
      <c r="E25" s="6" t="s">
        <v>389</v>
      </c>
      <c r="F25" t="b">
        <f t="shared" si="0"/>
        <v>1</v>
      </c>
      <c r="G25" s="4" t="s">
        <v>23</v>
      </c>
      <c r="H25" s="6" t="s">
        <v>269</v>
      </c>
      <c r="I25" s="6" t="s">
        <v>270</v>
      </c>
      <c r="J25" s="6" t="s">
        <v>271</v>
      </c>
      <c r="K25" s="6" t="s">
        <v>272</v>
      </c>
      <c r="M25" s="4" t="s">
        <v>23</v>
      </c>
      <c r="N25" s="6" t="s">
        <v>160</v>
      </c>
      <c r="O25" s="6" t="s">
        <v>161</v>
      </c>
      <c r="P25" s="6" t="s">
        <v>162</v>
      </c>
      <c r="Q25" s="6" t="s">
        <v>163</v>
      </c>
      <c r="T25" s="4" t="s">
        <v>23</v>
      </c>
      <c r="U25" s="5">
        <v>264058.11</v>
      </c>
      <c r="V25" s="5">
        <v>70533.922000000006</v>
      </c>
      <c r="W25" s="5">
        <v>130577.701</v>
      </c>
      <c r="X25" s="6">
        <v>0.18</v>
      </c>
      <c r="AA25" s="4" t="s">
        <v>23</v>
      </c>
      <c r="AB25" s="5">
        <v>80676</v>
      </c>
      <c r="AC25" s="5">
        <v>23834.82</v>
      </c>
      <c r="AD25" s="5">
        <v>45520</v>
      </c>
      <c r="AE25" s="6">
        <v>0.05</v>
      </c>
      <c r="AH25" s="4" t="s">
        <v>23</v>
      </c>
      <c r="AI25" s="5">
        <v>541995.92000000004</v>
      </c>
      <c r="AJ25" s="5">
        <v>160080.17499999999</v>
      </c>
      <c r="AK25" s="5">
        <v>295871.467</v>
      </c>
      <c r="AL25" s="6">
        <v>0.38</v>
      </c>
      <c r="AP25" s="18" t="s">
        <v>23</v>
      </c>
      <c r="AQ25" s="18">
        <v>427579.53</v>
      </c>
      <c r="AR25" s="18">
        <v>384242.04</v>
      </c>
      <c r="AS25" s="19">
        <v>95034.68</v>
      </c>
      <c r="AT25" s="19">
        <v>26405811</v>
      </c>
      <c r="AU25" s="19">
        <v>80676</v>
      </c>
      <c r="AV25" s="19">
        <v>541995.92000000004</v>
      </c>
      <c r="AW25" s="45"/>
      <c r="AX25" s="18" t="s">
        <v>23</v>
      </c>
      <c r="AY25" s="18" t="s">
        <v>387</v>
      </c>
      <c r="AZ25" s="18" t="s">
        <v>270</v>
      </c>
      <c r="BA25" s="19" t="s">
        <v>161</v>
      </c>
      <c r="BB25" s="19">
        <v>70533.922000000006</v>
      </c>
      <c r="BC25" s="19">
        <v>23834.82</v>
      </c>
      <c r="BD25" s="19">
        <v>160080.17499999999</v>
      </c>
      <c r="BE25" s="16"/>
      <c r="BF25" s="18" t="s">
        <v>23</v>
      </c>
      <c r="BG25" s="19" t="e">
        <f t="shared" si="1"/>
        <v>#VALUE!</v>
      </c>
      <c r="BH25" s="19">
        <f t="shared" si="2"/>
        <v>374.37037741925081</v>
      </c>
      <c r="BI25" s="19">
        <f t="shared" si="3"/>
        <v>3.3847958574891694</v>
      </c>
      <c r="BJ25" s="19">
        <f t="shared" si="4"/>
        <v>3.3857779078514882</v>
      </c>
    </row>
    <row r="26" spans="1:62" x14ac:dyDescent="0.25">
      <c r="A26" s="4" t="s">
        <v>26</v>
      </c>
      <c r="B26" s="6" t="s">
        <v>404</v>
      </c>
      <c r="C26" s="6" t="s">
        <v>405</v>
      </c>
      <c r="D26" s="6" t="s">
        <v>406</v>
      </c>
      <c r="E26" s="6" t="s">
        <v>145</v>
      </c>
      <c r="F26" t="b">
        <f t="shared" si="0"/>
        <v>1</v>
      </c>
      <c r="G26" s="4" t="s">
        <v>26</v>
      </c>
      <c r="H26" s="6" t="s">
        <v>293</v>
      </c>
      <c r="I26" s="6" t="s">
        <v>294</v>
      </c>
      <c r="J26" s="6" t="s">
        <v>295</v>
      </c>
      <c r="K26" s="6" t="s">
        <v>163</v>
      </c>
      <c r="M26" s="4" t="s">
        <v>26</v>
      </c>
      <c r="N26" s="6" t="s">
        <v>164</v>
      </c>
      <c r="O26" s="6" t="s">
        <v>165</v>
      </c>
      <c r="P26" s="6" t="s">
        <v>166</v>
      </c>
      <c r="Q26" s="6" t="s">
        <v>163</v>
      </c>
      <c r="T26" s="4" t="s">
        <v>26</v>
      </c>
      <c r="U26" s="5">
        <v>109690.4</v>
      </c>
      <c r="V26" s="5">
        <v>27720</v>
      </c>
      <c r="W26" s="5">
        <v>51693</v>
      </c>
      <c r="X26" s="6">
        <v>7.0000000000000007E-2</v>
      </c>
      <c r="AA26" s="4" t="s">
        <v>26</v>
      </c>
      <c r="AB26" s="5">
        <v>98052.4</v>
      </c>
      <c r="AC26" s="5">
        <v>27252.720000000001</v>
      </c>
      <c r="AD26" s="5">
        <v>51767</v>
      </c>
      <c r="AE26" s="6">
        <v>7.0000000000000007E-2</v>
      </c>
      <c r="AH26" s="4" t="s">
        <v>26</v>
      </c>
      <c r="AI26" s="5">
        <v>1651.24</v>
      </c>
      <c r="AJ26" s="6">
        <v>611</v>
      </c>
      <c r="AK26" s="6">
        <v>724</v>
      </c>
      <c r="AL26" s="6">
        <v>0</v>
      </c>
      <c r="AP26" s="20" t="s">
        <v>26</v>
      </c>
      <c r="AQ26" s="18">
        <v>111931.4</v>
      </c>
      <c r="AR26" s="18">
        <v>85753.82</v>
      </c>
      <c r="AS26" s="21">
        <v>93555.6</v>
      </c>
      <c r="AT26" s="21">
        <v>1096904</v>
      </c>
      <c r="AU26" s="21">
        <v>980524</v>
      </c>
      <c r="AV26" s="21">
        <v>1651.24</v>
      </c>
      <c r="AW26" s="45"/>
      <c r="AX26" s="20" t="s">
        <v>26</v>
      </c>
      <c r="AY26" s="18" t="s">
        <v>405</v>
      </c>
      <c r="AZ26" s="18" t="s">
        <v>294</v>
      </c>
      <c r="BA26" s="19" t="s">
        <v>165</v>
      </c>
      <c r="BB26" s="19">
        <v>27720</v>
      </c>
      <c r="BC26" s="19">
        <v>27252.720000000001</v>
      </c>
      <c r="BD26" s="21">
        <v>611</v>
      </c>
      <c r="BE26" s="16"/>
      <c r="BF26" s="20" t="s">
        <v>26</v>
      </c>
      <c r="BG26" s="19" t="e">
        <f t="shared" si="1"/>
        <v>#VALUE!</v>
      </c>
      <c r="BH26" s="19">
        <f t="shared" si="2"/>
        <v>39.570851370851372</v>
      </c>
      <c r="BI26" s="19">
        <f t="shared" si="3"/>
        <v>35.978940817650496</v>
      </c>
      <c r="BJ26" s="19">
        <f t="shared" si="4"/>
        <v>2.702520458265139</v>
      </c>
    </row>
    <row r="27" spans="1:62" x14ac:dyDescent="0.25">
      <c r="A27" s="4" t="s">
        <v>22</v>
      </c>
      <c r="B27" s="6" t="s">
        <v>393</v>
      </c>
      <c r="C27" s="6" t="s">
        <v>394</v>
      </c>
      <c r="D27" s="6" t="s">
        <v>395</v>
      </c>
      <c r="E27" s="6" t="s">
        <v>396</v>
      </c>
      <c r="F27" t="b">
        <f t="shared" si="0"/>
        <v>1</v>
      </c>
      <c r="G27" s="4" t="s">
        <v>22</v>
      </c>
      <c r="H27" s="6" t="s">
        <v>289</v>
      </c>
      <c r="I27" s="6" t="s">
        <v>290</v>
      </c>
      <c r="J27" s="6" t="s">
        <v>291</v>
      </c>
      <c r="K27" s="6" t="s">
        <v>292</v>
      </c>
      <c r="M27" s="4" t="s">
        <v>22</v>
      </c>
      <c r="N27" s="6" t="s">
        <v>167</v>
      </c>
      <c r="O27" s="6" t="s">
        <v>168</v>
      </c>
      <c r="P27" s="6" t="s">
        <v>169</v>
      </c>
      <c r="Q27" s="6" t="s">
        <v>163</v>
      </c>
      <c r="T27" s="4" t="s">
        <v>22</v>
      </c>
      <c r="U27" s="5">
        <v>398987.08</v>
      </c>
      <c r="V27" s="5">
        <v>122252.34299999999</v>
      </c>
      <c r="W27" s="5">
        <v>170099.682</v>
      </c>
      <c r="X27" s="6">
        <v>0.26</v>
      </c>
      <c r="AA27" s="4" t="s">
        <v>22</v>
      </c>
      <c r="AB27" s="5">
        <v>323545.40000000002</v>
      </c>
      <c r="AC27" s="5">
        <v>93120.554000000004</v>
      </c>
      <c r="AD27" s="5">
        <v>144900.484</v>
      </c>
      <c r="AE27" s="6">
        <v>0.22</v>
      </c>
      <c r="AH27" s="4" t="s">
        <v>22</v>
      </c>
      <c r="AI27" s="5">
        <v>155576.44</v>
      </c>
      <c r="AJ27" s="5">
        <v>50974.52</v>
      </c>
      <c r="AK27" s="5">
        <v>83230</v>
      </c>
      <c r="AL27" s="6">
        <v>0.11</v>
      </c>
      <c r="AP27" s="18" t="s">
        <v>22</v>
      </c>
      <c r="AQ27" s="18">
        <v>194246.35</v>
      </c>
      <c r="AR27" s="18">
        <v>111931.95</v>
      </c>
      <c r="AS27" s="19">
        <v>93485.2</v>
      </c>
      <c r="AT27" s="19">
        <v>39898708</v>
      </c>
      <c r="AU27" s="19">
        <v>3235454</v>
      </c>
      <c r="AV27" s="19">
        <v>155576.44</v>
      </c>
      <c r="AW27" s="45"/>
      <c r="AX27" s="18" t="s">
        <v>22</v>
      </c>
      <c r="AY27" s="18" t="s">
        <v>394</v>
      </c>
      <c r="AZ27" s="18" t="s">
        <v>290</v>
      </c>
      <c r="BA27" s="19" t="s">
        <v>168</v>
      </c>
      <c r="BB27" s="19">
        <v>122252.34299999999</v>
      </c>
      <c r="BC27" s="19">
        <v>93120.554000000004</v>
      </c>
      <c r="BD27" s="19">
        <v>50974.52</v>
      </c>
      <c r="BE27" s="16"/>
      <c r="BF27" s="18" t="s">
        <v>22</v>
      </c>
      <c r="BG27" s="19" t="e">
        <f t="shared" si="1"/>
        <v>#VALUE!</v>
      </c>
      <c r="BH27" s="19">
        <f t="shared" si="2"/>
        <v>326.36354462343519</v>
      </c>
      <c r="BI27" s="19">
        <f t="shared" si="3"/>
        <v>34.7447889968524</v>
      </c>
      <c r="BJ27" s="19">
        <f t="shared" si="4"/>
        <v>3.0520432561209012</v>
      </c>
    </row>
    <row r="28" spans="1:62" x14ac:dyDescent="0.25">
      <c r="A28" s="4" t="s">
        <v>27</v>
      </c>
      <c r="B28" s="6" t="s">
        <v>430</v>
      </c>
      <c r="C28" s="6" t="s">
        <v>431</v>
      </c>
      <c r="D28" s="6" t="s">
        <v>432</v>
      </c>
      <c r="E28" s="6" t="s">
        <v>201</v>
      </c>
      <c r="F28" t="b">
        <f t="shared" si="0"/>
        <v>1</v>
      </c>
      <c r="G28" s="4" t="s">
        <v>27</v>
      </c>
      <c r="H28" s="6" t="s">
        <v>325</v>
      </c>
      <c r="I28" s="31">
        <v>777429</v>
      </c>
      <c r="J28" s="31">
        <v>818346</v>
      </c>
      <c r="K28" s="6" t="s">
        <v>202</v>
      </c>
      <c r="M28" s="4" t="s">
        <v>27</v>
      </c>
      <c r="N28" s="6" t="s">
        <v>170</v>
      </c>
      <c r="O28" s="6" t="s">
        <v>171</v>
      </c>
      <c r="P28" s="6" t="s">
        <v>172</v>
      </c>
      <c r="Q28" s="6" t="s">
        <v>173</v>
      </c>
      <c r="T28" s="4" t="s">
        <v>27</v>
      </c>
      <c r="U28" s="5">
        <v>103392.71</v>
      </c>
      <c r="V28" s="5">
        <v>28276.438999999998</v>
      </c>
      <c r="W28" s="5">
        <v>52218.290999999997</v>
      </c>
      <c r="X28" s="6">
        <v>7.0000000000000007E-2</v>
      </c>
      <c r="AA28" s="4" t="s">
        <v>27</v>
      </c>
      <c r="AB28" s="5">
        <v>321355.78999999998</v>
      </c>
      <c r="AC28" s="5">
        <v>85610.16</v>
      </c>
      <c r="AD28" s="5">
        <v>152548.39300000001</v>
      </c>
      <c r="AE28" s="6">
        <v>0.21</v>
      </c>
      <c r="AH28" s="4" t="s">
        <v>27</v>
      </c>
      <c r="AI28" s="5">
        <v>440709.76</v>
      </c>
      <c r="AJ28" s="5">
        <v>157236.92000000001</v>
      </c>
      <c r="AK28" s="5">
        <v>245190.13399999999</v>
      </c>
      <c r="AL28" s="6">
        <v>0.31</v>
      </c>
      <c r="AP28" s="18" t="s">
        <v>27</v>
      </c>
      <c r="AQ28" s="18">
        <v>11708.06</v>
      </c>
      <c r="AR28" s="18">
        <v>2695.5</v>
      </c>
      <c r="AS28" s="19">
        <v>83838.429999999993</v>
      </c>
      <c r="AT28" s="19">
        <v>10339271</v>
      </c>
      <c r="AU28" s="19">
        <v>32135579</v>
      </c>
      <c r="AV28" s="19">
        <v>440709.76</v>
      </c>
      <c r="AW28" s="45"/>
      <c r="AX28" s="18" t="s">
        <v>27</v>
      </c>
      <c r="AY28" s="18" t="s">
        <v>431</v>
      </c>
      <c r="AZ28" s="18">
        <v>777429</v>
      </c>
      <c r="BA28" s="19" t="s">
        <v>171</v>
      </c>
      <c r="BB28" s="19">
        <v>28276.438999999998</v>
      </c>
      <c r="BC28" s="19">
        <v>85610.16</v>
      </c>
      <c r="BD28" s="19">
        <v>157236.92000000001</v>
      </c>
      <c r="BE28" s="16"/>
      <c r="BF28" s="18" t="s">
        <v>27</v>
      </c>
      <c r="BG28" s="19" t="e">
        <f t="shared" si="1"/>
        <v>#VALUE!</v>
      </c>
      <c r="BH28" s="19">
        <f t="shared" si="2"/>
        <v>365.64968453064404</v>
      </c>
      <c r="BI28" s="19">
        <f t="shared" si="3"/>
        <v>375.37108913241138</v>
      </c>
      <c r="BJ28" s="19">
        <f t="shared" si="4"/>
        <v>2.8028389261249838</v>
      </c>
    </row>
    <row r="29" spans="1:62" x14ac:dyDescent="0.25">
      <c r="A29" s="4" t="s">
        <v>30</v>
      </c>
      <c r="B29" s="6" t="s">
        <v>410</v>
      </c>
      <c r="C29" s="6" t="s">
        <v>411</v>
      </c>
      <c r="D29" s="6" t="s">
        <v>412</v>
      </c>
      <c r="E29" s="6" t="s">
        <v>213</v>
      </c>
      <c r="F29" t="b">
        <f t="shared" si="0"/>
        <v>1</v>
      </c>
      <c r="G29" s="4" t="s">
        <v>30</v>
      </c>
      <c r="H29" s="6" t="s">
        <v>308</v>
      </c>
      <c r="I29" s="6" t="s">
        <v>309</v>
      </c>
      <c r="J29" s="6" t="s">
        <v>310</v>
      </c>
      <c r="K29" s="6" t="s">
        <v>187</v>
      </c>
      <c r="M29" s="4" t="s">
        <v>30</v>
      </c>
      <c r="N29" s="6" t="s">
        <v>174</v>
      </c>
      <c r="O29" s="6" t="s">
        <v>175</v>
      </c>
      <c r="P29" s="6" t="s">
        <v>176</v>
      </c>
      <c r="Q29" s="6" t="s">
        <v>173</v>
      </c>
      <c r="T29" s="4" t="s">
        <v>30</v>
      </c>
      <c r="U29" s="5">
        <v>68985</v>
      </c>
      <c r="V29" s="5">
        <v>26520</v>
      </c>
      <c r="W29" s="5">
        <v>31410</v>
      </c>
      <c r="X29" s="6">
        <v>0.05</v>
      </c>
      <c r="AA29" s="4" t="s">
        <v>30</v>
      </c>
      <c r="AB29" s="5">
        <v>69686.87</v>
      </c>
      <c r="AC29" s="5">
        <v>32803.661</v>
      </c>
      <c r="AD29" s="5">
        <v>39867.538999999997</v>
      </c>
      <c r="AE29" s="6">
        <v>0.05</v>
      </c>
      <c r="AH29" s="4" t="s">
        <v>30</v>
      </c>
      <c r="AI29" s="5">
        <v>31608.6</v>
      </c>
      <c r="AJ29" s="5">
        <v>16901.616000000002</v>
      </c>
      <c r="AK29" s="5">
        <v>19869.595000000001</v>
      </c>
      <c r="AL29" s="6">
        <v>0.02</v>
      </c>
      <c r="AP29" s="18" t="s">
        <v>30</v>
      </c>
      <c r="AQ29" s="18">
        <v>46702.8</v>
      </c>
      <c r="AR29" s="18">
        <v>39138</v>
      </c>
      <c r="AS29" s="19">
        <v>80038.92</v>
      </c>
      <c r="AT29" s="19">
        <v>68985</v>
      </c>
      <c r="AU29" s="19">
        <v>6968687</v>
      </c>
      <c r="AV29" s="19">
        <v>31608.6</v>
      </c>
      <c r="AW29" s="45"/>
      <c r="AX29" s="18" t="s">
        <v>30</v>
      </c>
      <c r="AY29" s="18" t="s">
        <v>411</v>
      </c>
      <c r="AZ29" s="18" t="s">
        <v>309</v>
      </c>
      <c r="BA29" s="19" t="s">
        <v>175</v>
      </c>
      <c r="BB29" s="19">
        <v>26520</v>
      </c>
      <c r="BC29" s="19">
        <v>32803.661</v>
      </c>
      <c r="BD29" s="19">
        <v>16901.616000000002</v>
      </c>
      <c r="BE29" s="16"/>
      <c r="BF29" s="18" t="s">
        <v>30</v>
      </c>
      <c r="BG29" s="19" t="e">
        <f t="shared" si="1"/>
        <v>#VALUE!</v>
      </c>
      <c r="BH29" s="19">
        <f t="shared" si="2"/>
        <v>2.6012443438914028</v>
      </c>
      <c r="BI29" s="19">
        <f t="shared" si="3"/>
        <v>212.43625825788163</v>
      </c>
      <c r="BJ29" s="19">
        <f t="shared" si="4"/>
        <v>1.8701525345268757</v>
      </c>
    </row>
    <row r="30" spans="1:62" x14ac:dyDescent="0.25">
      <c r="A30" s="4" t="s">
        <v>35</v>
      </c>
      <c r="F30" t="b">
        <f t="shared" si="0"/>
        <v>1</v>
      </c>
      <c r="G30" s="4" t="s">
        <v>35</v>
      </c>
      <c r="M30" s="4" t="s">
        <v>35</v>
      </c>
      <c r="N30" s="6" t="s">
        <v>177</v>
      </c>
      <c r="O30" s="6" t="s">
        <v>178</v>
      </c>
      <c r="P30" s="6" t="s">
        <v>179</v>
      </c>
      <c r="Q30" s="6" t="s">
        <v>180</v>
      </c>
      <c r="T30" s="4" t="s">
        <v>35</v>
      </c>
      <c r="U30" s="5">
        <v>31476</v>
      </c>
      <c r="V30" s="5">
        <v>8676</v>
      </c>
      <c r="W30" s="5">
        <v>16160</v>
      </c>
      <c r="X30" s="6">
        <v>0.02</v>
      </c>
      <c r="AA30" s="4" t="s">
        <v>35</v>
      </c>
      <c r="AB30" s="5">
        <v>65397.440000000002</v>
      </c>
      <c r="AC30" s="5">
        <v>21311.279999999999</v>
      </c>
      <c r="AD30" s="5">
        <v>39670</v>
      </c>
      <c r="AE30" s="6">
        <v>0.04</v>
      </c>
      <c r="AH30" s="4" t="s">
        <v>35</v>
      </c>
      <c r="AI30" s="5">
        <v>212335.26</v>
      </c>
      <c r="AJ30" s="5">
        <v>69770.48</v>
      </c>
      <c r="AK30" s="5">
        <v>102940</v>
      </c>
      <c r="AL30" s="6">
        <v>0.15</v>
      </c>
      <c r="AP30" s="18" t="s">
        <v>35</v>
      </c>
      <c r="AQ30" s="18">
        <v>0</v>
      </c>
      <c r="AR30" s="18">
        <v>0</v>
      </c>
      <c r="AS30" s="19">
        <v>57631.02</v>
      </c>
      <c r="AT30" s="19">
        <v>31476</v>
      </c>
      <c r="AU30" s="19">
        <v>6539744</v>
      </c>
      <c r="AV30" s="19">
        <v>212335.26</v>
      </c>
      <c r="AW30" s="45"/>
      <c r="AX30" s="18" t="s">
        <v>35</v>
      </c>
      <c r="AY30" s="18">
        <v>0</v>
      </c>
      <c r="AZ30" s="18">
        <v>0</v>
      </c>
      <c r="BA30" s="19" t="s">
        <v>178</v>
      </c>
      <c r="BB30" s="19">
        <v>8676</v>
      </c>
      <c r="BC30" s="19">
        <v>21311.279999999999</v>
      </c>
      <c r="BD30" s="19">
        <v>69770.48</v>
      </c>
      <c r="BE30" s="16"/>
      <c r="BF30" s="18" t="s">
        <v>35</v>
      </c>
      <c r="BG30" s="19" t="e">
        <f t="shared" si="1"/>
        <v>#VALUE!</v>
      </c>
      <c r="BH30" s="19">
        <f t="shared" si="2"/>
        <v>3.627939142461964</v>
      </c>
      <c r="BI30" s="19">
        <f t="shared" si="3"/>
        <v>306.86772451021244</v>
      </c>
      <c r="BJ30" s="19">
        <f t="shared" si="4"/>
        <v>3.0433395327078161</v>
      </c>
    </row>
    <row r="31" spans="1:62" x14ac:dyDescent="0.25">
      <c r="A31" s="4" t="s">
        <v>28</v>
      </c>
      <c r="B31" s="6" t="s">
        <v>422</v>
      </c>
      <c r="C31" s="6" t="s">
        <v>423</v>
      </c>
      <c r="D31" s="6" t="s">
        <v>424</v>
      </c>
      <c r="E31" s="6" t="s">
        <v>194</v>
      </c>
      <c r="F31" t="b">
        <f t="shared" si="0"/>
        <v>1</v>
      </c>
      <c r="G31" s="4" t="s">
        <v>28</v>
      </c>
      <c r="H31" s="6" t="s">
        <v>285</v>
      </c>
      <c r="I31" s="6" t="s">
        <v>286</v>
      </c>
      <c r="J31" s="6" t="s">
        <v>287</v>
      </c>
      <c r="K31" s="6" t="s">
        <v>288</v>
      </c>
      <c r="M31" s="4" t="s">
        <v>28</v>
      </c>
      <c r="N31" s="6" t="s">
        <v>181</v>
      </c>
      <c r="O31" s="6" t="s">
        <v>182</v>
      </c>
      <c r="P31" s="6" t="s">
        <v>183</v>
      </c>
      <c r="Q31" s="6" t="s">
        <v>180</v>
      </c>
      <c r="T31" s="4" t="s">
        <v>28</v>
      </c>
      <c r="U31" s="5">
        <v>77773.279999999999</v>
      </c>
      <c r="V31" s="5">
        <v>43815.815999999999</v>
      </c>
      <c r="W31" s="5">
        <v>51870</v>
      </c>
      <c r="X31" s="6">
        <v>0.05</v>
      </c>
      <c r="AA31" s="4" t="s">
        <v>28</v>
      </c>
      <c r="AB31" s="5">
        <v>116279.84</v>
      </c>
      <c r="AC31" s="5">
        <v>40996.523999999998</v>
      </c>
      <c r="AD31" s="5">
        <v>50940</v>
      </c>
      <c r="AE31" s="6">
        <v>0.08</v>
      </c>
      <c r="AH31" s="4" t="s">
        <v>28</v>
      </c>
      <c r="AI31" s="5">
        <v>46740</v>
      </c>
      <c r="AJ31" s="5">
        <v>29224.799999999999</v>
      </c>
      <c r="AK31" s="5">
        <v>35980</v>
      </c>
      <c r="AL31" s="6">
        <v>0.03</v>
      </c>
      <c r="AP31" s="18" t="s">
        <v>28</v>
      </c>
      <c r="AQ31" s="18">
        <v>22767.24</v>
      </c>
      <c r="AR31" s="18">
        <v>130914.52</v>
      </c>
      <c r="AS31" s="19">
        <v>51111.839999999997</v>
      </c>
      <c r="AT31" s="19">
        <v>7777328</v>
      </c>
      <c r="AU31" s="19">
        <v>11627984</v>
      </c>
      <c r="AV31" s="19">
        <v>46740</v>
      </c>
      <c r="AW31" s="45"/>
      <c r="AX31" s="18" t="s">
        <v>28</v>
      </c>
      <c r="AY31" s="18" t="s">
        <v>423</v>
      </c>
      <c r="AZ31" s="18" t="s">
        <v>286</v>
      </c>
      <c r="BA31" s="19" t="s">
        <v>182</v>
      </c>
      <c r="BB31" s="19">
        <v>43815.815999999999</v>
      </c>
      <c r="BC31" s="19">
        <v>40996.523999999998</v>
      </c>
      <c r="BD31" s="19">
        <v>29224.799999999999</v>
      </c>
      <c r="BE31" s="16"/>
      <c r="BF31" s="18" t="s">
        <v>28</v>
      </c>
      <c r="BG31" s="19" t="e">
        <f t="shared" si="1"/>
        <v>#VALUE!</v>
      </c>
      <c r="BH31" s="19">
        <f t="shared" si="2"/>
        <v>177.50047151923405</v>
      </c>
      <c r="BI31" s="19">
        <f t="shared" si="3"/>
        <v>283.63341243272237</v>
      </c>
      <c r="BJ31" s="19">
        <f t="shared" si="4"/>
        <v>1.5993265993265993</v>
      </c>
    </row>
    <row r="32" spans="1:62" ht="22.5" x14ac:dyDescent="0.25">
      <c r="A32" s="4" t="s">
        <v>20</v>
      </c>
      <c r="B32" s="6" t="s">
        <v>382</v>
      </c>
      <c r="C32" s="6" t="s">
        <v>383</v>
      </c>
      <c r="D32" s="6" t="s">
        <v>384</v>
      </c>
      <c r="E32" s="6" t="s">
        <v>385</v>
      </c>
      <c r="F32" t="b">
        <f t="shared" si="0"/>
        <v>1</v>
      </c>
      <c r="G32" s="4" t="s">
        <v>20</v>
      </c>
      <c r="H32" s="6" t="s">
        <v>277</v>
      </c>
      <c r="I32" s="6" t="s">
        <v>278</v>
      </c>
      <c r="J32" s="6" t="s">
        <v>279</v>
      </c>
      <c r="K32" s="6" t="s">
        <v>280</v>
      </c>
      <c r="M32" s="4" t="s">
        <v>20</v>
      </c>
      <c r="N32" s="6" t="s">
        <v>184</v>
      </c>
      <c r="O32" s="6" t="s">
        <v>185</v>
      </c>
      <c r="P32" s="6" t="s">
        <v>186</v>
      </c>
      <c r="Q32" s="6" t="s">
        <v>187</v>
      </c>
      <c r="T32" s="4" t="s">
        <v>20</v>
      </c>
      <c r="U32" s="5">
        <v>532848.4</v>
      </c>
      <c r="V32" s="5">
        <v>103964.16</v>
      </c>
      <c r="W32" s="5">
        <v>139780</v>
      </c>
      <c r="X32" s="6">
        <v>0.35</v>
      </c>
      <c r="AA32" s="4" t="s">
        <v>20</v>
      </c>
      <c r="AB32" s="5">
        <v>1042836.8</v>
      </c>
      <c r="AC32" s="5">
        <v>212519.04000000001</v>
      </c>
      <c r="AD32" s="5">
        <v>258780</v>
      </c>
      <c r="AE32" s="6">
        <v>0.69</v>
      </c>
      <c r="AH32" s="4" t="s">
        <v>20</v>
      </c>
      <c r="AI32" s="5">
        <v>152734.20000000001</v>
      </c>
      <c r="AJ32" s="5">
        <v>33403.620000000003</v>
      </c>
      <c r="AK32" s="5">
        <v>41023.74</v>
      </c>
      <c r="AL32" s="6">
        <v>0.11</v>
      </c>
      <c r="AP32" s="18" t="s">
        <v>20</v>
      </c>
      <c r="AQ32" s="18">
        <v>555749.54</v>
      </c>
      <c r="AR32" s="18">
        <v>194126.8</v>
      </c>
      <c r="AS32" s="19">
        <v>42037.16</v>
      </c>
      <c r="AT32" s="19">
        <v>5328484</v>
      </c>
      <c r="AU32" s="19">
        <v>10428368</v>
      </c>
      <c r="AV32" s="19">
        <v>152734.20000000001</v>
      </c>
      <c r="AW32" s="45"/>
      <c r="AX32" s="18" t="s">
        <v>20</v>
      </c>
      <c r="AY32" s="18" t="s">
        <v>383</v>
      </c>
      <c r="AZ32" s="18" t="s">
        <v>278</v>
      </c>
      <c r="BA32" s="19" t="s">
        <v>185</v>
      </c>
      <c r="BB32" s="19">
        <v>103964.16</v>
      </c>
      <c r="BC32" s="19">
        <v>212519.04000000001</v>
      </c>
      <c r="BD32" s="19">
        <v>33403.620000000003</v>
      </c>
      <c r="BE32" s="16"/>
      <c r="BF32" s="18" t="s">
        <v>20</v>
      </c>
      <c r="BG32" s="19" t="e">
        <f t="shared" si="1"/>
        <v>#VALUE!</v>
      </c>
      <c r="BH32" s="19">
        <f t="shared" si="2"/>
        <v>51.253085678756989</v>
      </c>
      <c r="BI32" s="19">
        <f t="shared" si="3"/>
        <v>49.070276244424967</v>
      </c>
      <c r="BJ32" s="19">
        <f t="shared" si="4"/>
        <v>4.5723846696855013</v>
      </c>
    </row>
    <row r="33" spans="1:62" x14ac:dyDescent="0.25">
      <c r="A33" s="4" t="s">
        <v>34</v>
      </c>
      <c r="F33" t="b">
        <f t="shared" si="0"/>
        <v>1</v>
      </c>
      <c r="G33" s="4" t="s">
        <v>34</v>
      </c>
      <c r="H33" s="6" t="s">
        <v>305</v>
      </c>
      <c r="I33" s="6" t="s">
        <v>306</v>
      </c>
      <c r="J33" s="6" t="s">
        <v>307</v>
      </c>
      <c r="K33" s="6" t="s">
        <v>180</v>
      </c>
      <c r="M33" s="4" t="s">
        <v>34</v>
      </c>
      <c r="N33" s="6" t="s">
        <v>188</v>
      </c>
      <c r="O33" s="6" t="s">
        <v>189</v>
      </c>
      <c r="P33" s="6" t="s">
        <v>190</v>
      </c>
      <c r="Q33" s="6" t="s">
        <v>187</v>
      </c>
      <c r="T33" s="4" t="s">
        <v>34</v>
      </c>
      <c r="U33" s="5">
        <v>32659.200000000001</v>
      </c>
      <c r="V33" s="5">
        <v>17539.2</v>
      </c>
      <c r="W33" s="5">
        <v>20360</v>
      </c>
      <c r="X33" s="6">
        <v>0.02</v>
      </c>
      <c r="AA33" s="4" t="s">
        <v>34</v>
      </c>
      <c r="AB33" s="5">
        <v>72624</v>
      </c>
      <c r="AC33" s="5">
        <v>38831.519999999997</v>
      </c>
      <c r="AD33" s="5">
        <v>51700</v>
      </c>
      <c r="AE33" s="6">
        <v>0.05</v>
      </c>
      <c r="AH33" s="4" t="s">
        <v>34</v>
      </c>
      <c r="AI33" s="5">
        <v>19699.2</v>
      </c>
      <c r="AJ33" s="5">
        <v>14640</v>
      </c>
      <c r="AK33" s="5">
        <v>16590</v>
      </c>
      <c r="AL33" s="6">
        <v>0.01</v>
      </c>
      <c r="AP33" s="18" t="s">
        <v>34</v>
      </c>
      <c r="AQ33" s="18">
        <v>0</v>
      </c>
      <c r="AR33" s="18">
        <v>48660.480000000003</v>
      </c>
      <c r="AS33" s="19">
        <v>32659.200000000001</v>
      </c>
      <c r="AT33" s="19">
        <v>326592</v>
      </c>
      <c r="AU33" s="19">
        <v>72624</v>
      </c>
      <c r="AV33" s="19">
        <v>19699.2</v>
      </c>
      <c r="AW33" s="45"/>
      <c r="AX33" s="18" t="s">
        <v>34</v>
      </c>
      <c r="AY33" s="18">
        <v>0</v>
      </c>
      <c r="AZ33" s="18" t="s">
        <v>306</v>
      </c>
      <c r="BA33" s="19" t="s">
        <v>189</v>
      </c>
      <c r="BB33" s="19">
        <v>17539.2</v>
      </c>
      <c r="BC33" s="19">
        <v>38831.519999999997</v>
      </c>
      <c r="BD33" s="19">
        <v>14640</v>
      </c>
      <c r="BE33" s="16"/>
      <c r="BF33" s="18" t="s">
        <v>34</v>
      </c>
      <c r="BG33" s="19" t="e">
        <f t="shared" si="1"/>
        <v>#VALUE!</v>
      </c>
      <c r="BH33" s="19">
        <f t="shared" si="2"/>
        <v>18.620689655172413</v>
      </c>
      <c r="BI33" s="19">
        <f t="shared" si="3"/>
        <v>1.8702332538103068</v>
      </c>
      <c r="BJ33" s="19">
        <f t="shared" si="4"/>
        <v>1.3455737704918034</v>
      </c>
    </row>
    <row r="34" spans="1:62" x14ac:dyDescent="0.25">
      <c r="A34" s="4" t="s">
        <v>36</v>
      </c>
      <c r="F34" t="b">
        <f t="shared" si="0"/>
        <v>1</v>
      </c>
      <c r="G34" s="4" t="s">
        <v>36</v>
      </c>
      <c r="H34" s="6" t="s">
        <v>319</v>
      </c>
      <c r="I34" s="6" t="s">
        <v>320</v>
      </c>
      <c r="J34" s="6" t="s">
        <v>321</v>
      </c>
      <c r="K34" s="6" t="s">
        <v>201</v>
      </c>
      <c r="M34" s="4" t="s">
        <v>36</v>
      </c>
      <c r="N34" s="6" t="s">
        <v>191</v>
      </c>
      <c r="O34" s="6" t="s">
        <v>192</v>
      </c>
      <c r="P34" s="6" t="s">
        <v>193</v>
      </c>
      <c r="Q34" s="6" t="s">
        <v>194</v>
      </c>
      <c r="T34" s="4" t="s">
        <v>36</v>
      </c>
      <c r="U34" s="5">
        <v>20499.97</v>
      </c>
      <c r="V34" s="5">
        <v>6618</v>
      </c>
      <c r="W34" s="5">
        <v>14663.644</v>
      </c>
      <c r="X34" s="6">
        <v>0.01</v>
      </c>
      <c r="AA34" s="4" t="s">
        <v>36</v>
      </c>
      <c r="AB34" s="5">
        <v>27216.06</v>
      </c>
      <c r="AC34" s="5">
        <v>7920</v>
      </c>
      <c r="AD34" s="5">
        <v>14839.27</v>
      </c>
      <c r="AE34" s="6">
        <v>0.02</v>
      </c>
      <c r="AH34" s="4" t="s">
        <v>36</v>
      </c>
      <c r="AI34" s="5">
        <v>20016.38</v>
      </c>
      <c r="AJ34" s="5">
        <v>7860.6</v>
      </c>
      <c r="AK34" s="5">
        <v>14691.46</v>
      </c>
      <c r="AL34" s="6">
        <v>0.01</v>
      </c>
      <c r="AP34" s="18" t="s">
        <v>36</v>
      </c>
      <c r="AQ34" s="18">
        <v>0</v>
      </c>
      <c r="AR34" s="18">
        <v>12039.4</v>
      </c>
      <c r="AS34" s="19">
        <v>30209.49</v>
      </c>
      <c r="AT34" s="19">
        <v>2049997</v>
      </c>
      <c r="AU34" s="19">
        <v>2721606</v>
      </c>
      <c r="AV34" s="19">
        <v>20016.38</v>
      </c>
      <c r="AW34" s="45"/>
      <c r="AX34" s="18" t="s">
        <v>36</v>
      </c>
      <c r="AY34" s="18">
        <v>0</v>
      </c>
      <c r="AZ34" s="18" t="s">
        <v>320</v>
      </c>
      <c r="BA34" s="19" t="s">
        <v>192</v>
      </c>
      <c r="BB34" s="19">
        <v>6618</v>
      </c>
      <c r="BC34" s="19">
        <v>7920</v>
      </c>
      <c r="BD34" s="19">
        <v>7860.6</v>
      </c>
      <c r="BE34" s="16"/>
      <c r="BF34" s="18" t="s">
        <v>36</v>
      </c>
      <c r="BG34" s="19" t="e">
        <f t="shared" si="1"/>
        <v>#VALUE!</v>
      </c>
      <c r="BH34" s="19">
        <f t="shared" si="2"/>
        <v>309.76080386823816</v>
      </c>
      <c r="BI34" s="19">
        <f t="shared" si="3"/>
        <v>343.6371212121212</v>
      </c>
      <c r="BJ34" s="19">
        <f t="shared" si="4"/>
        <v>2.5464188484339618</v>
      </c>
    </row>
    <row r="35" spans="1:62" x14ac:dyDescent="0.25">
      <c r="A35" s="4" t="s">
        <v>24</v>
      </c>
      <c r="B35" s="6" t="s">
        <v>397</v>
      </c>
      <c r="C35" s="6" t="s">
        <v>398</v>
      </c>
      <c r="D35" s="6" t="s">
        <v>399</v>
      </c>
      <c r="E35" s="6" t="s">
        <v>400</v>
      </c>
      <c r="F35" t="b">
        <f t="shared" si="0"/>
        <v>1</v>
      </c>
      <c r="G35" s="4" t="s">
        <v>24</v>
      </c>
      <c r="H35" s="6" t="s">
        <v>302</v>
      </c>
      <c r="I35" s="6" t="s">
        <v>303</v>
      </c>
      <c r="J35" s="6" t="s">
        <v>304</v>
      </c>
      <c r="K35" s="6" t="s">
        <v>180</v>
      </c>
      <c r="M35" s="4" t="s">
        <v>24</v>
      </c>
      <c r="N35" s="6" t="s">
        <v>156</v>
      </c>
      <c r="O35" s="6" t="s">
        <v>157</v>
      </c>
      <c r="P35" s="6" t="s">
        <v>158</v>
      </c>
      <c r="Q35" s="6" t="s">
        <v>159</v>
      </c>
      <c r="T35" s="4" t="s">
        <v>24</v>
      </c>
      <c r="U35" s="5">
        <v>215777.02</v>
      </c>
      <c r="V35" s="5">
        <v>54665.82</v>
      </c>
      <c r="W35" s="5">
        <v>107198.55</v>
      </c>
      <c r="X35" s="6">
        <v>0.14000000000000001</v>
      </c>
      <c r="AA35" s="4" t="s">
        <v>24</v>
      </c>
      <c r="AB35" s="5">
        <v>77633.36</v>
      </c>
      <c r="AC35" s="5">
        <v>25007.4</v>
      </c>
      <c r="AD35" s="5">
        <v>45760</v>
      </c>
      <c r="AE35" s="6">
        <v>0.05</v>
      </c>
      <c r="AH35" s="4" t="s">
        <v>24</v>
      </c>
      <c r="AI35" s="5">
        <v>95559.28</v>
      </c>
      <c r="AJ35" s="5">
        <v>37754.639999999999</v>
      </c>
      <c r="AK35" s="5">
        <v>61842.620999999999</v>
      </c>
      <c r="AL35" s="6">
        <v>7.0000000000000007E-2</v>
      </c>
      <c r="AP35" s="18" t="s">
        <v>24</v>
      </c>
      <c r="AQ35" s="18">
        <v>138873.18</v>
      </c>
      <c r="AR35" s="18">
        <v>53426.83</v>
      </c>
      <c r="AS35" s="19">
        <v>98410.01</v>
      </c>
      <c r="AT35" s="19">
        <v>21577702</v>
      </c>
      <c r="AU35" s="19">
        <v>7763336</v>
      </c>
      <c r="AV35" s="19">
        <v>95559.28</v>
      </c>
      <c r="AW35" s="45"/>
      <c r="AX35" s="18" t="s">
        <v>24</v>
      </c>
      <c r="AY35" s="18" t="s">
        <v>398</v>
      </c>
      <c r="AZ35" s="18" t="s">
        <v>303</v>
      </c>
      <c r="BA35" s="19" t="s">
        <v>157</v>
      </c>
      <c r="BB35" s="19">
        <v>54665.82</v>
      </c>
      <c r="BC35" s="19">
        <v>25007.4</v>
      </c>
      <c r="BD35" s="19">
        <v>37754.639999999999</v>
      </c>
      <c r="BE35" s="16"/>
      <c r="BF35" s="18" t="s">
        <v>24</v>
      </c>
      <c r="BG35" s="19" t="e">
        <f t="shared" si="1"/>
        <v>#VALUE!</v>
      </c>
      <c r="BH35" s="19">
        <f t="shared" si="2"/>
        <v>394.72017432465111</v>
      </c>
      <c r="BI35" s="19">
        <f t="shared" si="3"/>
        <v>310.44154930140678</v>
      </c>
      <c r="BJ35" s="19">
        <f t="shared" si="4"/>
        <v>2.5310605530869847</v>
      </c>
    </row>
    <row r="36" spans="1:62" x14ac:dyDescent="0.25">
      <c r="A36" s="4" t="s">
        <v>32</v>
      </c>
      <c r="B36" s="6" t="s">
        <v>416</v>
      </c>
      <c r="C36" s="6" t="s">
        <v>417</v>
      </c>
      <c r="D36" s="6" t="s">
        <v>418</v>
      </c>
      <c r="E36" s="6" t="s">
        <v>187</v>
      </c>
      <c r="F36" t="b">
        <f t="shared" si="0"/>
        <v>1</v>
      </c>
      <c r="G36" s="4" t="s">
        <v>32</v>
      </c>
      <c r="H36" s="6" t="s">
        <v>299</v>
      </c>
      <c r="I36" s="6" t="s">
        <v>300</v>
      </c>
      <c r="J36" s="6" t="s">
        <v>301</v>
      </c>
      <c r="K36" s="6" t="s">
        <v>173</v>
      </c>
      <c r="M36" s="4" t="s">
        <v>32</v>
      </c>
      <c r="N36" s="6" t="s">
        <v>195</v>
      </c>
      <c r="O36" s="6" t="s">
        <v>196</v>
      </c>
      <c r="P36" s="6" t="s">
        <v>197</v>
      </c>
      <c r="Q36" s="6" t="s">
        <v>194</v>
      </c>
      <c r="T36" s="4" t="s">
        <v>32</v>
      </c>
      <c r="U36" s="5">
        <v>58928.14</v>
      </c>
      <c r="V36" s="5">
        <v>15032.88</v>
      </c>
      <c r="W36" s="5">
        <v>24027.382000000001</v>
      </c>
      <c r="X36" s="6">
        <v>0.04</v>
      </c>
      <c r="AA36" s="4" t="s">
        <v>32</v>
      </c>
      <c r="AB36" s="5">
        <v>54211.199999999997</v>
      </c>
      <c r="AC36" s="5">
        <v>16156.8</v>
      </c>
      <c r="AD36" s="5">
        <v>26574.726999999999</v>
      </c>
      <c r="AE36" s="6">
        <v>0.04</v>
      </c>
      <c r="AH36" s="4" t="s">
        <v>32</v>
      </c>
      <c r="AI36" s="5">
        <v>18642.79</v>
      </c>
      <c r="AJ36" s="5">
        <v>5841.9780000000001</v>
      </c>
      <c r="AK36" s="5">
        <v>8009.1419999999998</v>
      </c>
      <c r="AL36" s="6">
        <v>0.01</v>
      </c>
      <c r="AP36" s="18" t="s">
        <v>32</v>
      </c>
      <c r="AQ36" s="18">
        <v>33328</v>
      </c>
      <c r="AR36" s="18">
        <v>65736</v>
      </c>
      <c r="AS36" s="19">
        <v>22876.87</v>
      </c>
      <c r="AT36" s="19">
        <v>5892814</v>
      </c>
      <c r="AU36" s="19">
        <v>542112</v>
      </c>
      <c r="AV36" s="19">
        <v>18642.79</v>
      </c>
      <c r="AW36" s="45"/>
      <c r="AX36" s="18" t="s">
        <v>32</v>
      </c>
      <c r="AY36" s="18" t="s">
        <v>417</v>
      </c>
      <c r="AZ36" s="18" t="s">
        <v>300</v>
      </c>
      <c r="BA36" s="19" t="s">
        <v>196</v>
      </c>
      <c r="BB36" s="19">
        <v>15032.88</v>
      </c>
      <c r="BC36" s="19">
        <v>16156.8</v>
      </c>
      <c r="BD36" s="19">
        <v>5841.9780000000001</v>
      </c>
      <c r="BE36" s="16"/>
      <c r="BF36" s="18" t="s">
        <v>32</v>
      </c>
      <c r="BG36" s="19" t="e">
        <f t="shared" si="1"/>
        <v>#VALUE!</v>
      </c>
      <c r="BH36" s="19">
        <f t="shared" si="2"/>
        <v>391.99501359686235</v>
      </c>
      <c r="BI36" s="19">
        <f t="shared" si="3"/>
        <v>33.553178847296493</v>
      </c>
      <c r="BJ36" s="19">
        <f t="shared" si="4"/>
        <v>3.1911777141235382</v>
      </c>
    </row>
    <row r="37" spans="1:62" ht="22.5" x14ac:dyDescent="0.25">
      <c r="A37" s="4" t="s">
        <v>55</v>
      </c>
      <c r="B37" s="6" t="s">
        <v>425</v>
      </c>
      <c r="C37" s="6" t="s">
        <v>426</v>
      </c>
      <c r="D37" s="6" t="s">
        <v>426</v>
      </c>
      <c r="E37" s="6" t="s">
        <v>194</v>
      </c>
      <c r="F37" t="b">
        <f t="shared" si="0"/>
        <v>1</v>
      </c>
      <c r="G37" s="4" t="s">
        <v>55</v>
      </c>
      <c r="H37" s="6" t="s">
        <v>317</v>
      </c>
      <c r="I37" s="6" t="s">
        <v>318</v>
      </c>
      <c r="J37" s="6" t="s">
        <v>318</v>
      </c>
      <c r="K37" s="6" t="s">
        <v>201</v>
      </c>
      <c r="M37" s="4" t="s">
        <v>55</v>
      </c>
      <c r="N37" s="6" t="s">
        <v>198</v>
      </c>
      <c r="O37" s="6" t="s">
        <v>199</v>
      </c>
      <c r="P37" s="6" t="s">
        <v>200</v>
      </c>
      <c r="Q37" s="6" t="s">
        <v>201</v>
      </c>
      <c r="T37" s="4" t="s">
        <v>55</v>
      </c>
      <c r="AA37" s="4" t="s">
        <v>55</v>
      </c>
      <c r="AH37" s="4" t="s">
        <v>55</v>
      </c>
      <c r="AP37" s="18" t="s">
        <v>55</v>
      </c>
      <c r="AQ37" s="18">
        <v>18878.400000000001</v>
      </c>
      <c r="AR37" s="18">
        <v>16210.8</v>
      </c>
      <c r="AS37" s="19">
        <v>15800.4</v>
      </c>
      <c r="AT37" s="19"/>
      <c r="AU37" s="16"/>
      <c r="AV37" s="16"/>
      <c r="AW37" s="45"/>
      <c r="AX37" s="18" t="s">
        <v>55</v>
      </c>
      <c r="AY37" s="18" t="s">
        <v>426</v>
      </c>
      <c r="AZ37" s="18" t="s">
        <v>318</v>
      </c>
      <c r="BA37" s="19" t="s">
        <v>199</v>
      </c>
      <c r="BB37" s="16"/>
      <c r="BC37" s="16"/>
      <c r="BD37" s="16"/>
      <c r="BE37" s="16"/>
      <c r="BF37" s="18" t="s">
        <v>55</v>
      </c>
      <c r="BG37" s="19" t="e">
        <f t="shared" si="1"/>
        <v>#VALUE!</v>
      </c>
      <c r="BH37" s="19" t="str">
        <f t="shared" si="2"/>
        <v/>
      </c>
      <c r="BI37" s="19" t="str">
        <f t="shared" si="3"/>
        <v/>
      </c>
      <c r="BJ37" s="19" t="str">
        <f t="shared" si="4"/>
        <v/>
      </c>
    </row>
    <row r="38" spans="1:62" x14ac:dyDescent="0.25">
      <c r="A38" s="4" t="s">
        <v>37</v>
      </c>
      <c r="F38" t="b">
        <f t="shared" si="0"/>
        <v>1</v>
      </c>
      <c r="G38" s="4" t="s">
        <v>37</v>
      </c>
      <c r="H38" s="6"/>
      <c r="I38" s="6"/>
      <c r="J38" s="6"/>
      <c r="K38" s="6"/>
      <c r="M38" s="4" t="s">
        <v>37</v>
      </c>
      <c r="T38" s="4" t="s">
        <v>37</v>
      </c>
      <c r="U38" s="6">
        <v>1.2</v>
      </c>
      <c r="V38" s="6">
        <v>1.3380000000000001</v>
      </c>
      <c r="W38" s="6">
        <v>2.3460000000000001</v>
      </c>
      <c r="X38" s="6">
        <v>0</v>
      </c>
      <c r="AA38" s="4" t="s">
        <v>37</v>
      </c>
      <c r="AH38" s="4" t="s">
        <v>37</v>
      </c>
      <c r="AP38" s="18" t="s">
        <v>37</v>
      </c>
      <c r="AQ38" s="18">
        <v>0</v>
      </c>
      <c r="AR38" s="18">
        <v>0</v>
      </c>
      <c r="AS38" s="19"/>
      <c r="AT38" s="19">
        <v>12</v>
      </c>
      <c r="AU38" s="16"/>
      <c r="AV38" s="16"/>
      <c r="AW38" s="45"/>
      <c r="AX38" s="18" t="s">
        <v>37</v>
      </c>
      <c r="AY38" s="18">
        <v>0</v>
      </c>
      <c r="AZ38" s="18">
        <v>0</v>
      </c>
      <c r="BA38" s="16"/>
      <c r="BB38" s="21">
        <v>1.3380000000000001</v>
      </c>
      <c r="BC38" s="16"/>
      <c r="BD38" s="16"/>
      <c r="BE38" s="16"/>
      <c r="BF38" s="18" t="s">
        <v>37</v>
      </c>
      <c r="BG38" s="19" t="str">
        <f t="shared" si="1"/>
        <v/>
      </c>
      <c r="BH38" s="19">
        <f t="shared" si="2"/>
        <v>8.9686098654708513</v>
      </c>
      <c r="BI38" s="19" t="str">
        <f t="shared" si="3"/>
        <v/>
      </c>
      <c r="BJ38" s="19" t="str">
        <f t="shared" si="4"/>
        <v/>
      </c>
    </row>
    <row r="39" spans="1:62" x14ac:dyDescent="0.25">
      <c r="A39" s="4" t="s">
        <v>33</v>
      </c>
      <c r="B39" s="6" t="s">
        <v>413</v>
      </c>
      <c r="C39" s="6" t="s">
        <v>414</v>
      </c>
      <c r="D39" s="6" t="s">
        <v>415</v>
      </c>
      <c r="E39" s="6" t="s">
        <v>180</v>
      </c>
      <c r="F39" t="b">
        <f t="shared" si="0"/>
        <v>1</v>
      </c>
      <c r="G39" s="4" t="s">
        <v>33</v>
      </c>
      <c r="H39" s="6" t="s">
        <v>311</v>
      </c>
      <c r="I39" s="6" t="s">
        <v>312</v>
      </c>
      <c r="J39" s="6" t="s">
        <v>313</v>
      </c>
      <c r="K39" s="6" t="s">
        <v>187</v>
      </c>
      <c r="M39" s="4" t="s">
        <v>33</v>
      </c>
      <c r="T39" s="4" t="s">
        <v>33</v>
      </c>
      <c r="U39" s="5">
        <v>35460</v>
      </c>
      <c r="V39" s="5">
        <v>15582</v>
      </c>
      <c r="W39" s="5">
        <v>19070</v>
      </c>
      <c r="X39" s="6">
        <v>0.02</v>
      </c>
      <c r="AA39" s="4" t="s">
        <v>33</v>
      </c>
      <c r="AB39" s="5">
        <v>35658.5</v>
      </c>
      <c r="AC39" s="5">
        <v>15288</v>
      </c>
      <c r="AD39" s="5">
        <v>20030</v>
      </c>
      <c r="AE39" s="6">
        <v>0.02</v>
      </c>
      <c r="AH39" s="4" t="s">
        <v>33</v>
      </c>
      <c r="AI39" s="5">
        <v>61071</v>
      </c>
      <c r="AJ39" s="5">
        <v>30635.550999999999</v>
      </c>
      <c r="AK39" s="5">
        <v>38880.012000000002</v>
      </c>
      <c r="AL39" s="6">
        <v>0.04</v>
      </c>
      <c r="AP39" s="18" t="s">
        <v>33</v>
      </c>
      <c r="AQ39" s="18">
        <v>36113.599999999999</v>
      </c>
      <c r="AR39" s="18">
        <v>37987.5</v>
      </c>
      <c r="AS39" s="19"/>
      <c r="AT39" s="19">
        <v>35460</v>
      </c>
      <c r="AU39" s="19">
        <v>356585</v>
      </c>
      <c r="AV39" s="19">
        <v>61071</v>
      </c>
      <c r="AW39" s="45"/>
      <c r="AX39" s="18" t="s">
        <v>33</v>
      </c>
      <c r="AY39" s="18" t="s">
        <v>414</v>
      </c>
      <c r="AZ39" s="18" t="s">
        <v>312</v>
      </c>
      <c r="BA39" s="16"/>
      <c r="BB39" s="19">
        <v>15582</v>
      </c>
      <c r="BC39" s="19">
        <v>15288</v>
      </c>
      <c r="BD39" s="19">
        <v>30635.550999999999</v>
      </c>
      <c r="BE39" s="16"/>
      <c r="BF39" s="18" t="s">
        <v>33</v>
      </c>
      <c r="BG39" s="19" t="str">
        <f t="shared" si="1"/>
        <v/>
      </c>
      <c r="BH39" s="19">
        <f t="shared" si="2"/>
        <v>2.2757027339237581</v>
      </c>
      <c r="BI39" s="19">
        <f t="shared" si="3"/>
        <v>23.324502878074306</v>
      </c>
      <c r="BJ39" s="19">
        <f t="shared" si="4"/>
        <v>1.9934683074575679</v>
      </c>
    </row>
    <row r="40" spans="1:62" x14ac:dyDescent="0.25">
      <c r="A40" s="4" t="s">
        <v>45</v>
      </c>
      <c r="F40" t="b">
        <f t="shared" si="0"/>
        <v>1</v>
      </c>
      <c r="G40" s="4" t="s">
        <v>45</v>
      </c>
      <c r="M40" s="4" t="s">
        <v>45</v>
      </c>
      <c r="T40" s="4" t="s">
        <v>45</v>
      </c>
      <c r="AA40" s="4" t="s">
        <v>45</v>
      </c>
      <c r="AB40" s="5">
        <v>13086</v>
      </c>
      <c r="AC40" s="5">
        <v>3213.5569999999998</v>
      </c>
      <c r="AD40" s="5">
        <v>4816.5860000000002</v>
      </c>
      <c r="AE40" s="6">
        <v>0.01</v>
      </c>
      <c r="AH40" s="4" t="s">
        <v>45</v>
      </c>
      <c r="AI40" s="5">
        <v>9945</v>
      </c>
      <c r="AJ40" s="5">
        <v>2747.28</v>
      </c>
      <c r="AK40" s="5">
        <v>4658.7240000000002</v>
      </c>
      <c r="AL40" s="6">
        <v>0.01</v>
      </c>
      <c r="AP40" s="18" t="s">
        <v>45</v>
      </c>
      <c r="AQ40" s="18">
        <v>0</v>
      </c>
      <c r="AR40" s="18">
        <v>0</v>
      </c>
      <c r="AS40" s="19"/>
      <c r="AT40" s="19"/>
      <c r="AU40" s="19">
        <v>13086</v>
      </c>
      <c r="AV40" s="19">
        <v>9945</v>
      </c>
      <c r="AW40" s="45"/>
      <c r="AX40" s="18" t="s">
        <v>45</v>
      </c>
      <c r="AY40" s="18">
        <v>0</v>
      </c>
      <c r="AZ40" s="18">
        <v>0</v>
      </c>
      <c r="BA40" s="16"/>
      <c r="BB40" s="16"/>
      <c r="BC40" s="19">
        <v>3213.5569999999998</v>
      </c>
      <c r="BD40" s="19">
        <v>2747.28</v>
      </c>
      <c r="BE40" s="16"/>
      <c r="BF40" s="18" t="s">
        <v>45</v>
      </c>
      <c r="BG40" s="19" t="str">
        <f t="shared" si="1"/>
        <v/>
      </c>
      <c r="BH40" s="19" t="str">
        <f t="shared" si="2"/>
        <v/>
      </c>
      <c r="BI40" s="19">
        <f t="shared" si="3"/>
        <v>4.0721231955742505</v>
      </c>
      <c r="BJ40" s="19">
        <f t="shared" si="4"/>
        <v>3.6199440901546254</v>
      </c>
    </row>
    <row r="41" spans="1:62" ht="22.5" x14ac:dyDescent="0.25">
      <c r="A41" s="4" t="s">
        <v>46</v>
      </c>
      <c r="F41" t="b">
        <f t="shared" si="0"/>
        <v>1</v>
      </c>
      <c r="G41" s="4" t="s">
        <v>46</v>
      </c>
      <c r="M41" s="4" t="s">
        <v>46</v>
      </c>
      <c r="T41" s="4" t="s">
        <v>46</v>
      </c>
      <c r="AA41" s="4" t="s">
        <v>46</v>
      </c>
      <c r="AB41" s="6">
        <v>23</v>
      </c>
      <c r="AC41" s="6">
        <v>29.786999999999999</v>
      </c>
      <c r="AD41" s="6">
        <v>30.050999999999998</v>
      </c>
      <c r="AE41" s="6">
        <v>0</v>
      </c>
      <c r="AH41" s="4" t="s">
        <v>46</v>
      </c>
      <c r="AI41" s="6">
        <v>66.599999999999994</v>
      </c>
      <c r="AJ41" s="6">
        <v>86.067999999999998</v>
      </c>
      <c r="AK41" s="6">
        <v>96.259</v>
      </c>
      <c r="AL41" s="6">
        <v>0</v>
      </c>
      <c r="AP41" s="20" t="s">
        <v>46</v>
      </c>
      <c r="AQ41" s="18">
        <v>0</v>
      </c>
      <c r="AR41" s="18">
        <v>0</v>
      </c>
      <c r="AS41" s="21"/>
      <c r="AT41" s="21"/>
      <c r="AU41" s="19">
        <v>23</v>
      </c>
      <c r="AV41" s="21">
        <v>66.599999999999994</v>
      </c>
      <c r="AW41" s="45"/>
      <c r="AX41" s="20" t="s">
        <v>46</v>
      </c>
      <c r="AY41" s="18">
        <v>0</v>
      </c>
      <c r="AZ41" s="18">
        <v>0</v>
      </c>
      <c r="BA41" s="16"/>
      <c r="BB41" s="16"/>
      <c r="BC41" s="21">
        <v>29.786999999999999</v>
      </c>
      <c r="BD41" s="21">
        <v>86.067999999999998</v>
      </c>
      <c r="BE41" s="16"/>
      <c r="BF41" s="20" t="s">
        <v>46</v>
      </c>
      <c r="BG41" s="19" t="str">
        <f t="shared" si="1"/>
        <v/>
      </c>
      <c r="BH41" s="19" t="str">
        <f t="shared" si="2"/>
        <v/>
      </c>
      <c r="BI41" s="19">
        <f t="shared" si="3"/>
        <v>0.77214892402726021</v>
      </c>
      <c r="BJ41" s="19">
        <f t="shared" si="4"/>
        <v>0.77380675744759952</v>
      </c>
    </row>
    <row r="42" spans="1:62" x14ac:dyDescent="0.25">
      <c r="A42" s="4" t="s">
        <v>47</v>
      </c>
      <c r="F42" t="b">
        <f t="shared" si="0"/>
        <v>1</v>
      </c>
      <c r="G42" s="4" t="s">
        <v>47</v>
      </c>
      <c r="M42" s="4" t="s">
        <v>47</v>
      </c>
      <c r="T42" s="4" t="s">
        <v>47</v>
      </c>
      <c r="AA42" s="4" t="s">
        <v>47</v>
      </c>
      <c r="AB42" s="6">
        <v>6.82</v>
      </c>
      <c r="AC42" s="6">
        <v>2.0059999999999998</v>
      </c>
      <c r="AD42" s="6">
        <v>2.1080000000000001</v>
      </c>
      <c r="AE42" s="6">
        <v>0</v>
      </c>
      <c r="AH42" s="4" t="s">
        <v>47</v>
      </c>
      <c r="AP42" s="18" t="s">
        <v>47</v>
      </c>
      <c r="AQ42" s="18">
        <v>0</v>
      </c>
      <c r="AR42" s="18">
        <v>0</v>
      </c>
      <c r="AS42" s="16"/>
      <c r="AT42" s="16"/>
      <c r="AU42" s="19">
        <v>682</v>
      </c>
      <c r="AV42" s="16"/>
      <c r="AW42" s="45"/>
      <c r="AX42" s="18" t="s">
        <v>47</v>
      </c>
      <c r="AY42" s="18">
        <v>0</v>
      </c>
      <c r="AZ42" s="18">
        <v>0</v>
      </c>
      <c r="BA42" s="16"/>
      <c r="BB42" s="16"/>
      <c r="BC42" s="21">
        <v>2.0059999999999998</v>
      </c>
      <c r="BD42" s="16"/>
      <c r="BE42" s="16"/>
      <c r="BF42" s="18" t="s">
        <v>47</v>
      </c>
      <c r="BG42" s="19" t="str">
        <f t="shared" si="1"/>
        <v/>
      </c>
      <c r="BH42" s="19" t="str">
        <f t="shared" si="2"/>
        <v/>
      </c>
      <c r="BI42" s="19">
        <f t="shared" si="3"/>
        <v>339.98005982053843</v>
      </c>
      <c r="BJ42" s="19" t="str">
        <f t="shared" si="4"/>
        <v/>
      </c>
    </row>
    <row r="43" spans="1:62" ht="22.5" x14ac:dyDescent="0.25">
      <c r="A43" s="4" t="s">
        <v>42</v>
      </c>
      <c r="F43" t="b">
        <f t="shared" si="0"/>
        <v>1</v>
      </c>
      <c r="G43" s="4" t="s">
        <v>42</v>
      </c>
      <c r="M43" s="4" t="s">
        <v>42</v>
      </c>
      <c r="T43" s="4" t="s">
        <v>42</v>
      </c>
      <c r="AA43" s="4" t="s">
        <v>42</v>
      </c>
      <c r="AB43" s="5">
        <v>72790</v>
      </c>
      <c r="AC43" s="5">
        <v>39492</v>
      </c>
      <c r="AD43" s="5">
        <v>42010</v>
      </c>
      <c r="AE43" s="6">
        <v>0.05</v>
      </c>
      <c r="AH43" s="4" t="s">
        <v>42</v>
      </c>
      <c r="AP43" s="18" t="s">
        <v>42</v>
      </c>
      <c r="AQ43" s="18">
        <v>0</v>
      </c>
      <c r="AR43" s="18">
        <v>0</v>
      </c>
      <c r="AS43" s="16"/>
      <c r="AT43" s="16"/>
      <c r="AU43" s="19">
        <v>72790</v>
      </c>
      <c r="AV43" s="16"/>
      <c r="AW43" s="45"/>
      <c r="AX43" s="18" t="s">
        <v>42</v>
      </c>
      <c r="AY43" s="18">
        <v>0</v>
      </c>
      <c r="AZ43" s="18">
        <v>0</v>
      </c>
      <c r="BA43" s="16"/>
      <c r="BB43" s="16"/>
      <c r="BC43" s="19">
        <v>39492</v>
      </c>
      <c r="BD43" s="16"/>
      <c r="BE43" s="16"/>
      <c r="BF43" s="18" t="s">
        <v>42</v>
      </c>
      <c r="BG43" s="19" t="str">
        <f t="shared" si="1"/>
        <v/>
      </c>
      <c r="BH43" s="19" t="str">
        <f t="shared" si="2"/>
        <v/>
      </c>
      <c r="BI43" s="19">
        <f t="shared" si="3"/>
        <v>1.8431581079712347</v>
      </c>
      <c r="BJ43" s="19" t="str">
        <f t="shared" si="4"/>
        <v/>
      </c>
    </row>
    <row r="44" spans="1:62" x14ac:dyDescent="0.25">
      <c r="A44" s="4" t="s">
        <v>44</v>
      </c>
      <c r="B44" s="6" t="s">
        <v>419</v>
      </c>
      <c r="C44" s="6" t="s">
        <v>420</v>
      </c>
      <c r="D44" s="6" t="s">
        <v>421</v>
      </c>
      <c r="E44" s="6" t="s">
        <v>187</v>
      </c>
      <c r="F44" t="b">
        <f t="shared" si="0"/>
        <v>1</v>
      </c>
      <c r="G44" s="4" t="s">
        <v>44</v>
      </c>
      <c r="H44" s="6" t="s">
        <v>314</v>
      </c>
      <c r="I44" s="6" t="s">
        <v>315</v>
      </c>
      <c r="J44" s="6" t="s">
        <v>316</v>
      </c>
      <c r="K44" s="6" t="s">
        <v>194</v>
      </c>
      <c r="M44" s="4" t="s">
        <v>44</v>
      </c>
      <c r="T44" s="4" t="s">
        <v>44</v>
      </c>
      <c r="AA44" s="4" t="s">
        <v>44</v>
      </c>
      <c r="AB44" s="5">
        <v>22748</v>
      </c>
      <c r="AC44" s="5">
        <v>4896</v>
      </c>
      <c r="AD44" s="5">
        <v>5900</v>
      </c>
      <c r="AE44" s="6">
        <v>0.02</v>
      </c>
      <c r="AH44" s="4" t="s">
        <v>44</v>
      </c>
      <c r="AP44" s="18" t="s">
        <v>44</v>
      </c>
      <c r="AQ44" s="18">
        <v>28678</v>
      </c>
      <c r="AR44" s="18">
        <v>22928</v>
      </c>
      <c r="AS44" s="16"/>
      <c r="AT44" s="16"/>
      <c r="AU44" s="19">
        <v>22748</v>
      </c>
      <c r="AV44" s="16"/>
      <c r="AW44" s="45"/>
      <c r="AX44" s="18" t="s">
        <v>44</v>
      </c>
      <c r="AY44" s="18" t="s">
        <v>420</v>
      </c>
      <c r="AZ44" s="18" t="s">
        <v>315</v>
      </c>
      <c r="BA44" s="16"/>
      <c r="BB44" s="16"/>
      <c r="BC44" s="19">
        <v>4896</v>
      </c>
      <c r="BD44" s="16"/>
      <c r="BE44" s="16"/>
      <c r="BF44" s="18" t="s">
        <v>44</v>
      </c>
      <c r="BG44" s="19" t="str">
        <f t="shared" si="1"/>
        <v/>
      </c>
      <c r="BH44" s="19" t="str">
        <f t="shared" si="2"/>
        <v/>
      </c>
      <c r="BI44" s="19">
        <f t="shared" si="3"/>
        <v>4.6462418300653594</v>
      </c>
      <c r="BJ44" s="19" t="str">
        <f t="shared" si="4"/>
        <v/>
      </c>
    </row>
    <row r="45" spans="1:62" ht="22.5" x14ac:dyDescent="0.25">
      <c r="A45" s="4" t="s">
        <v>43</v>
      </c>
      <c r="F45" t="b">
        <f t="shared" si="0"/>
        <v>1</v>
      </c>
      <c r="G45" s="4" t="s">
        <v>43</v>
      </c>
      <c r="M45" s="4" t="s">
        <v>43</v>
      </c>
      <c r="T45" s="4" t="s">
        <v>43</v>
      </c>
      <c r="AA45" s="4" t="s">
        <v>43</v>
      </c>
      <c r="AB45" s="5">
        <v>46147.199999999997</v>
      </c>
      <c r="AC45" s="5">
        <v>16279.2</v>
      </c>
      <c r="AD45" s="5">
        <v>18830</v>
      </c>
      <c r="AE45" s="6">
        <v>0.03</v>
      </c>
      <c r="AH45" s="4" t="s">
        <v>43</v>
      </c>
      <c r="AP45" s="18" t="s">
        <v>43</v>
      </c>
      <c r="AQ45" s="18">
        <v>0</v>
      </c>
      <c r="AR45" s="18">
        <v>0</v>
      </c>
      <c r="AS45" s="16"/>
      <c r="AT45" s="16"/>
      <c r="AU45" s="19">
        <v>461472</v>
      </c>
      <c r="AV45" s="16"/>
      <c r="AW45" s="45"/>
      <c r="AX45" s="18" t="s">
        <v>43</v>
      </c>
      <c r="AY45" s="18">
        <v>0</v>
      </c>
      <c r="AZ45" s="18">
        <v>0</v>
      </c>
      <c r="BA45" s="16"/>
      <c r="BB45" s="16"/>
      <c r="BC45" s="19">
        <v>16279.2</v>
      </c>
      <c r="BD45" s="16"/>
      <c r="BE45" s="16"/>
      <c r="BF45" s="18" t="s">
        <v>43</v>
      </c>
      <c r="BG45" s="19" t="str">
        <f t="shared" si="1"/>
        <v/>
      </c>
      <c r="BH45" s="19" t="str">
        <f t="shared" si="2"/>
        <v/>
      </c>
      <c r="BI45" s="19">
        <f t="shared" si="3"/>
        <v>28.347338935574228</v>
      </c>
      <c r="BJ45" s="19" t="str">
        <f t="shared" si="4"/>
        <v/>
      </c>
    </row>
    <row r="46" spans="1:62" x14ac:dyDescent="0.25">
      <c r="A46" s="4" t="s">
        <v>51</v>
      </c>
      <c r="F46" t="b">
        <f t="shared" si="0"/>
        <v>1</v>
      </c>
      <c r="G46" s="4" t="s">
        <v>51</v>
      </c>
      <c r="M46" s="4" t="s">
        <v>51</v>
      </c>
      <c r="T46" s="4" t="s">
        <v>51</v>
      </c>
      <c r="AA46" s="4" t="s">
        <v>51</v>
      </c>
      <c r="AH46" s="4" t="s">
        <v>51</v>
      </c>
      <c r="AI46" s="5">
        <v>104263.26</v>
      </c>
      <c r="AJ46" s="5">
        <v>41962.559999999998</v>
      </c>
      <c r="AK46" s="5">
        <v>52160</v>
      </c>
      <c r="AL46" s="6">
        <v>7.0000000000000007E-2</v>
      </c>
      <c r="AP46" s="18" t="s">
        <v>51</v>
      </c>
      <c r="AQ46" s="18">
        <v>0</v>
      </c>
      <c r="AR46" s="18">
        <v>0</v>
      </c>
      <c r="AS46" s="19"/>
      <c r="AT46" s="19"/>
      <c r="AU46" s="19"/>
      <c r="AV46" s="19">
        <v>104263.26</v>
      </c>
      <c r="AW46" s="45"/>
      <c r="AX46" s="18" t="s">
        <v>51</v>
      </c>
      <c r="AY46" s="18">
        <v>0</v>
      </c>
      <c r="AZ46" s="18">
        <v>0</v>
      </c>
      <c r="BA46" s="16"/>
      <c r="BB46" s="16"/>
      <c r="BC46" s="16"/>
      <c r="BD46" s="19">
        <v>41962.559999999998</v>
      </c>
      <c r="BE46" s="16"/>
      <c r="BF46" s="18" t="s">
        <v>51</v>
      </c>
      <c r="BG46" s="19" t="str">
        <f t="shared" si="1"/>
        <v/>
      </c>
      <c r="BH46" s="19" t="str">
        <f t="shared" si="2"/>
        <v/>
      </c>
      <c r="BI46" s="19" t="str">
        <f t="shared" si="3"/>
        <v/>
      </c>
      <c r="BJ46" s="19">
        <f t="shared" si="4"/>
        <v>2.4846734803596351</v>
      </c>
    </row>
    <row r="47" spans="1:62" ht="22.5" x14ac:dyDescent="0.25">
      <c r="A47" s="4" t="s">
        <v>50</v>
      </c>
      <c r="F47" t="b">
        <f t="shared" si="0"/>
        <v>1</v>
      </c>
      <c r="G47" s="4" t="s">
        <v>50</v>
      </c>
      <c r="M47" s="4" t="s">
        <v>50</v>
      </c>
      <c r="T47" s="4" t="s">
        <v>50</v>
      </c>
      <c r="AA47" s="4" t="s">
        <v>50</v>
      </c>
      <c r="AH47" s="4" t="s">
        <v>50</v>
      </c>
      <c r="AI47" s="5">
        <v>105603.2</v>
      </c>
      <c r="AJ47" s="5">
        <v>37420.800000000003</v>
      </c>
      <c r="AK47" s="5">
        <v>53740</v>
      </c>
      <c r="AL47" s="6">
        <v>7.0000000000000007E-2</v>
      </c>
      <c r="AP47" s="18" t="s">
        <v>50</v>
      </c>
      <c r="AQ47" s="18">
        <v>0</v>
      </c>
      <c r="AR47" s="18">
        <v>0</v>
      </c>
      <c r="AS47" s="19"/>
      <c r="AT47" s="19"/>
      <c r="AU47" s="19"/>
      <c r="AV47" s="19">
        <v>105603.2</v>
      </c>
      <c r="AW47" s="45"/>
      <c r="AX47" s="18" t="s">
        <v>50</v>
      </c>
      <c r="AY47" s="18">
        <v>0</v>
      </c>
      <c r="AZ47" s="18">
        <v>0</v>
      </c>
      <c r="BA47" s="16"/>
      <c r="BB47" s="16"/>
      <c r="BC47" s="16"/>
      <c r="BD47" s="19">
        <v>37420.800000000003</v>
      </c>
      <c r="BE47" s="16"/>
      <c r="BF47" s="18" t="s">
        <v>50</v>
      </c>
      <c r="BG47" s="19" t="str">
        <f t="shared" si="1"/>
        <v/>
      </c>
      <c r="BH47" s="19" t="str">
        <f t="shared" si="2"/>
        <v/>
      </c>
      <c r="BI47" s="19" t="str">
        <f t="shared" si="3"/>
        <v/>
      </c>
      <c r="BJ47" s="19">
        <f t="shared" si="4"/>
        <v>2.8220454934154264</v>
      </c>
    </row>
    <row r="48" spans="1:62" ht="22.5" x14ac:dyDescent="0.25">
      <c r="A48" s="4" t="s">
        <v>52</v>
      </c>
      <c r="F48" t="b">
        <f t="shared" si="0"/>
        <v>1</v>
      </c>
      <c r="G48" s="4" t="s">
        <v>52</v>
      </c>
      <c r="M48" s="4" t="s">
        <v>52</v>
      </c>
      <c r="T48" s="4" t="s">
        <v>52</v>
      </c>
      <c r="AA48" s="4" t="s">
        <v>52</v>
      </c>
      <c r="AH48" s="4" t="s">
        <v>52</v>
      </c>
      <c r="AI48" s="5">
        <v>33755.599999999999</v>
      </c>
      <c r="AJ48" s="5">
        <v>17411.599999999999</v>
      </c>
      <c r="AK48" s="5">
        <v>20230</v>
      </c>
      <c r="AL48" s="6">
        <v>0.02</v>
      </c>
      <c r="AP48" s="18" t="s">
        <v>52</v>
      </c>
      <c r="AQ48" s="18">
        <v>0</v>
      </c>
      <c r="AR48" s="18">
        <v>0</v>
      </c>
      <c r="AS48" s="19"/>
      <c r="AT48" s="19"/>
      <c r="AU48" s="19"/>
      <c r="AV48" s="19">
        <v>33755.599999999999</v>
      </c>
      <c r="AW48" s="45"/>
      <c r="AX48" s="18" t="s">
        <v>52</v>
      </c>
      <c r="AY48" s="18">
        <v>0</v>
      </c>
      <c r="AZ48" s="18">
        <v>0</v>
      </c>
      <c r="BA48" s="16"/>
      <c r="BB48" s="16"/>
      <c r="BC48" s="16"/>
      <c r="BD48" s="19">
        <v>17411.599999999999</v>
      </c>
      <c r="BE48" s="16"/>
      <c r="BF48" s="18" t="s">
        <v>52</v>
      </c>
      <c r="BG48" s="19" t="str">
        <f t="shared" si="1"/>
        <v/>
      </c>
      <c r="BH48" s="19" t="str">
        <f t="shared" si="2"/>
        <v/>
      </c>
      <c r="BI48" s="19" t="str">
        <f t="shared" si="3"/>
        <v/>
      </c>
      <c r="BJ48" s="19">
        <f t="shared" si="4"/>
        <v>1.9386845551241703</v>
      </c>
    </row>
    <row r="49" spans="1:62" x14ac:dyDescent="0.25">
      <c r="A49" s="4" t="s">
        <v>53</v>
      </c>
      <c r="F49" t="b">
        <f t="shared" si="0"/>
        <v>1</v>
      </c>
      <c r="G49" s="4" t="s">
        <v>53</v>
      </c>
      <c r="M49" s="4" t="s">
        <v>53</v>
      </c>
      <c r="T49" s="4" t="s">
        <v>53</v>
      </c>
      <c r="AA49" s="4" t="s">
        <v>53</v>
      </c>
      <c r="AH49" s="4" t="s">
        <v>53</v>
      </c>
      <c r="AI49" s="6">
        <v>27.2</v>
      </c>
      <c r="AJ49" s="6">
        <v>37.101999999999997</v>
      </c>
      <c r="AK49" s="6">
        <v>43.131</v>
      </c>
      <c r="AL49" s="6">
        <v>0</v>
      </c>
      <c r="AP49" s="20" t="s">
        <v>53</v>
      </c>
      <c r="AQ49" s="18">
        <v>0</v>
      </c>
      <c r="AR49" s="18">
        <v>0</v>
      </c>
      <c r="AS49" s="21"/>
      <c r="AT49" s="21"/>
      <c r="AU49" s="21"/>
      <c r="AV49" s="21">
        <v>27.2</v>
      </c>
      <c r="AW49" s="45"/>
      <c r="AX49" s="20" t="s">
        <v>53</v>
      </c>
      <c r="AY49" s="18">
        <v>0</v>
      </c>
      <c r="AZ49" s="18">
        <v>0</v>
      </c>
      <c r="BA49" s="16"/>
      <c r="BB49" s="16"/>
      <c r="BC49" s="16"/>
      <c r="BD49" s="21">
        <v>37.101999999999997</v>
      </c>
      <c r="BE49" s="16"/>
      <c r="BF49" s="20" t="s">
        <v>53</v>
      </c>
      <c r="BG49" s="19" t="str">
        <f t="shared" si="1"/>
        <v/>
      </c>
      <c r="BH49" s="19" t="str">
        <f t="shared" si="2"/>
        <v/>
      </c>
      <c r="BI49" s="19" t="str">
        <f t="shared" si="3"/>
        <v/>
      </c>
      <c r="BJ49" s="19">
        <f t="shared" si="4"/>
        <v>0.73311411783731339</v>
      </c>
    </row>
    <row r="50" spans="1:62" ht="22.5" x14ac:dyDescent="0.25">
      <c r="A50" s="4" t="s">
        <v>59</v>
      </c>
      <c r="B50" s="6" t="s">
        <v>436</v>
      </c>
      <c r="C50" s="31">
        <v>10664</v>
      </c>
      <c r="D50" s="31">
        <v>10861</v>
      </c>
      <c r="E50" s="6" t="s">
        <v>202</v>
      </c>
      <c r="F50" t="b">
        <f t="shared" si="0"/>
        <v>1</v>
      </c>
      <c r="G50" s="4" t="s">
        <v>59</v>
      </c>
      <c r="M50" s="4" t="s">
        <v>59</v>
      </c>
      <c r="T50" s="4" t="s">
        <v>59</v>
      </c>
      <c r="AA50" s="4" t="s">
        <v>59</v>
      </c>
      <c r="AH50" s="4" t="s">
        <v>59</v>
      </c>
      <c r="AI50" s="6"/>
      <c r="AJ50" s="6"/>
      <c r="AK50" s="6"/>
      <c r="AL50" s="6"/>
      <c r="AP50" s="20" t="s">
        <v>59</v>
      </c>
      <c r="AQ50" s="18">
        <v>33</v>
      </c>
      <c r="AR50" s="18">
        <v>0</v>
      </c>
      <c r="AS50" s="21"/>
      <c r="AT50" s="21"/>
      <c r="AU50" s="21"/>
      <c r="AV50" s="21"/>
      <c r="AW50" s="45"/>
      <c r="AX50" s="20" t="s">
        <v>59</v>
      </c>
      <c r="AY50" s="18">
        <v>10664</v>
      </c>
      <c r="AZ50" s="18">
        <v>0</v>
      </c>
      <c r="BA50" s="16"/>
      <c r="BB50" s="16"/>
      <c r="BC50" s="16"/>
      <c r="BD50" s="21"/>
      <c r="BE50" s="16"/>
      <c r="BF50" s="20" t="s">
        <v>59</v>
      </c>
      <c r="BG50" s="19"/>
      <c r="BH50" s="19"/>
      <c r="BI50" s="19"/>
      <c r="BJ50" s="19"/>
    </row>
    <row r="51" spans="1:62" x14ac:dyDescent="0.25">
      <c r="A51" s="4" t="s">
        <v>433</v>
      </c>
      <c r="B51" s="6" t="s">
        <v>434</v>
      </c>
      <c r="C51" s="31">
        <v>939360</v>
      </c>
      <c r="D51" s="6" t="s">
        <v>435</v>
      </c>
      <c r="E51" s="6" t="s">
        <v>202</v>
      </c>
      <c r="F51" t="b">
        <f t="shared" si="0"/>
        <v>1</v>
      </c>
      <c r="G51" s="4" t="s">
        <v>433</v>
      </c>
      <c r="M51" s="4" t="s">
        <v>433</v>
      </c>
      <c r="T51" s="4" t="s">
        <v>433</v>
      </c>
      <c r="AA51" s="4" t="s">
        <v>433</v>
      </c>
      <c r="AH51" s="4" t="s">
        <v>433</v>
      </c>
      <c r="AI51" s="6"/>
      <c r="AJ51" s="6"/>
      <c r="AK51" s="6"/>
      <c r="AL51" s="6"/>
      <c r="AP51" s="20" t="s">
        <v>433</v>
      </c>
      <c r="AQ51" s="18">
        <v>4646.34</v>
      </c>
      <c r="AR51" s="18">
        <v>0</v>
      </c>
      <c r="AS51" s="21"/>
      <c r="AT51" s="21"/>
      <c r="AU51" s="21"/>
      <c r="AV51" s="21"/>
      <c r="AW51" s="45"/>
      <c r="AX51" s="20" t="s">
        <v>433</v>
      </c>
      <c r="AY51" s="18">
        <v>939360</v>
      </c>
      <c r="AZ51" s="18">
        <v>0</v>
      </c>
      <c r="BA51" s="16"/>
      <c r="BB51" s="16"/>
      <c r="BC51" s="16"/>
      <c r="BD51" s="21"/>
      <c r="BE51" s="16"/>
      <c r="BF51" s="20" t="s">
        <v>433</v>
      </c>
      <c r="BG51" s="19"/>
      <c r="BH51" s="19"/>
      <c r="BI51" s="19"/>
      <c r="BJ51" s="19"/>
    </row>
    <row r="52" spans="1:62" ht="22.5" x14ac:dyDescent="0.25">
      <c r="A52" s="7" t="s">
        <v>38</v>
      </c>
      <c r="B52" s="6" t="s">
        <v>202</v>
      </c>
      <c r="C52" s="6" t="s">
        <v>326</v>
      </c>
      <c r="D52" s="6" t="s">
        <v>326</v>
      </c>
      <c r="E52" s="6" t="s">
        <v>202</v>
      </c>
      <c r="F52" t="b">
        <f t="shared" si="0"/>
        <v>1</v>
      </c>
      <c r="G52" s="4" t="s">
        <v>38</v>
      </c>
      <c r="M52" s="7" t="s">
        <v>38</v>
      </c>
      <c r="N52" s="6"/>
      <c r="O52" s="6"/>
      <c r="P52" s="6"/>
      <c r="Q52" s="6"/>
      <c r="T52" s="7" t="s">
        <v>38</v>
      </c>
      <c r="U52" s="6">
        <v>0</v>
      </c>
      <c r="V52" s="6">
        <v>0</v>
      </c>
      <c r="W52" s="6">
        <v>0</v>
      </c>
      <c r="X52" s="6">
        <v>0</v>
      </c>
      <c r="AA52" s="7" t="s">
        <v>38</v>
      </c>
      <c r="AB52" s="6">
        <v>0</v>
      </c>
      <c r="AC52" s="6">
        <v>0</v>
      </c>
      <c r="AD52" s="6">
        <v>0</v>
      </c>
      <c r="AE52" s="6">
        <v>0</v>
      </c>
      <c r="AH52" s="7" t="s">
        <v>38</v>
      </c>
      <c r="AI52" s="6">
        <v>0</v>
      </c>
      <c r="AJ52" s="6">
        <v>0</v>
      </c>
      <c r="AK52" s="6">
        <v>0</v>
      </c>
      <c r="AL52" s="6">
        <v>0</v>
      </c>
      <c r="AP52" s="20" t="s">
        <v>38</v>
      </c>
      <c r="AQ52" s="18">
        <v>0</v>
      </c>
      <c r="AR52" s="18">
        <v>0</v>
      </c>
      <c r="AS52" s="21"/>
      <c r="AT52" s="21">
        <v>0</v>
      </c>
      <c r="AU52" s="21">
        <v>0</v>
      </c>
      <c r="AV52" s="21">
        <v>0</v>
      </c>
      <c r="AW52" s="45"/>
      <c r="AX52" s="20" t="s">
        <v>38</v>
      </c>
      <c r="AY52" s="18" t="s">
        <v>326</v>
      </c>
      <c r="AZ52" s="18">
        <v>0</v>
      </c>
      <c r="BA52" s="21"/>
      <c r="BB52" s="21"/>
      <c r="BC52" s="21"/>
      <c r="BD52" s="21"/>
      <c r="BE52" s="16"/>
      <c r="BF52" s="20" t="s">
        <v>38</v>
      </c>
      <c r="BG52" s="19"/>
      <c r="BH52" s="19"/>
      <c r="BI52" s="19"/>
      <c r="BJ52" s="16"/>
    </row>
    <row r="53" spans="1:62" x14ac:dyDescent="0.25">
      <c r="A53" s="7" t="s">
        <v>39</v>
      </c>
      <c r="B53" s="6" t="s">
        <v>437</v>
      </c>
      <c r="C53" s="6" t="s">
        <v>438</v>
      </c>
      <c r="D53" s="6" t="s">
        <v>439</v>
      </c>
      <c r="E53" s="6" t="s">
        <v>206</v>
      </c>
      <c r="F53" t="b">
        <f t="shared" si="0"/>
        <v>1</v>
      </c>
      <c r="G53" s="7" t="s">
        <v>39</v>
      </c>
      <c r="H53" s="6" t="s">
        <v>327</v>
      </c>
      <c r="I53" s="6" t="s">
        <v>328</v>
      </c>
      <c r="J53" s="6" t="s">
        <v>329</v>
      </c>
      <c r="K53" s="6" t="s">
        <v>206</v>
      </c>
      <c r="M53" s="7" t="s">
        <v>39</v>
      </c>
      <c r="N53" s="6" t="s">
        <v>203</v>
      </c>
      <c r="O53" s="6" t="s">
        <v>204</v>
      </c>
      <c r="P53" s="6" t="s">
        <v>205</v>
      </c>
      <c r="Q53" s="6" t="s">
        <v>206</v>
      </c>
      <c r="T53" s="7" t="s">
        <v>39</v>
      </c>
      <c r="U53" s="5">
        <v>150602607.66</v>
      </c>
      <c r="V53" s="5">
        <v>44369655.604999997</v>
      </c>
      <c r="W53" s="5">
        <v>69919137.377000004</v>
      </c>
      <c r="X53" s="6">
        <v>100</v>
      </c>
      <c r="AA53" s="7" t="s">
        <v>39</v>
      </c>
      <c r="AB53" s="5">
        <v>150077554.97</v>
      </c>
      <c r="AC53" s="5">
        <v>47648346.164999999</v>
      </c>
      <c r="AD53" s="5">
        <v>73814078.004999995</v>
      </c>
      <c r="AE53" s="6">
        <v>100</v>
      </c>
      <c r="AH53" s="7" t="s">
        <v>39</v>
      </c>
      <c r="AI53" s="5">
        <v>144411622.13999999</v>
      </c>
      <c r="AJ53" s="5">
        <v>54216003.420999996</v>
      </c>
      <c r="AK53" s="5">
        <v>81189737.200000003</v>
      </c>
      <c r="AL53" s="6">
        <v>100</v>
      </c>
      <c r="AP53" s="18" t="s">
        <v>39</v>
      </c>
      <c r="AQ53" s="18">
        <v>95270933.790000007</v>
      </c>
      <c r="AR53" s="18">
        <v>119118238.69</v>
      </c>
      <c r="AS53" s="19">
        <v>130358650.34</v>
      </c>
      <c r="AT53" s="19">
        <v>15060260766</v>
      </c>
      <c r="AU53" s="19">
        <v>15007755497</v>
      </c>
      <c r="AV53" s="19">
        <v>144411622.13999999</v>
      </c>
      <c r="AW53" s="45"/>
      <c r="AX53" s="18" t="s">
        <v>39</v>
      </c>
      <c r="AY53" s="18" t="s">
        <v>438</v>
      </c>
      <c r="AZ53" s="18" t="s">
        <v>328</v>
      </c>
      <c r="BA53" s="19" t="s">
        <v>204</v>
      </c>
      <c r="BB53" s="19">
        <v>44369655.604999997</v>
      </c>
      <c r="BC53" s="19">
        <v>47648346.164999999</v>
      </c>
      <c r="BD53" s="19">
        <v>54216003.420999996</v>
      </c>
      <c r="BE53" s="16"/>
      <c r="BF53" s="18" t="s">
        <v>39</v>
      </c>
      <c r="BG53" s="19" t="e">
        <f t="shared" si="1"/>
        <v>#VALUE!</v>
      </c>
      <c r="BH53" s="19">
        <f t="shared" si="2"/>
        <v>339.4270377050857</v>
      </c>
      <c r="BI53" s="19">
        <f t="shared" si="3"/>
        <v>314.96907458298978</v>
      </c>
      <c r="BJ53" s="19">
        <f t="shared" si="4"/>
        <v>2.6636345917756024</v>
      </c>
    </row>
    <row r="54" spans="1:62" ht="15.75" thickBot="1" x14ac:dyDescent="0.3">
      <c r="H54" s="6"/>
      <c r="I54" s="6"/>
      <c r="AI54" s="8">
        <f>SUM(AI7:AI51)</f>
        <v>144343366.99999982</v>
      </c>
      <c r="AP54" s="16"/>
      <c r="AQ54" s="16" t="str">
        <f>+B53</f>
        <v>95,270,933.79</v>
      </c>
      <c r="AR54" s="16" t="str">
        <f>+H53</f>
        <v>119,118,238.69</v>
      </c>
      <c r="AS54" s="16" t="str">
        <f>+N53</f>
        <v>130,358,650.34</v>
      </c>
      <c r="AT54" s="45">
        <f>+U53</f>
        <v>150602607.66</v>
      </c>
      <c r="AU54" s="45">
        <f>+AB53</f>
        <v>150077554.97</v>
      </c>
      <c r="AV54" s="45">
        <f>+AI53</f>
        <v>144411622.13999999</v>
      </c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</row>
    <row r="55" spans="1:62" x14ac:dyDescent="0.25">
      <c r="G55" s="32"/>
      <c r="H55" s="34"/>
      <c r="I55" s="35"/>
      <c r="J55" s="35"/>
      <c r="AI55" s="8">
        <f>+AI53-AI54</f>
        <v>68255.140000164509</v>
      </c>
      <c r="AQ55" s="8">
        <f>SUM(AQ7:AQ52)</f>
        <v>95270933.790000021</v>
      </c>
      <c r="AR55" s="8">
        <f>SUM(AR7:AR52)</f>
        <v>119118238.69000001</v>
      </c>
      <c r="AS55" s="8">
        <f t="shared" ref="AS55:AV55" si="5">SUM(AS7:AS52)</f>
        <v>130358650.34000002</v>
      </c>
      <c r="AT55" s="8">
        <f t="shared" si="5"/>
        <v>14797039602</v>
      </c>
      <c r="AU55" s="8">
        <f t="shared" si="5"/>
        <v>11883297020</v>
      </c>
      <c r="AV55" s="8">
        <f>SUM(AV7:AV52)</f>
        <v>144343366.99999982</v>
      </c>
    </row>
    <row r="56" spans="1:62" x14ac:dyDescent="0.25">
      <c r="AV56" s="8">
        <f>+AV54-AV55</f>
        <v>68255.140000164509</v>
      </c>
    </row>
    <row r="58" spans="1:62" x14ac:dyDescent="0.25">
      <c r="I58" s="33"/>
    </row>
  </sheetData>
  <mergeCells count="15">
    <mergeCell ref="A4:E4"/>
    <mergeCell ref="A5:E5"/>
    <mergeCell ref="AH4:AL4"/>
    <mergeCell ref="AH5:AL5"/>
    <mergeCell ref="AP4:AV4"/>
    <mergeCell ref="AX4:BD4"/>
    <mergeCell ref="BF4:BJ4"/>
    <mergeCell ref="AP5:AV5"/>
    <mergeCell ref="AX5:BD5"/>
    <mergeCell ref="BF5:BJ5"/>
    <mergeCell ref="G4:K4"/>
    <mergeCell ref="G5:K5"/>
    <mergeCell ref="AA4:AE4"/>
    <mergeCell ref="AA5:AE5"/>
    <mergeCell ref="T5:X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68"/>
  <sheetViews>
    <sheetView topLeftCell="P41" workbookViewId="0">
      <selection activeCell="Q60" sqref="Q60"/>
    </sheetView>
  </sheetViews>
  <sheetFormatPr baseColWidth="10" defaultRowHeight="15" x14ac:dyDescent="0.25"/>
  <cols>
    <col min="1" max="1" width="16.25" customWidth="1"/>
    <col min="6" max="6" width="14.375" customWidth="1"/>
    <col min="7" max="7" width="16.25" customWidth="1"/>
    <col min="13" max="13" width="15.25" customWidth="1"/>
    <col min="19" max="19" width="15.875" customWidth="1"/>
    <col min="24" max="24" width="13.625" customWidth="1"/>
    <col min="30" max="30" width="14.625" customWidth="1"/>
    <col min="36" max="36" width="11.875" bestFit="1" customWidth="1"/>
    <col min="40" max="42" width="16.125" customWidth="1"/>
  </cols>
  <sheetData>
    <row r="3" spans="1:60" ht="33" customHeight="1" thickBot="1" x14ac:dyDescent="0.3">
      <c r="A3" s="36" t="s">
        <v>330</v>
      </c>
      <c r="B3" s="36"/>
      <c r="C3" s="36"/>
      <c r="D3" s="36"/>
      <c r="E3" s="36"/>
      <c r="G3" s="36" t="s">
        <v>208</v>
      </c>
      <c r="H3" s="36"/>
      <c r="I3" s="36"/>
      <c r="J3" s="36"/>
      <c r="K3" s="36"/>
      <c r="M3" s="36" t="s">
        <v>54</v>
      </c>
      <c r="N3" s="36"/>
      <c r="O3" s="36"/>
      <c r="P3" s="36"/>
      <c r="Q3" s="36"/>
      <c r="S3" s="36" t="s">
        <v>0</v>
      </c>
      <c r="T3" s="36"/>
      <c r="U3" s="36"/>
      <c r="V3" s="36"/>
      <c r="W3" s="36"/>
      <c r="Y3" s="36" t="s">
        <v>40</v>
      </c>
      <c r="Z3" s="36"/>
      <c r="AA3" s="36"/>
      <c r="AB3" s="36"/>
      <c r="AC3" s="36"/>
      <c r="AE3" s="1" t="s">
        <v>49</v>
      </c>
      <c r="AN3" s="36" t="s">
        <v>82</v>
      </c>
      <c r="AO3" s="36"/>
      <c r="AP3" s="36"/>
      <c r="AQ3" s="36"/>
      <c r="AR3" s="36"/>
      <c r="AS3" s="36"/>
      <c r="AT3" s="36"/>
      <c r="AV3" s="36" t="s">
        <v>81</v>
      </c>
      <c r="AW3" s="36"/>
      <c r="AX3" s="36"/>
      <c r="AY3" s="36"/>
      <c r="AZ3" s="36"/>
      <c r="BA3" s="36"/>
      <c r="BB3" s="36"/>
      <c r="BD3" s="36" t="s">
        <v>83</v>
      </c>
      <c r="BE3" s="36"/>
      <c r="BF3" s="36"/>
      <c r="BG3" s="36"/>
      <c r="BH3" s="36"/>
    </row>
    <row r="4" spans="1:60" ht="21" customHeight="1" x14ac:dyDescent="0.25">
      <c r="A4" s="37" t="s">
        <v>56</v>
      </c>
      <c r="B4" s="37"/>
      <c r="C4" s="37"/>
      <c r="D4" s="37"/>
      <c r="E4" s="37"/>
      <c r="G4" s="37" t="s">
        <v>56</v>
      </c>
      <c r="H4" s="37"/>
      <c r="I4" s="37"/>
      <c r="J4" s="37"/>
      <c r="K4" s="37"/>
      <c r="M4" s="37" t="s">
        <v>56</v>
      </c>
      <c r="N4" s="37"/>
      <c r="O4" s="37"/>
      <c r="P4" s="37"/>
      <c r="Q4" s="37"/>
      <c r="S4" s="37" t="s">
        <v>56</v>
      </c>
      <c r="T4" s="37"/>
      <c r="U4" s="37"/>
      <c r="V4" s="37"/>
      <c r="W4" s="37"/>
      <c r="Y4" s="37" t="s">
        <v>56</v>
      </c>
      <c r="Z4" s="37"/>
      <c r="AA4" s="37"/>
      <c r="AB4" s="37"/>
      <c r="AC4" s="37"/>
      <c r="AE4" s="2" t="s">
        <v>75</v>
      </c>
      <c r="AN4" s="37" t="s">
        <v>84</v>
      </c>
      <c r="AO4" s="37"/>
      <c r="AP4" s="37"/>
      <c r="AQ4" s="37"/>
      <c r="AR4" s="37"/>
      <c r="AS4" s="37"/>
      <c r="AT4" s="37"/>
      <c r="AV4" s="37" t="s">
        <v>84</v>
      </c>
      <c r="AW4" s="37"/>
      <c r="AX4" s="37"/>
      <c r="AY4" s="37"/>
      <c r="AZ4" s="37"/>
      <c r="BA4" s="37"/>
      <c r="BB4" s="37"/>
      <c r="BD4" s="37" t="s">
        <v>84</v>
      </c>
      <c r="BE4" s="37"/>
      <c r="BF4" s="37"/>
      <c r="BG4" s="37"/>
      <c r="BH4" s="37"/>
    </row>
    <row r="5" spans="1:60" ht="22.5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G5" s="3" t="s">
        <v>2</v>
      </c>
      <c r="H5" s="3" t="s">
        <v>3</v>
      </c>
      <c r="I5" s="3" t="s">
        <v>4</v>
      </c>
      <c r="J5" s="3" t="s">
        <v>5</v>
      </c>
      <c r="K5" s="3" t="s">
        <v>6</v>
      </c>
      <c r="M5" s="3" t="s">
        <v>2</v>
      </c>
      <c r="N5" s="3" t="s">
        <v>3</v>
      </c>
      <c r="O5" s="3" t="s">
        <v>4</v>
      </c>
      <c r="P5" s="3" t="s">
        <v>5</v>
      </c>
      <c r="Q5" s="3" t="s">
        <v>6</v>
      </c>
      <c r="S5" s="3" t="s">
        <v>2</v>
      </c>
      <c r="T5" s="3" t="s">
        <v>3</v>
      </c>
      <c r="U5" s="3" t="s">
        <v>4</v>
      </c>
      <c r="V5" s="3" t="s">
        <v>5</v>
      </c>
      <c r="W5" s="3" t="s">
        <v>6</v>
      </c>
      <c r="Y5" s="3" t="s">
        <v>2</v>
      </c>
      <c r="Z5" s="3" t="s">
        <v>3</v>
      </c>
      <c r="AA5" s="3" t="s">
        <v>4</v>
      </c>
      <c r="AB5" s="3" t="s">
        <v>5</v>
      </c>
      <c r="AC5" s="3" t="s">
        <v>6</v>
      </c>
      <c r="AE5" s="3" t="s">
        <v>2</v>
      </c>
      <c r="AF5" s="3" t="s">
        <v>3</v>
      </c>
      <c r="AG5" s="3" t="s">
        <v>4</v>
      </c>
      <c r="AH5" s="3" t="s">
        <v>5</v>
      </c>
      <c r="AI5" s="3" t="s">
        <v>6</v>
      </c>
      <c r="AN5" s="9" t="s">
        <v>2</v>
      </c>
      <c r="AO5" s="9"/>
      <c r="AP5" s="9"/>
      <c r="AQ5" s="9">
        <v>2015</v>
      </c>
      <c r="AR5" s="9">
        <v>2014</v>
      </c>
      <c r="AS5" s="9">
        <v>2013</v>
      </c>
      <c r="AT5" s="9">
        <v>2012</v>
      </c>
      <c r="AV5" s="9" t="s">
        <v>2</v>
      </c>
      <c r="AW5" s="9"/>
      <c r="AX5" s="9"/>
      <c r="AY5" s="9">
        <v>2015</v>
      </c>
      <c r="AZ5" s="9">
        <v>2014</v>
      </c>
      <c r="BA5" s="9">
        <v>2013</v>
      </c>
      <c r="BB5" s="9">
        <v>2012</v>
      </c>
      <c r="BD5" s="9" t="s">
        <v>2</v>
      </c>
      <c r="BE5" s="9">
        <v>2015</v>
      </c>
      <c r="BF5" s="9">
        <v>2014</v>
      </c>
      <c r="BG5" s="9">
        <v>2013</v>
      </c>
      <c r="BH5" s="9">
        <v>2012</v>
      </c>
    </row>
    <row r="6" spans="1:60" ht="22.5" x14ac:dyDescent="0.25">
      <c r="A6" s="4" t="s">
        <v>10</v>
      </c>
      <c r="B6" s="6" t="s">
        <v>580</v>
      </c>
      <c r="C6" s="6" t="s">
        <v>581</v>
      </c>
      <c r="D6" s="6" t="s">
        <v>582</v>
      </c>
      <c r="E6" s="6" t="s">
        <v>583</v>
      </c>
      <c r="G6" s="4" t="s">
        <v>10</v>
      </c>
      <c r="H6" s="6" t="s">
        <v>440</v>
      </c>
      <c r="I6" s="6" t="s">
        <v>441</v>
      </c>
      <c r="J6" s="6" t="s">
        <v>442</v>
      </c>
      <c r="K6" s="6" t="s">
        <v>443</v>
      </c>
      <c r="M6" s="4" t="s">
        <v>10</v>
      </c>
      <c r="N6" s="5">
        <v>223592328.08000001</v>
      </c>
      <c r="O6" s="5">
        <v>77158302.501000002</v>
      </c>
      <c r="P6" s="5">
        <v>85437237.090000004</v>
      </c>
      <c r="Q6" s="6">
        <v>64.010000000000005</v>
      </c>
      <c r="S6" s="4" t="s">
        <v>10</v>
      </c>
      <c r="T6" s="5">
        <v>234780923.18000001</v>
      </c>
      <c r="U6" s="5">
        <v>92544118.791999996</v>
      </c>
      <c r="V6" s="5">
        <v>102976217.492</v>
      </c>
      <c r="W6" s="6">
        <v>61.14</v>
      </c>
      <c r="Y6" s="4" t="s">
        <v>10</v>
      </c>
      <c r="Z6" s="5">
        <v>253631399.11000001</v>
      </c>
      <c r="AA6" s="5">
        <v>86819227.731000006</v>
      </c>
      <c r="AB6" s="5">
        <v>96334462.930999994</v>
      </c>
      <c r="AC6" s="6">
        <v>61.53</v>
      </c>
      <c r="AE6" s="4" t="s">
        <v>10</v>
      </c>
      <c r="AF6" s="5">
        <v>210576290.28</v>
      </c>
      <c r="AG6" s="5">
        <v>77737503.023000002</v>
      </c>
      <c r="AH6" s="5">
        <v>86182941.062999994</v>
      </c>
      <c r="AI6" s="6">
        <v>61.46</v>
      </c>
      <c r="AN6" s="4" t="s">
        <v>10</v>
      </c>
      <c r="AO6" s="4"/>
      <c r="AP6" s="4"/>
      <c r="AQ6" s="5">
        <v>223592328.08000001</v>
      </c>
      <c r="AR6" s="5">
        <v>234780923.18000001</v>
      </c>
      <c r="AS6" s="5">
        <v>253631399.11000001</v>
      </c>
      <c r="AT6" s="5">
        <v>210576290.28</v>
      </c>
    </row>
    <row r="7" spans="1:60" ht="22.5" x14ac:dyDescent="0.25">
      <c r="A7" s="4" t="s">
        <v>21</v>
      </c>
      <c r="B7" s="6" t="s">
        <v>584</v>
      </c>
      <c r="C7" s="6" t="s">
        <v>585</v>
      </c>
      <c r="D7" s="6" t="s">
        <v>586</v>
      </c>
      <c r="E7" s="6" t="s">
        <v>587</v>
      </c>
      <c r="G7" s="4" t="s">
        <v>21</v>
      </c>
      <c r="H7" s="6" t="s">
        <v>444</v>
      </c>
      <c r="I7" s="6" t="s">
        <v>445</v>
      </c>
      <c r="J7" s="6" t="s">
        <v>446</v>
      </c>
      <c r="K7" s="6" t="s">
        <v>447</v>
      </c>
      <c r="M7" s="4" t="s">
        <v>21</v>
      </c>
      <c r="N7" s="5">
        <v>38698959.170000002</v>
      </c>
      <c r="O7" s="5">
        <v>8259110.1270000003</v>
      </c>
      <c r="P7" s="5">
        <v>10062110.391000001</v>
      </c>
      <c r="Q7" s="6">
        <v>11.08</v>
      </c>
      <c r="S7" s="4" t="s">
        <v>21</v>
      </c>
      <c r="T7" s="5">
        <v>42044137.390000001</v>
      </c>
      <c r="U7" s="5">
        <v>9667974.3340000007</v>
      </c>
      <c r="V7" s="5">
        <v>11613283.755999999</v>
      </c>
      <c r="W7" s="6">
        <v>10.95</v>
      </c>
      <c r="Y7" s="4" t="s">
        <v>21</v>
      </c>
      <c r="Z7" s="5">
        <v>51238746.539999999</v>
      </c>
      <c r="AA7" s="5">
        <v>9439148.2009999994</v>
      </c>
      <c r="AB7" s="5">
        <v>11235823.675000001</v>
      </c>
      <c r="AC7" s="6">
        <v>12.43</v>
      </c>
      <c r="AE7" s="4" t="s">
        <v>21</v>
      </c>
      <c r="AF7" s="5">
        <v>29308303.120000001</v>
      </c>
      <c r="AG7" s="5">
        <v>7870552.2709999997</v>
      </c>
      <c r="AH7" s="5">
        <v>9296205.1620000005</v>
      </c>
      <c r="AI7" s="6">
        <v>8.5500000000000007</v>
      </c>
      <c r="AN7" s="4" t="s">
        <v>21</v>
      </c>
      <c r="AO7" s="4"/>
      <c r="AP7" s="4"/>
      <c r="AQ7" s="5">
        <v>38698959.170000002</v>
      </c>
      <c r="AR7" s="5">
        <v>42044137.390000001</v>
      </c>
      <c r="AS7" s="5">
        <v>51238746.539999999</v>
      </c>
      <c r="AT7" s="5">
        <v>29308303.120000001</v>
      </c>
    </row>
    <row r="8" spans="1:60" ht="22.5" x14ac:dyDescent="0.25">
      <c r="A8" s="4" t="s">
        <v>11</v>
      </c>
      <c r="B8" s="6" t="s">
        <v>588</v>
      </c>
      <c r="C8" s="6" t="s">
        <v>589</v>
      </c>
      <c r="D8" s="6" t="s">
        <v>590</v>
      </c>
      <c r="E8" s="6" t="s">
        <v>591</v>
      </c>
      <c r="G8" s="4" t="s">
        <v>11</v>
      </c>
      <c r="H8" s="6" t="s">
        <v>448</v>
      </c>
      <c r="I8" s="6" t="s">
        <v>449</v>
      </c>
      <c r="J8" s="6" t="s">
        <v>450</v>
      </c>
      <c r="K8" s="6" t="s">
        <v>451</v>
      </c>
      <c r="M8" s="4" t="s">
        <v>11</v>
      </c>
      <c r="N8" s="5">
        <v>37262283.759999998</v>
      </c>
      <c r="O8" s="5">
        <v>9424479.0610000007</v>
      </c>
      <c r="P8" s="5">
        <v>10815949.393999999</v>
      </c>
      <c r="Q8" s="6">
        <v>10.67</v>
      </c>
      <c r="S8" s="4" t="s">
        <v>11</v>
      </c>
      <c r="T8" s="5">
        <v>41950181.950000003</v>
      </c>
      <c r="U8" s="5">
        <v>11004160.482999999</v>
      </c>
      <c r="V8" s="5">
        <v>12563356.049000001</v>
      </c>
      <c r="W8" s="6">
        <v>10.92</v>
      </c>
      <c r="Y8" s="4" t="s">
        <v>11</v>
      </c>
      <c r="Z8" s="5">
        <v>44305529.109999999</v>
      </c>
      <c r="AA8" s="5">
        <v>11109526.882999999</v>
      </c>
      <c r="AB8" s="5">
        <v>12583578.933</v>
      </c>
      <c r="AC8" s="6">
        <v>10.75</v>
      </c>
      <c r="AE8" s="4" t="s">
        <v>11</v>
      </c>
      <c r="AF8" s="5">
        <v>46790739.640000001</v>
      </c>
      <c r="AG8" s="5">
        <v>13900155.73</v>
      </c>
      <c r="AH8" s="5">
        <v>15646149.954</v>
      </c>
      <c r="AI8" s="6">
        <v>13.66</v>
      </c>
      <c r="AN8" s="4" t="s">
        <v>11</v>
      </c>
      <c r="AO8" s="4"/>
      <c r="AP8" s="4"/>
      <c r="AQ8" s="5">
        <v>37262283.759999998</v>
      </c>
      <c r="AR8" s="5">
        <v>41950181.950000003</v>
      </c>
      <c r="AS8" s="5">
        <v>44305529.109999999</v>
      </c>
      <c r="AT8" s="5">
        <v>46790739.640000001</v>
      </c>
    </row>
    <row r="9" spans="1:60" x14ac:dyDescent="0.25">
      <c r="A9" s="4" t="s">
        <v>7</v>
      </c>
      <c r="B9" s="6" t="s">
        <v>592</v>
      </c>
      <c r="C9" s="6" t="s">
        <v>593</v>
      </c>
      <c r="D9" s="6" t="s">
        <v>594</v>
      </c>
      <c r="E9" s="6" t="s">
        <v>595</v>
      </c>
      <c r="G9" s="4" t="s">
        <v>7</v>
      </c>
      <c r="H9" s="6" t="s">
        <v>452</v>
      </c>
      <c r="I9" s="6" t="s">
        <v>453</v>
      </c>
      <c r="J9" s="6" t="s">
        <v>454</v>
      </c>
      <c r="K9" s="6" t="s">
        <v>455</v>
      </c>
      <c r="M9" s="4" t="s">
        <v>7</v>
      </c>
      <c r="N9" s="5">
        <v>20289271.829999998</v>
      </c>
      <c r="O9" s="5">
        <v>6393669.148</v>
      </c>
      <c r="P9" s="5">
        <v>7428652.8430000003</v>
      </c>
      <c r="Q9" s="6">
        <v>5.81</v>
      </c>
      <c r="S9" s="4" t="s">
        <v>7</v>
      </c>
      <c r="T9" s="5">
        <v>24103548.18</v>
      </c>
      <c r="U9" s="5">
        <v>8164552.3789999997</v>
      </c>
      <c r="V9" s="5">
        <v>9418293.3019999992</v>
      </c>
      <c r="W9" s="6">
        <v>6.28</v>
      </c>
      <c r="Y9" s="4" t="s">
        <v>7</v>
      </c>
      <c r="Z9" s="5">
        <v>23461277.309999999</v>
      </c>
      <c r="AA9" s="5">
        <v>7008317.4939999999</v>
      </c>
      <c r="AB9" s="5">
        <v>8090088.7139999997</v>
      </c>
      <c r="AC9" s="6">
        <v>5.69</v>
      </c>
      <c r="AE9" s="4" t="s">
        <v>7</v>
      </c>
      <c r="AF9" s="5">
        <v>21548751.460000001</v>
      </c>
      <c r="AG9" s="5">
        <v>7805196.2889999999</v>
      </c>
      <c r="AH9" s="5">
        <v>8905768.4330000002</v>
      </c>
      <c r="AI9" s="6">
        <v>6.29</v>
      </c>
      <c r="AN9" s="4" t="s">
        <v>7</v>
      </c>
      <c r="AO9" s="4"/>
      <c r="AP9" s="4"/>
      <c r="AQ9" s="5">
        <v>20289271.829999998</v>
      </c>
      <c r="AR9" s="5">
        <v>24103548.18</v>
      </c>
      <c r="AS9" s="5">
        <v>23461277.309999999</v>
      </c>
      <c r="AT9" s="5">
        <v>21548751.460000001</v>
      </c>
    </row>
    <row r="10" spans="1:60" x14ac:dyDescent="0.25">
      <c r="A10" s="4" t="s">
        <v>19</v>
      </c>
      <c r="B10" s="6" t="s">
        <v>607</v>
      </c>
      <c r="C10" s="6" t="s">
        <v>608</v>
      </c>
      <c r="D10" s="6" t="s">
        <v>609</v>
      </c>
      <c r="E10" s="6" t="s">
        <v>373</v>
      </c>
      <c r="G10" s="4" t="s">
        <v>19</v>
      </c>
      <c r="H10" s="6" t="s">
        <v>472</v>
      </c>
      <c r="I10" s="6" t="s">
        <v>473</v>
      </c>
      <c r="J10" s="6" t="s">
        <v>474</v>
      </c>
      <c r="K10" s="6" t="s">
        <v>137</v>
      </c>
      <c r="M10" s="4" t="s">
        <v>19</v>
      </c>
      <c r="N10" s="5">
        <v>1800280.07</v>
      </c>
      <c r="O10" s="5">
        <v>430236.96</v>
      </c>
      <c r="P10" s="5">
        <v>509529</v>
      </c>
      <c r="Q10" s="6">
        <v>0.52</v>
      </c>
      <c r="S10" s="4" t="s">
        <v>19</v>
      </c>
      <c r="T10" s="5">
        <v>4898740.1500000004</v>
      </c>
      <c r="U10" s="5">
        <v>1265966.534</v>
      </c>
      <c r="V10" s="5">
        <v>1563977.5</v>
      </c>
      <c r="W10" s="6">
        <v>1.28</v>
      </c>
      <c r="Y10" s="4" t="s">
        <v>19</v>
      </c>
      <c r="Z10" s="5">
        <v>6710984.7400000002</v>
      </c>
      <c r="AA10" s="5">
        <v>1616929.73</v>
      </c>
      <c r="AB10" s="5">
        <v>2039622</v>
      </c>
      <c r="AC10" s="6">
        <v>1.63</v>
      </c>
      <c r="AE10" s="4" t="s">
        <v>19</v>
      </c>
      <c r="AF10" s="5">
        <v>5261988.4400000004</v>
      </c>
      <c r="AG10" s="5">
        <v>1367126.74</v>
      </c>
      <c r="AH10" s="5">
        <v>1738232.912</v>
      </c>
      <c r="AI10" s="6">
        <v>1.54</v>
      </c>
      <c r="AN10" s="4" t="s">
        <v>19</v>
      </c>
      <c r="AO10" s="4"/>
      <c r="AP10" s="4"/>
      <c r="AQ10" s="5">
        <v>1800280.07</v>
      </c>
      <c r="AR10" s="5">
        <v>4898740.1500000004</v>
      </c>
      <c r="AS10" s="5">
        <v>6710984.7400000002</v>
      </c>
      <c r="AT10" s="5">
        <v>5261988.4400000004</v>
      </c>
    </row>
    <row r="11" spans="1:60" x14ac:dyDescent="0.25">
      <c r="A11" s="4" t="s">
        <v>14</v>
      </c>
      <c r="B11" s="6" t="s">
        <v>603</v>
      </c>
      <c r="C11" s="6" t="s">
        <v>604</v>
      </c>
      <c r="D11" s="6" t="s">
        <v>605</v>
      </c>
      <c r="E11" s="6" t="s">
        <v>606</v>
      </c>
      <c r="G11" s="4" t="s">
        <v>14</v>
      </c>
      <c r="H11" s="6" t="s">
        <v>456</v>
      </c>
      <c r="I11" s="6" t="s">
        <v>457</v>
      </c>
      <c r="J11" s="6" t="s">
        <v>458</v>
      </c>
      <c r="K11" s="6" t="s">
        <v>459</v>
      </c>
      <c r="M11" s="4" t="s">
        <v>14</v>
      </c>
      <c r="N11" s="5">
        <v>5181763.5599999996</v>
      </c>
      <c r="O11" s="5">
        <v>1330274.3</v>
      </c>
      <c r="P11" s="5">
        <v>1583888</v>
      </c>
      <c r="Q11" s="6">
        <v>1.48</v>
      </c>
      <c r="S11" s="4" t="s">
        <v>14</v>
      </c>
      <c r="T11" s="5">
        <v>8125283.9400000004</v>
      </c>
      <c r="U11" s="5">
        <v>2036655.87</v>
      </c>
      <c r="V11" s="5">
        <v>2422722.9109999998</v>
      </c>
      <c r="W11" s="6">
        <v>2.12</v>
      </c>
      <c r="Y11" s="4" t="s">
        <v>14</v>
      </c>
      <c r="Z11" s="5">
        <v>6526838.7599999998</v>
      </c>
      <c r="AA11" s="5">
        <v>1542692.7620000001</v>
      </c>
      <c r="AB11" s="5">
        <v>1840647</v>
      </c>
      <c r="AC11" s="6">
        <v>1.58</v>
      </c>
      <c r="AE11" s="4" t="s">
        <v>14</v>
      </c>
      <c r="AF11" s="5">
        <v>5683221.6299999999</v>
      </c>
      <c r="AG11" s="5">
        <v>1772961.2879999999</v>
      </c>
      <c r="AH11" s="5">
        <v>2122409</v>
      </c>
      <c r="AI11" s="6">
        <v>1.66</v>
      </c>
      <c r="AN11" s="4" t="s">
        <v>14</v>
      </c>
      <c r="AO11" s="4"/>
      <c r="AP11" s="4"/>
      <c r="AQ11" s="5">
        <v>5181763.5599999996</v>
      </c>
      <c r="AR11" s="5">
        <v>8125283.9400000004</v>
      </c>
      <c r="AS11" s="5">
        <v>6526838.7599999998</v>
      </c>
      <c r="AT11" s="5">
        <v>5683221.6299999999</v>
      </c>
    </row>
    <row r="12" spans="1:60" x14ac:dyDescent="0.25">
      <c r="A12" s="4" t="s">
        <v>12</v>
      </c>
      <c r="B12" s="6" t="s">
        <v>600</v>
      </c>
      <c r="C12" s="6" t="s">
        <v>601</v>
      </c>
      <c r="D12" s="6" t="s">
        <v>602</v>
      </c>
      <c r="E12" s="6" t="s">
        <v>463</v>
      </c>
      <c r="G12" s="4" t="s">
        <v>12</v>
      </c>
      <c r="H12" s="6" t="s">
        <v>482</v>
      </c>
      <c r="I12" s="6" t="s">
        <v>483</v>
      </c>
      <c r="J12" s="6" t="s">
        <v>484</v>
      </c>
      <c r="K12" s="6" t="s">
        <v>265</v>
      </c>
      <c r="M12" s="4" t="s">
        <v>12</v>
      </c>
      <c r="N12" s="5">
        <v>556814.02</v>
      </c>
      <c r="O12" s="5">
        <v>143389.35999999999</v>
      </c>
      <c r="P12" s="5">
        <v>163736.174</v>
      </c>
      <c r="Q12" s="6">
        <v>0.16</v>
      </c>
      <c r="S12" s="4" t="s">
        <v>12</v>
      </c>
      <c r="T12" s="5">
        <v>1528445.89</v>
      </c>
      <c r="U12" s="5">
        <v>381121.19500000001</v>
      </c>
      <c r="V12" s="5">
        <v>441570.03600000002</v>
      </c>
      <c r="W12" s="6">
        <v>0.4</v>
      </c>
      <c r="Y12" s="4" t="s">
        <v>12</v>
      </c>
      <c r="Z12" s="5">
        <v>4135866.19</v>
      </c>
      <c r="AA12" s="5">
        <v>951505.21499999997</v>
      </c>
      <c r="AB12" s="5">
        <v>1092334.183</v>
      </c>
      <c r="AC12" s="6">
        <v>1</v>
      </c>
      <c r="AE12" s="4" t="s">
        <v>12</v>
      </c>
      <c r="AF12" s="5">
        <v>2005138.75</v>
      </c>
      <c r="AG12" s="5">
        <v>613134.72</v>
      </c>
      <c r="AH12" s="5">
        <v>702992</v>
      </c>
      <c r="AI12" s="6">
        <v>0.59</v>
      </c>
      <c r="AN12" s="4" t="s">
        <v>12</v>
      </c>
      <c r="AO12" s="4"/>
      <c r="AP12" s="4"/>
      <c r="AQ12" s="5">
        <v>556814.02</v>
      </c>
      <c r="AR12" s="5">
        <v>1528445.89</v>
      </c>
      <c r="AS12" s="5">
        <v>4135866.19</v>
      </c>
      <c r="AT12" s="5">
        <v>2005138.75</v>
      </c>
    </row>
    <row r="13" spans="1:60" x14ac:dyDescent="0.25">
      <c r="A13" s="4" t="s">
        <v>16</v>
      </c>
      <c r="B13" s="6" t="s">
        <v>596</v>
      </c>
      <c r="C13" s="6" t="s">
        <v>597</v>
      </c>
      <c r="D13" s="6" t="s">
        <v>598</v>
      </c>
      <c r="E13" s="6" t="s">
        <v>599</v>
      </c>
      <c r="G13" s="4" t="s">
        <v>16</v>
      </c>
      <c r="H13" s="6" t="s">
        <v>460</v>
      </c>
      <c r="I13" s="6" t="s">
        <v>461</v>
      </c>
      <c r="J13" s="6" t="s">
        <v>462</v>
      </c>
      <c r="K13" s="6" t="s">
        <v>463</v>
      </c>
      <c r="M13" s="4" t="s">
        <v>16</v>
      </c>
      <c r="N13" s="5">
        <v>3307601.39</v>
      </c>
      <c r="O13" s="5">
        <v>1013219.2</v>
      </c>
      <c r="P13" s="5">
        <v>1144289</v>
      </c>
      <c r="Q13" s="6">
        <v>0.95</v>
      </c>
      <c r="S13" s="4" t="s">
        <v>16</v>
      </c>
      <c r="T13" s="5">
        <v>4060365.81</v>
      </c>
      <c r="U13" s="5">
        <v>1292256.2</v>
      </c>
      <c r="V13" s="5">
        <v>1463548.3640000001</v>
      </c>
      <c r="W13" s="6">
        <v>1.06</v>
      </c>
      <c r="Y13" s="4" t="s">
        <v>16</v>
      </c>
      <c r="Z13" s="5">
        <v>3578794.72</v>
      </c>
      <c r="AA13" s="5">
        <v>1024633.4</v>
      </c>
      <c r="AB13" s="5">
        <v>1157285.0160000001</v>
      </c>
      <c r="AC13" s="6">
        <v>0.87</v>
      </c>
      <c r="AE13" s="4" t="s">
        <v>16</v>
      </c>
      <c r="AF13" s="5">
        <v>3043965.47</v>
      </c>
      <c r="AG13" s="5">
        <v>1038028.83</v>
      </c>
      <c r="AH13" s="5">
        <v>1162790.5</v>
      </c>
      <c r="AI13" s="6">
        <v>0.89</v>
      </c>
      <c r="AN13" s="4" t="s">
        <v>16</v>
      </c>
      <c r="AO13" s="4"/>
      <c r="AP13" s="4"/>
      <c r="AQ13" s="5">
        <v>3307601.39</v>
      </c>
      <c r="AR13" s="5">
        <v>4060365.81</v>
      </c>
      <c r="AS13" s="5">
        <v>3578794.72</v>
      </c>
      <c r="AT13" s="5">
        <v>3043965.47</v>
      </c>
    </row>
    <row r="14" spans="1:60" x14ac:dyDescent="0.25">
      <c r="A14" s="4" t="s">
        <v>8</v>
      </c>
      <c r="B14" s="6" t="s">
        <v>610</v>
      </c>
      <c r="C14" s="6" t="s">
        <v>611</v>
      </c>
      <c r="D14" s="6" t="s">
        <v>612</v>
      </c>
      <c r="E14" s="6" t="s">
        <v>613</v>
      </c>
      <c r="G14" s="4" t="s">
        <v>8</v>
      </c>
      <c r="H14" s="6" t="s">
        <v>464</v>
      </c>
      <c r="I14" s="6" t="s">
        <v>465</v>
      </c>
      <c r="J14" s="6" t="s">
        <v>466</v>
      </c>
      <c r="K14" s="6" t="s">
        <v>467</v>
      </c>
      <c r="M14" s="4" t="s">
        <v>8</v>
      </c>
      <c r="N14" s="5">
        <v>2953582.79</v>
      </c>
      <c r="O14" s="5">
        <v>708793.09900000005</v>
      </c>
      <c r="P14" s="5">
        <v>837788.522</v>
      </c>
      <c r="Q14" s="6">
        <v>0.85</v>
      </c>
      <c r="S14" s="4" t="s">
        <v>8</v>
      </c>
      <c r="T14" s="5">
        <v>3226175.53</v>
      </c>
      <c r="U14" s="5">
        <v>836716.92799999996</v>
      </c>
      <c r="V14" s="5">
        <v>980215.31799999997</v>
      </c>
      <c r="W14" s="6">
        <v>0.84</v>
      </c>
      <c r="Y14" s="4" t="s">
        <v>8</v>
      </c>
      <c r="Z14" s="5">
        <v>2576235.9700000002</v>
      </c>
      <c r="AA14" s="5">
        <v>631847.85900000005</v>
      </c>
      <c r="AB14" s="5">
        <v>737109.74699999997</v>
      </c>
      <c r="AC14" s="6">
        <v>0.63</v>
      </c>
      <c r="AE14" s="4" t="s">
        <v>8</v>
      </c>
      <c r="AF14" s="5">
        <v>2906773.12</v>
      </c>
      <c r="AG14" s="5">
        <v>836722.90300000005</v>
      </c>
      <c r="AH14" s="5">
        <v>972157.92</v>
      </c>
      <c r="AI14" s="6">
        <v>0.85</v>
      </c>
      <c r="AN14" s="4" t="s">
        <v>8</v>
      </c>
      <c r="AO14" s="4"/>
      <c r="AP14" s="4"/>
      <c r="AQ14" s="5">
        <v>2953582.79</v>
      </c>
      <c r="AR14" s="5">
        <v>3226175.53</v>
      </c>
      <c r="AS14" s="5">
        <v>2576235.9700000002</v>
      </c>
      <c r="AT14" s="5">
        <v>2906773.12</v>
      </c>
    </row>
    <row r="15" spans="1:60" x14ac:dyDescent="0.25">
      <c r="A15" s="4" t="s">
        <v>17</v>
      </c>
      <c r="B15" s="6" t="s">
        <v>636</v>
      </c>
      <c r="C15" s="6" t="s">
        <v>637</v>
      </c>
      <c r="D15" s="6" t="s">
        <v>638</v>
      </c>
      <c r="E15" s="6" t="s">
        <v>639</v>
      </c>
      <c r="G15" s="4" t="s">
        <v>17</v>
      </c>
      <c r="H15" s="6" t="s">
        <v>495</v>
      </c>
      <c r="I15" s="6" t="s">
        <v>496</v>
      </c>
      <c r="J15" s="6" t="s">
        <v>497</v>
      </c>
      <c r="K15" s="6" t="s">
        <v>498</v>
      </c>
      <c r="M15" s="4" t="s">
        <v>17</v>
      </c>
      <c r="N15" s="5">
        <v>1112126.17</v>
      </c>
      <c r="O15" s="5">
        <v>321828</v>
      </c>
      <c r="P15" s="5">
        <v>373835.37599999999</v>
      </c>
      <c r="Q15" s="6">
        <v>0.32</v>
      </c>
      <c r="S15" s="4" t="s">
        <v>17</v>
      </c>
      <c r="T15" s="5">
        <v>2529744.64</v>
      </c>
      <c r="U15" s="5">
        <v>703093.3</v>
      </c>
      <c r="V15" s="5">
        <v>797093</v>
      </c>
      <c r="W15" s="6">
        <v>0.66</v>
      </c>
      <c r="Y15" s="4" t="s">
        <v>17</v>
      </c>
      <c r="Z15" s="5">
        <v>2154125.1</v>
      </c>
      <c r="AA15" s="5">
        <v>618818.9</v>
      </c>
      <c r="AB15" s="5">
        <v>690115</v>
      </c>
      <c r="AC15" s="6">
        <v>0.52</v>
      </c>
      <c r="AE15" s="4" t="s">
        <v>17</v>
      </c>
      <c r="AF15" s="5">
        <v>1694861.28</v>
      </c>
      <c r="AG15" s="5">
        <v>583642.77599999995</v>
      </c>
      <c r="AH15" s="5">
        <v>663983</v>
      </c>
      <c r="AI15" s="6">
        <v>0.49</v>
      </c>
      <c r="AN15" s="4" t="s">
        <v>17</v>
      </c>
      <c r="AO15" s="4"/>
      <c r="AP15" s="4"/>
      <c r="AQ15" s="5">
        <v>1112126.17</v>
      </c>
      <c r="AR15" s="5">
        <v>2529744.64</v>
      </c>
      <c r="AS15" s="5">
        <v>2154125.1</v>
      </c>
      <c r="AT15" s="5">
        <v>1694861.28</v>
      </c>
    </row>
    <row r="16" spans="1:60" x14ac:dyDescent="0.25">
      <c r="A16" s="4" t="s">
        <v>13</v>
      </c>
      <c r="B16" s="6" t="s">
        <v>629</v>
      </c>
      <c r="C16" s="6" t="s">
        <v>630</v>
      </c>
      <c r="D16" s="6" t="s">
        <v>631</v>
      </c>
      <c r="E16" s="6" t="s">
        <v>632</v>
      </c>
      <c r="G16" s="4" t="s">
        <v>13</v>
      </c>
      <c r="H16" s="6" t="s">
        <v>489</v>
      </c>
      <c r="I16" s="6" t="s">
        <v>490</v>
      </c>
      <c r="J16" s="6" t="s">
        <v>491</v>
      </c>
      <c r="K16" s="6" t="s">
        <v>141</v>
      </c>
      <c r="M16" s="4" t="s">
        <v>13</v>
      </c>
      <c r="N16" s="5">
        <v>1904177.76</v>
      </c>
      <c r="O16" s="5">
        <v>561358.38</v>
      </c>
      <c r="P16" s="5">
        <v>654064</v>
      </c>
      <c r="Q16" s="6">
        <v>0.55000000000000004</v>
      </c>
      <c r="S16" s="4" t="s">
        <v>13</v>
      </c>
      <c r="T16" s="5">
        <v>2049095.75</v>
      </c>
      <c r="U16" s="5">
        <v>624198.26</v>
      </c>
      <c r="V16" s="5">
        <v>721218</v>
      </c>
      <c r="W16" s="6">
        <v>0.53</v>
      </c>
      <c r="Y16" s="4" t="s">
        <v>13</v>
      </c>
      <c r="Z16" s="5">
        <v>1690505.56</v>
      </c>
      <c r="AA16" s="5">
        <v>517222.01199999999</v>
      </c>
      <c r="AB16" s="5">
        <v>597134.99899999995</v>
      </c>
      <c r="AC16" s="6">
        <v>0.41</v>
      </c>
      <c r="AE16" s="4" t="s">
        <v>13</v>
      </c>
      <c r="AF16" s="5">
        <v>1603676.99</v>
      </c>
      <c r="AG16" s="5">
        <v>566539.14899999998</v>
      </c>
      <c r="AH16" s="5">
        <v>660245.71600000001</v>
      </c>
      <c r="AI16" s="6">
        <v>0.47</v>
      </c>
      <c r="AN16" s="4" t="s">
        <v>13</v>
      </c>
      <c r="AO16" s="4"/>
      <c r="AP16" s="4"/>
      <c r="AQ16" s="5">
        <v>1904177.76</v>
      </c>
      <c r="AR16" s="5">
        <v>2049095.75</v>
      </c>
      <c r="AS16" s="5">
        <v>1690505.56</v>
      </c>
      <c r="AT16" s="5">
        <v>1603676.99</v>
      </c>
    </row>
    <row r="17" spans="1:46" x14ac:dyDescent="0.25">
      <c r="A17" s="4" t="s">
        <v>9</v>
      </c>
      <c r="B17" s="6" t="s">
        <v>625</v>
      </c>
      <c r="C17" s="6" t="s">
        <v>626</v>
      </c>
      <c r="D17" s="6" t="s">
        <v>627</v>
      </c>
      <c r="E17" s="6" t="s">
        <v>628</v>
      </c>
      <c r="G17" s="4" t="s">
        <v>9</v>
      </c>
      <c r="H17" s="6" t="s">
        <v>468</v>
      </c>
      <c r="I17" s="6" t="s">
        <v>469</v>
      </c>
      <c r="J17" s="6" t="s">
        <v>470</v>
      </c>
      <c r="K17" s="6" t="s">
        <v>471</v>
      </c>
      <c r="M17" s="4" t="s">
        <v>9</v>
      </c>
      <c r="N17" s="5">
        <v>1808034.07</v>
      </c>
      <c r="O17" s="5">
        <v>499077.06</v>
      </c>
      <c r="P17" s="5">
        <v>570992.42000000004</v>
      </c>
      <c r="Q17" s="6">
        <v>0.52</v>
      </c>
      <c r="S17" s="4" t="s">
        <v>9</v>
      </c>
      <c r="T17" s="5">
        <v>2650347.7000000002</v>
      </c>
      <c r="U17" s="5">
        <v>809758.41700000002</v>
      </c>
      <c r="V17" s="5">
        <v>936943.80500000005</v>
      </c>
      <c r="W17" s="6">
        <v>0.69</v>
      </c>
      <c r="Y17" s="4" t="s">
        <v>9</v>
      </c>
      <c r="Z17" s="5">
        <v>1653708.38</v>
      </c>
      <c r="AA17" s="5">
        <v>457371.98</v>
      </c>
      <c r="AB17" s="5">
        <v>527713.12100000004</v>
      </c>
      <c r="AC17" s="6">
        <v>0.4</v>
      </c>
      <c r="AE17" s="4" t="s">
        <v>9</v>
      </c>
      <c r="AF17" s="5">
        <v>1619560.29</v>
      </c>
      <c r="AG17" s="5">
        <v>516153.85200000001</v>
      </c>
      <c r="AH17" s="5">
        <v>593370.84699999995</v>
      </c>
      <c r="AI17" s="6">
        <v>0.47</v>
      </c>
      <c r="AN17" s="4" t="s">
        <v>9</v>
      </c>
      <c r="AO17" s="4"/>
      <c r="AP17" s="4"/>
      <c r="AQ17" s="5">
        <v>1808034.07</v>
      </c>
      <c r="AR17" s="5">
        <v>2650347.7000000002</v>
      </c>
      <c r="AS17" s="5">
        <v>1653708.38</v>
      </c>
      <c r="AT17" s="5">
        <v>1619560.29</v>
      </c>
    </row>
    <row r="18" spans="1:46" x14ac:dyDescent="0.25">
      <c r="A18" s="4" t="s">
        <v>35</v>
      </c>
      <c r="B18" s="6" t="s">
        <v>614</v>
      </c>
      <c r="C18" s="6" t="s">
        <v>615</v>
      </c>
      <c r="D18" s="6" t="s">
        <v>616</v>
      </c>
      <c r="E18" s="6" t="s">
        <v>617</v>
      </c>
      <c r="G18" s="4" t="s">
        <v>35</v>
      </c>
      <c r="H18" s="6" t="s">
        <v>475</v>
      </c>
      <c r="I18" s="6" t="s">
        <v>476</v>
      </c>
      <c r="J18" s="6" t="s">
        <v>477</v>
      </c>
      <c r="K18" s="6" t="s">
        <v>381</v>
      </c>
      <c r="M18" s="4" t="s">
        <v>35</v>
      </c>
      <c r="N18" s="5">
        <v>880114.46</v>
      </c>
      <c r="O18" s="5">
        <v>252882</v>
      </c>
      <c r="P18" s="5">
        <v>293035</v>
      </c>
      <c r="Q18" s="6">
        <v>0.25</v>
      </c>
      <c r="S18" s="4" t="s">
        <v>35</v>
      </c>
      <c r="T18" s="5">
        <v>1819862.92</v>
      </c>
      <c r="U18" s="5">
        <v>593057.80000000005</v>
      </c>
      <c r="V18" s="5">
        <v>676643</v>
      </c>
      <c r="W18" s="6">
        <v>0.47</v>
      </c>
      <c r="Y18" s="4" t="s">
        <v>35</v>
      </c>
      <c r="Z18" s="5">
        <v>1521455.45</v>
      </c>
      <c r="AA18" s="5">
        <v>466686.8</v>
      </c>
      <c r="AB18" s="5">
        <v>541632</v>
      </c>
      <c r="AC18" s="6">
        <v>0.37</v>
      </c>
      <c r="AE18" s="4" t="s">
        <v>35</v>
      </c>
      <c r="AF18" s="5">
        <v>1203312.6599999999</v>
      </c>
      <c r="AG18" s="5">
        <v>388128.4</v>
      </c>
      <c r="AH18" s="5">
        <v>451512</v>
      </c>
      <c r="AI18" s="6">
        <v>0.35</v>
      </c>
      <c r="AN18" s="4" t="s">
        <v>35</v>
      </c>
      <c r="AO18" s="4"/>
      <c r="AP18" s="4"/>
      <c r="AQ18" s="5">
        <v>880114.46</v>
      </c>
      <c r="AR18" s="5">
        <v>1819862.92</v>
      </c>
      <c r="AS18" s="5">
        <v>1521455.45</v>
      </c>
      <c r="AT18" s="5">
        <v>1203312.6599999999</v>
      </c>
    </row>
    <row r="19" spans="1:46" x14ac:dyDescent="0.25">
      <c r="A19" s="4" t="s">
        <v>18</v>
      </c>
      <c r="B19" s="6" t="s">
        <v>618</v>
      </c>
      <c r="C19" s="6" t="s">
        <v>619</v>
      </c>
      <c r="D19" s="6" t="s">
        <v>620</v>
      </c>
      <c r="E19" s="6" t="s">
        <v>488</v>
      </c>
      <c r="G19" s="4" t="s">
        <v>18</v>
      </c>
      <c r="H19" s="6" t="s">
        <v>478</v>
      </c>
      <c r="I19" s="6" t="s">
        <v>479</v>
      </c>
      <c r="J19" s="6" t="s">
        <v>480</v>
      </c>
      <c r="K19" s="6" t="s">
        <v>481</v>
      </c>
      <c r="M19" s="4" t="s">
        <v>18</v>
      </c>
      <c r="N19" s="5">
        <v>1713116.27</v>
      </c>
      <c r="O19" s="5">
        <v>558710.44400000002</v>
      </c>
      <c r="P19" s="5">
        <v>625088.89</v>
      </c>
      <c r="Q19" s="6">
        <v>0.49</v>
      </c>
      <c r="S19" s="4" t="s">
        <v>18</v>
      </c>
      <c r="T19" s="5">
        <v>1636056.75</v>
      </c>
      <c r="U19" s="5">
        <v>603966.15</v>
      </c>
      <c r="V19" s="5">
        <v>672014.5</v>
      </c>
      <c r="W19" s="6">
        <v>0.43</v>
      </c>
      <c r="Y19" s="4" t="s">
        <v>18</v>
      </c>
      <c r="Z19" s="5">
        <v>1075264.8600000001</v>
      </c>
      <c r="AA19" s="5">
        <v>391934.1</v>
      </c>
      <c r="AB19" s="5">
        <v>437888</v>
      </c>
      <c r="AC19" s="6">
        <v>0.26</v>
      </c>
      <c r="AE19" s="4" t="s">
        <v>18</v>
      </c>
      <c r="AF19" s="5">
        <v>2847804.43</v>
      </c>
      <c r="AG19" s="5">
        <v>1070828.22</v>
      </c>
      <c r="AH19" s="5">
        <v>1199051.7990000001</v>
      </c>
      <c r="AI19" s="6">
        <v>0.83</v>
      </c>
      <c r="AN19" s="4" t="s">
        <v>18</v>
      </c>
      <c r="AO19" s="4"/>
      <c r="AP19" s="4"/>
      <c r="AQ19" s="5">
        <v>1713116.27</v>
      </c>
      <c r="AR19" s="5">
        <v>1636056.75</v>
      </c>
      <c r="AS19" s="5">
        <v>1075264.8600000001</v>
      </c>
      <c r="AT19" s="5">
        <v>2847804.43</v>
      </c>
    </row>
    <row r="20" spans="1:46" ht="22.5" x14ac:dyDescent="0.25">
      <c r="A20" s="4" t="s">
        <v>50</v>
      </c>
      <c r="B20" s="6" t="s">
        <v>660</v>
      </c>
      <c r="C20" s="6" t="s">
        <v>661</v>
      </c>
      <c r="D20" s="6" t="s">
        <v>662</v>
      </c>
      <c r="E20" s="6" t="s">
        <v>292</v>
      </c>
      <c r="G20" s="4" t="s">
        <v>50</v>
      </c>
      <c r="H20" s="6" t="s">
        <v>485</v>
      </c>
      <c r="I20" s="6" t="s">
        <v>486</v>
      </c>
      <c r="J20" s="6" t="s">
        <v>487</v>
      </c>
      <c r="K20" s="6" t="s">
        <v>488</v>
      </c>
      <c r="M20" s="4" t="s">
        <v>50</v>
      </c>
      <c r="N20" s="5">
        <v>1415801.53</v>
      </c>
      <c r="O20" s="5">
        <v>355887</v>
      </c>
      <c r="P20" s="5">
        <v>405428.08299999998</v>
      </c>
      <c r="Q20" s="6">
        <v>0.41</v>
      </c>
      <c r="S20" s="4" t="s">
        <v>50</v>
      </c>
      <c r="T20" s="5">
        <v>481710.12</v>
      </c>
      <c r="U20" s="5">
        <v>140341</v>
      </c>
      <c r="V20" s="5">
        <v>159086</v>
      </c>
      <c r="W20" s="6">
        <v>0.13</v>
      </c>
      <c r="Y20" s="4" t="s">
        <v>50</v>
      </c>
      <c r="Z20" s="5">
        <v>1000197.37</v>
      </c>
      <c r="AA20" s="5">
        <v>293222.15000000002</v>
      </c>
      <c r="AB20" s="5">
        <v>329808</v>
      </c>
      <c r="AC20" s="6">
        <v>0.24</v>
      </c>
      <c r="AE20" s="4" t="s">
        <v>50</v>
      </c>
      <c r="AF20" s="5">
        <v>1667969.92</v>
      </c>
      <c r="AG20" s="5">
        <v>491682</v>
      </c>
      <c r="AH20" s="5">
        <v>557490</v>
      </c>
      <c r="AI20" s="6">
        <v>0.49</v>
      </c>
      <c r="AN20" s="4" t="s">
        <v>50</v>
      </c>
      <c r="AO20" s="4"/>
      <c r="AP20" s="4"/>
      <c r="AQ20" s="5">
        <v>1415801.53</v>
      </c>
      <c r="AR20" s="5">
        <v>481710.12</v>
      </c>
      <c r="AS20" s="5">
        <v>1000197.37</v>
      </c>
      <c r="AT20" s="5">
        <v>1667969.92</v>
      </c>
    </row>
    <row r="21" spans="1:46" x14ac:dyDescent="0.25">
      <c r="A21" s="4" t="s">
        <v>61</v>
      </c>
      <c r="B21" s="6" t="s">
        <v>654</v>
      </c>
      <c r="C21" s="6" t="s">
        <v>655</v>
      </c>
      <c r="D21" s="6" t="s">
        <v>656</v>
      </c>
      <c r="E21" s="6" t="s">
        <v>508</v>
      </c>
      <c r="G21" s="4" t="s">
        <v>61</v>
      </c>
      <c r="H21" s="6" t="s">
        <v>521</v>
      </c>
      <c r="I21" s="6" t="s">
        <v>522</v>
      </c>
      <c r="J21" s="6" t="s">
        <v>523</v>
      </c>
      <c r="K21" s="6" t="s">
        <v>288</v>
      </c>
      <c r="M21" s="4" t="s">
        <v>61</v>
      </c>
      <c r="N21" s="5">
        <v>140304.21</v>
      </c>
      <c r="O21" s="5">
        <v>38239.800000000003</v>
      </c>
      <c r="P21" s="5">
        <v>44137</v>
      </c>
      <c r="Q21" s="6">
        <v>0.04</v>
      </c>
      <c r="S21" s="4" t="s">
        <v>61</v>
      </c>
      <c r="T21" s="5">
        <v>604932.43000000005</v>
      </c>
      <c r="U21" s="5">
        <v>166686.39999999999</v>
      </c>
      <c r="V21" s="5">
        <v>190234</v>
      </c>
      <c r="W21" s="6">
        <v>0.16</v>
      </c>
      <c r="Y21" s="4" t="s">
        <v>61</v>
      </c>
      <c r="Z21" s="5">
        <v>667417.12</v>
      </c>
      <c r="AA21" s="5">
        <v>169472.1</v>
      </c>
      <c r="AB21" s="5">
        <v>192746</v>
      </c>
      <c r="AC21" s="6">
        <v>0.16</v>
      </c>
      <c r="AE21" s="4" t="s">
        <v>61</v>
      </c>
      <c r="AF21" s="5">
        <v>434283.58</v>
      </c>
      <c r="AG21" s="5">
        <v>116115</v>
      </c>
      <c r="AH21" s="5">
        <v>133950</v>
      </c>
      <c r="AI21" s="6">
        <v>0.13</v>
      </c>
      <c r="AN21" s="4" t="s">
        <v>61</v>
      </c>
      <c r="AO21" s="4"/>
      <c r="AP21" s="4"/>
      <c r="AQ21" s="5">
        <v>140304.21</v>
      </c>
      <c r="AR21" s="5">
        <v>604932.43000000005</v>
      </c>
      <c r="AS21" s="5">
        <v>667417.12</v>
      </c>
      <c r="AT21" s="5">
        <v>434283.58</v>
      </c>
    </row>
    <row r="22" spans="1:46" ht="22.5" x14ac:dyDescent="0.25">
      <c r="A22" s="4" t="s">
        <v>59</v>
      </c>
      <c r="B22" s="6" t="s">
        <v>640</v>
      </c>
      <c r="C22" s="6" t="s">
        <v>641</v>
      </c>
      <c r="D22" s="6" t="s">
        <v>642</v>
      </c>
      <c r="E22" s="6" t="s">
        <v>643</v>
      </c>
      <c r="G22" s="4" t="s">
        <v>59</v>
      </c>
      <c r="H22" s="6" t="s">
        <v>509</v>
      </c>
      <c r="I22" s="6" t="s">
        <v>510</v>
      </c>
      <c r="J22" s="6" t="s">
        <v>511</v>
      </c>
      <c r="K22" s="6" t="s">
        <v>508</v>
      </c>
      <c r="M22" s="4" t="s">
        <v>59</v>
      </c>
      <c r="N22" s="5">
        <v>458503.09</v>
      </c>
      <c r="O22" s="5">
        <v>116429.05</v>
      </c>
      <c r="P22" s="5">
        <v>135053</v>
      </c>
      <c r="Q22" s="6">
        <v>0.13</v>
      </c>
      <c r="S22" s="4" t="s">
        <v>59</v>
      </c>
      <c r="T22" s="5">
        <v>751824.25</v>
      </c>
      <c r="U22" s="5">
        <v>209124.74</v>
      </c>
      <c r="V22" s="5">
        <v>242226</v>
      </c>
      <c r="W22" s="6">
        <v>0.2</v>
      </c>
      <c r="Y22" s="4" t="s">
        <v>59</v>
      </c>
      <c r="Z22" s="5">
        <v>634157.57999999996</v>
      </c>
      <c r="AA22" s="5">
        <v>165475.16</v>
      </c>
      <c r="AB22" s="5">
        <v>190787</v>
      </c>
      <c r="AC22" s="6">
        <v>0.15</v>
      </c>
      <c r="AE22" s="4" t="s">
        <v>59</v>
      </c>
      <c r="AF22" s="5">
        <v>481446.77</v>
      </c>
      <c r="AG22" s="5">
        <v>128123.9</v>
      </c>
      <c r="AH22" s="5">
        <v>148026</v>
      </c>
      <c r="AI22" s="6">
        <v>0.14000000000000001</v>
      </c>
      <c r="AN22" s="4" t="s">
        <v>59</v>
      </c>
      <c r="AO22" s="4"/>
      <c r="AP22" s="4"/>
      <c r="AQ22" s="5">
        <v>458503.09</v>
      </c>
      <c r="AR22" s="5">
        <v>751824.25</v>
      </c>
      <c r="AS22" s="5">
        <v>634157.57999999996</v>
      </c>
      <c r="AT22" s="5">
        <v>481446.77</v>
      </c>
    </row>
    <row r="23" spans="1:46" x14ac:dyDescent="0.25">
      <c r="A23" s="4" t="s">
        <v>57</v>
      </c>
      <c r="B23" s="6" t="s">
        <v>621</v>
      </c>
      <c r="C23" s="6" t="s">
        <v>622</v>
      </c>
      <c r="D23" s="6" t="s">
        <v>623</v>
      </c>
      <c r="E23" s="6" t="s">
        <v>624</v>
      </c>
      <c r="G23" s="4" t="s">
        <v>57</v>
      </c>
      <c r="H23" s="6" t="s">
        <v>492</v>
      </c>
      <c r="I23" s="6" t="s">
        <v>493</v>
      </c>
      <c r="J23" s="6" t="s">
        <v>494</v>
      </c>
      <c r="K23" s="6" t="s">
        <v>276</v>
      </c>
      <c r="M23" s="4" t="s">
        <v>57</v>
      </c>
      <c r="N23" s="5">
        <v>1262253.27</v>
      </c>
      <c r="O23" s="5">
        <v>312885.3</v>
      </c>
      <c r="P23" s="5">
        <v>365157.5</v>
      </c>
      <c r="Q23" s="6">
        <v>0.36</v>
      </c>
      <c r="S23" s="4" t="s">
        <v>57</v>
      </c>
      <c r="T23" s="5">
        <v>1012438.92</v>
      </c>
      <c r="U23" s="5">
        <v>277246.71000000002</v>
      </c>
      <c r="V23" s="5">
        <v>334227</v>
      </c>
      <c r="W23" s="6">
        <v>0.26</v>
      </c>
      <c r="Y23" s="4" t="s">
        <v>57</v>
      </c>
      <c r="Z23" s="5">
        <v>629643.81000000006</v>
      </c>
      <c r="AA23" s="5">
        <v>134686.12</v>
      </c>
      <c r="AB23" s="5">
        <v>166052.283</v>
      </c>
      <c r="AC23" s="6">
        <v>0.15</v>
      </c>
      <c r="AE23" s="4" t="s">
        <v>57</v>
      </c>
      <c r="AF23" s="5">
        <v>163217.78</v>
      </c>
      <c r="AG23" s="5">
        <v>47456</v>
      </c>
      <c r="AH23" s="5">
        <v>55133.093999999997</v>
      </c>
      <c r="AI23" s="6">
        <v>0.05</v>
      </c>
      <c r="AN23" s="4" t="s">
        <v>57</v>
      </c>
      <c r="AO23" s="4"/>
      <c r="AP23" s="4"/>
      <c r="AQ23" s="5">
        <v>1262253.27</v>
      </c>
      <c r="AR23" s="5">
        <v>1012438.92</v>
      </c>
      <c r="AS23" s="5">
        <v>629643.81000000006</v>
      </c>
      <c r="AT23" s="5">
        <v>163217.78</v>
      </c>
    </row>
    <row r="24" spans="1:46" x14ac:dyDescent="0.25">
      <c r="A24" s="4" t="s">
        <v>15</v>
      </c>
      <c r="B24" s="6" t="s">
        <v>633</v>
      </c>
      <c r="C24" s="6" t="s">
        <v>634</v>
      </c>
      <c r="D24" s="6" t="s">
        <v>635</v>
      </c>
      <c r="E24" s="6" t="s">
        <v>632</v>
      </c>
      <c r="G24" s="4" t="s">
        <v>15</v>
      </c>
      <c r="H24" s="6" t="s">
        <v>524</v>
      </c>
      <c r="I24" s="6" t="s">
        <v>525</v>
      </c>
      <c r="J24" s="6" t="s">
        <v>526</v>
      </c>
      <c r="K24" s="6" t="s">
        <v>292</v>
      </c>
      <c r="M24" s="4" t="s">
        <v>15</v>
      </c>
      <c r="N24" s="5">
        <v>303099.84000000003</v>
      </c>
      <c r="O24" s="5">
        <v>89205</v>
      </c>
      <c r="P24" s="5">
        <v>108168</v>
      </c>
      <c r="Q24" s="6">
        <v>0.09</v>
      </c>
      <c r="S24" s="4" t="s">
        <v>15</v>
      </c>
      <c r="T24" s="5">
        <v>546676.18999999994</v>
      </c>
      <c r="U24" s="5">
        <v>155490</v>
      </c>
      <c r="V24" s="5">
        <v>183285</v>
      </c>
      <c r="W24" s="6">
        <v>0.14000000000000001</v>
      </c>
      <c r="Y24" s="4" t="s">
        <v>15</v>
      </c>
      <c r="Z24" s="5">
        <v>568143.89</v>
      </c>
      <c r="AA24" s="5">
        <v>176190.95</v>
      </c>
      <c r="AB24" s="5">
        <v>209902</v>
      </c>
      <c r="AC24" s="6">
        <v>0.14000000000000001</v>
      </c>
      <c r="AE24" s="4" t="s">
        <v>15</v>
      </c>
      <c r="AF24" s="5">
        <v>484425.94</v>
      </c>
      <c r="AG24" s="5">
        <v>164183.42000000001</v>
      </c>
      <c r="AH24" s="5">
        <v>196767</v>
      </c>
      <c r="AI24" s="6">
        <v>0.14000000000000001</v>
      </c>
      <c r="AN24" s="4" t="s">
        <v>15</v>
      </c>
      <c r="AO24" s="4"/>
      <c r="AP24" s="4"/>
      <c r="AQ24" s="5">
        <v>303099.84000000003</v>
      </c>
      <c r="AR24" s="5">
        <v>546676.18999999994</v>
      </c>
      <c r="AS24" s="5">
        <v>568143.89</v>
      </c>
      <c r="AT24" s="5">
        <v>484425.94</v>
      </c>
    </row>
    <row r="25" spans="1:46" x14ac:dyDescent="0.25">
      <c r="A25" s="4" t="s">
        <v>31</v>
      </c>
      <c r="B25" s="6" t="s">
        <v>678</v>
      </c>
      <c r="C25" s="6" t="s">
        <v>679</v>
      </c>
      <c r="D25" s="6" t="s">
        <v>680</v>
      </c>
      <c r="E25" s="6" t="s">
        <v>180</v>
      </c>
      <c r="G25" s="4" t="s">
        <v>31</v>
      </c>
      <c r="H25" s="6" t="s">
        <v>502</v>
      </c>
      <c r="I25" s="6" t="s">
        <v>503</v>
      </c>
      <c r="J25" s="6" t="s">
        <v>504</v>
      </c>
      <c r="K25" s="6" t="s">
        <v>284</v>
      </c>
      <c r="M25" s="4" t="s">
        <v>31</v>
      </c>
      <c r="N25" s="5">
        <v>582082.30000000005</v>
      </c>
      <c r="O25" s="5">
        <v>155579.9</v>
      </c>
      <c r="P25" s="5">
        <v>180606</v>
      </c>
      <c r="Q25" s="6">
        <v>0.17</v>
      </c>
      <c r="S25" s="4" t="s">
        <v>31</v>
      </c>
      <c r="T25" s="5">
        <v>567846.06999999995</v>
      </c>
      <c r="U25" s="5">
        <v>159879.79999999999</v>
      </c>
      <c r="V25" s="5">
        <v>183752</v>
      </c>
      <c r="W25" s="6">
        <v>0.15</v>
      </c>
      <c r="Y25" s="4" t="s">
        <v>31</v>
      </c>
      <c r="Z25" s="5">
        <v>548838.69999999995</v>
      </c>
      <c r="AA25" s="5">
        <v>145584.5</v>
      </c>
      <c r="AB25" s="5">
        <v>169072</v>
      </c>
      <c r="AC25" s="6">
        <v>0.13</v>
      </c>
      <c r="AE25" s="4" t="s">
        <v>31</v>
      </c>
      <c r="AF25" s="5">
        <v>213548.28</v>
      </c>
      <c r="AG25" s="5">
        <v>72150</v>
      </c>
      <c r="AH25" s="5">
        <v>84790</v>
      </c>
      <c r="AI25" s="6">
        <v>0.06</v>
      </c>
      <c r="AN25" s="4" t="s">
        <v>31</v>
      </c>
      <c r="AO25" s="4"/>
      <c r="AP25" s="4"/>
      <c r="AQ25" s="5">
        <v>582082.30000000005</v>
      </c>
      <c r="AR25" s="5">
        <v>567846.06999999995</v>
      </c>
      <c r="AS25" s="5">
        <v>548838.69999999995</v>
      </c>
      <c r="AT25" s="5">
        <v>213548.28</v>
      </c>
    </row>
    <row r="26" spans="1:46" ht="22.5" x14ac:dyDescent="0.25">
      <c r="A26" s="4" t="s">
        <v>25</v>
      </c>
      <c r="B26" s="6" t="s">
        <v>675</v>
      </c>
      <c r="C26" s="6" t="s">
        <v>676</v>
      </c>
      <c r="D26" s="6" t="s">
        <v>677</v>
      </c>
      <c r="E26" s="6" t="s">
        <v>173</v>
      </c>
      <c r="G26" s="4" t="s">
        <v>25</v>
      </c>
      <c r="H26" s="6" t="s">
        <v>533</v>
      </c>
      <c r="I26" s="6" t="s">
        <v>534</v>
      </c>
      <c r="J26" s="6" t="s">
        <v>535</v>
      </c>
      <c r="K26" s="6" t="s">
        <v>173</v>
      </c>
      <c r="M26" s="4" t="s">
        <v>25</v>
      </c>
      <c r="N26" s="5">
        <v>381123.65</v>
      </c>
      <c r="O26" s="5">
        <v>64564.49</v>
      </c>
      <c r="P26" s="5">
        <v>79107</v>
      </c>
      <c r="Q26" s="6">
        <v>0.11</v>
      </c>
      <c r="S26" s="4" t="s">
        <v>25</v>
      </c>
      <c r="T26" s="5">
        <v>522128.2</v>
      </c>
      <c r="U26" s="5">
        <v>87218.86</v>
      </c>
      <c r="V26" s="5">
        <v>107993</v>
      </c>
      <c r="W26" s="6">
        <v>0.14000000000000001</v>
      </c>
      <c r="Y26" s="4" t="s">
        <v>25</v>
      </c>
      <c r="Z26" s="5">
        <v>545061.52</v>
      </c>
      <c r="AA26" s="5">
        <v>83964.18</v>
      </c>
      <c r="AB26" s="5">
        <v>105502</v>
      </c>
      <c r="AC26" s="6">
        <v>0.13</v>
      </c>
      <c r="AE26" s="4" t="s">
        <v>25</v>
      </c>
      <c r="AF26" s="5">
        <v>665773.27</v>
      </c>
      <c r="AG26" s="5">
        <v>138262.38</v>
      </c>
      <c r="AH26" s="5">
        <v>170991.78200000001</v>
      </c>
      <c r="AI26" s="6">
        <v>0.19</v>
      </c>
      <c r="AN26" s="4" t="s">
        <v>25</v>
      </c>
      <c r="AO26" s="4"/>
      <c r="AP26" s="4"/>
      <c r="AQ26" s="5">
        <v>381123.65</v>
      </c>
      <c r="AR26" s="5">
        <v>522128.2</v>
      </c>
      <c r="AS26" s="5">
        <v>545061.52</v>
      </c>
      <c r="AT26" s="5">
        <v>665773.27</v>
      </c>
    </row>
    <row r="27" spans="1:46" ht="33.75" x14ac:dyDescent="0.25">
      <c r="A27" s="4" t="s">
        <v>58</v>
      </c>
      <c r="B27" s="6" t="s">
        <v>648</v>
      </c>
      <c r="C27" s="6" t="s">
        <v>649</v>
      </c>
      <c r="D27" s="6" t="s">
        <v>650</v>
      </c>
      <c r="E27" s="6" t="s">
        <v>396</v>
      </c>
      <c r="G27" s="4" t="s">
        <v>58</v>
      </c>
      <c r="H27" s="6" t="s">
        <v>505</v>
      </c>
      <c r="I27" s="6" t="s">
        <v>506</v>
      </c>
      <c r="J27" s="6" t="s">
        <v>507</v>
      </c>
      <c r="K27" s="6" t="s">
        <v>508</v>
      </c>
      <c r="M27" s="4" t="s">
        <v>58</v>
      </c>
      <c r="N27" s="5">
        <v>509415.8</v>
      </c>
      <c r="O27" s="5">
        <v>134900</v>
      </c>
      <c r="P27" s="5">
        <v>151900</v>
      </c>
      <c r="Q27" s="6">
        <v>0.15</v>
      </c>
      <c r="S27" s="4" t="s">
        <v>58</v>
      </c>
      <c r="T27" s="5">
        <v>686077.66</v>
      </c>
      <c r="U27" s="5">
        <v>178788.34</v>
      </c>
      <c r="V27" s="5">
        <v>201457</v>
      </c>
      <c r="W27" s="6">
        <v>0.18</v>
      </c>
      <c r="Y27" s="4" t="s">
        <v>58</v>
      </c>
      <c r="Z27" s="5">
        <v>498289.49</v>
      </c>
      <c r="AA27" s="5">
        <v>130430</v>
      </c>
      <c r="AB27" s="5">
        <v>149241</v>
      </c>
      <c r="AC27" s="6">
        <v>0.12</v>
      </c>
      <c r="AE27" s="4" t="s">
        <v>58</v>
      </c>
      <c r="AF27" s="5">
        <v>66505.75</v>
      </c>
      <c r="AG27" s="5">
        <v>18915</v>
      </c>
      <c r="AH27" s="5">
        <v>22132</v>
      </c>
      <c r="AI27" s="6">
        <v>0.02</v>
      </c>
      <c r="AN27" s="4" t="s">
        <v>58</v>
      </c>
      <c r="AO27" s="4"/>
      <c r="AP27" s="4"/>
      <c r="AQ27" s="5">
        <v>509415.8</v>
      </c>
      <c r="AR27" s="5">
        <v>686077.66</v>
      </c>
      <c r="AS27" s="5">
        <v>498289.49</v>
      </c>
      <c r="AT27" s="5">
        <v>66505.75</v>
      </c>
    </row>
    <row r="28" spans="1:46" ht="22.5" x14ac:dyDescent="0.25">
      <c r="A28" s="4" t="s">
        <v>46</v>
      </c>
      <c r="B28" s="6" t="s">
        <v>663</v>
      </c>
      <c r="C28" s="6" t="s">
        <v>664</v>
      </c>
      <c r="D28" s="6" t="s">
        <v>665</v>
      </c>
      <c r="E28" s="6" t="s">
        <v>292</v>
      </c>
      <c r="G28" s="4" t="s">
        <v>46</v>
      </c>
      <c r="H28" s="6" t="s">
        <v>527</v>
      </c>
      <c r="I28" s="6" t="s">
        <v>528</v>
      </c>
      <c r="J28" s="6" t="s">
        <v>529</v>
      </c>
      <c r="K28" s="6" t="s">
        <v>159</v>
      </c>
      <c r="M28" s="4" t="s">
        <v>46</v>
      </c>
      <c r="N28" s="5">
        <v>228760.04</v>
      </c>
      <c r="O28" s="5">
        <v>67460</v>
      </c>
      <c r="P28" s="5">
        <v>77714</v>
      </c>
      <c r="Q28" s="6">
        <v>7.0000000000000007E-2</v>
      </c>
      <c r="S28" s="4" t="s">
        <v>46</v>
      </c>
      <c r="T28" s="5">
        <v>437102.91</v>
      </c>
      <c r="U28" s="5">
        <v>158230.236</v>
      </c>
      <c r="V28" s="5">
        <v>181987.77600000001</v>
      </c>
      <c r="W28" s="6">
        <v>0.11</v>
      </c>
      <c r="Y28" s="4" t="s">
        <v>46</v>
      </c>
      <c r="Z28" s="5">
        <v>484458.67</v>
      </c>
      <c r="AA28" s="5">
        <v>137583</v>
      </c>
      <c r="AB28" s="5">
        <v>158857.291</v>
      </c>
      <c r="AC28" s="6">
        <v>0.12</v>
      </c>
      <c r="AE28" s="4" t="s">
        <v>46</v>
      </c>
      <c r="AF28" s="5">
        <v>70612.820000000007</v>
      </c>
      <c r="AG28" s="5">
        <v>24256</v>
      </c>
      <c r="AH28" s="5">
        <v>27921</v>
      </c>
      <c r="AI28" s="6">
        <v>0.02</v>
      </c>
      <c r="AN28" s="4" t="s">
        <v>46</v>
      </c>
      <c r="AO28" s="4"/>
      <c r="AP28" s="4"/>
      <c r="AQ28" s="5">
        <v>228760.04</v>
      </c>
      <c r="AR28" s="5">
        <v>437102.91</v>
      </c>
      <c r="AS28" s="5">
        <v>484458.67</v>
      </c>
      <c r="AT28" s="5">
        <v>70612.820000000007</v>
      </c>
    </row>
    <row r="29" spans="1:46" x14ac:dyDescent="0.25">
      <c r="A29" s="4" t="s">
        <v>53</v>
      </c>
      <c r="B29" s="6" t="s">
        <v>651</v>
      </c>
      <c r="C29" s="6" t="s">
        <v>652</v>
      </c>
      <c r="D29" s="6" t="s">
        <v>653</v>
      </c>
      <c r="E29" s="6" t="s">
        <v>212</v>
      </c>
      <c r="G29" s="4" t="s">
        <v>53</v>
      </c>
      <c r="H29" s="6" t="s">
        <v>512</v>
      </c>
      <c r="I29" s="6" t="s">
        <v>513</v>
      </c>
      <c r="J29" s="6" t="s">
        <v>514</v>
      </c>
      <c r="K29" s="6" t="s">
        <v>145</v>
      </c>
      <c r="M29" s="4" t="s">
        <v>53</v>
      </c>
      <c r="N29" s="5">
        <v>580784.63</v>
      </c>
      <c r="O29" s="5">
        <v>126613.746</v>
      </c>
      <c r="P29" s="5">
        <v>145098.217</v>
      </c>
      <c r="Q29" s="6">
        <v>0.17</v>
      </c>
      <c r="S29" s="4" t="s">
        <v>53</v>
      </c>
      <c r="T29" s="5">
        <v>797548.9</v>
      </c>
      <c r="U29" s="5">
        <v>212918.50200000001</v>
      </c>
      <c r="V29" s="5">
        <v>243580.43900000001</v>
      </c>
      <c r="W29" s="6">
        <v>0.21</v>
      </c>
      <c r="Y29" s="4" t="s">
        <v>53</v>
      </c>
      <c r="Z29" s="5">
        <v>483503.7</v>
      </c>
      <c r="AA29" s="5">
        <v>124271.88</v>
      </c>
      <c r="AB29" s="5">
        <v>140984.144</v>
      </c>
      <c r="AC29" s="6">
        <v>0.12</v>
      </c>
      <c r="AE29" s="4" t="s">
        <v>53</v>
      </c>
      <c r="AF29" s="5">
        <v>346240.81</v>
      </c>
      <c r="AG29" s="5">
        <v>96621.578999999998</v>
      </c>
      <c r="AH29" s="5">
        <v>108133.686</v>
      </c>
      <c r="AI29" s="6">
        <v>0.1</v>
      </c>
      <c r="AN29" s="4" t="s">
        <v>53</v>
      </c>
      <c r="AO29" s="4"/>
      <c r="AP29" s="4"/>
      <c r="AQ29" s="5">
        <v>580784.63</v>
      </c>
      <c r="AR29" s="5">
        <v>797548.9</v>
      </c>
      <c r="AS29" s="5">
        <v>483503.7</v>
      </c>
      <c r="AT29" s="5">
        <v>346240.81</v>
      </c>
    </row>
    <row r="30" spans="1:46" x14ac:dyDescent="0.25">
      <c r="A30" s="4" t="s">
        <v>23</v>
      </c>
      <c r="B30" s="6" t="s">
        <v>644</v>
      </c>
      <c r="C30" s="6" t="s">
        <v>645</v>
      </c>
      <c r="D30" s="6" t="s">
        <v>646</v>
      </c>
      <c r="E30" s="6" t="s">
        <v>647</v>
      </c>
      <c r="G30" s="4" t="s">
        <v>23</v>
      </c>
      <c r="H30" s="6" t="s">
        <v>499</v>
      </c>
      <c r="I30" s="6" t="s">
        <v>500</v>
      </c>
      <c r="J30" s="6" t="s">
        <v>501</v>
      </c>
      <c r="K30" s="6" t="s">
        <v>396</v>
      </c>
      <c r="M30" s="4" t="s">
        <v>23</v>
      </c>
      <c r="N30" s="5">
        <v>657245.28</v>
      </c>
      <c r="O30" s="5">
        <v>200700</v>
      </c>
      <c r="P30" s="5">
        <v>228880</v>
      </c>
      <c r="Q30" s="6">
        <v>0.19</v>
      </c>
      <c r="S30" s="4" t="s">
        <v>23</v>
      </c>
      <c r="T30" s="5">
        <v>769512.27</v>
      </c>
      <c r="U30" s="5">
        <v>261080</v>
      </c>
      <c r="V30" s="5">
        <v>297582</v>
      </c>
      <c r="W30" s="6">
        <v>0.2</v>
      </c>
      <c r="Y30" s="4" t="s">
        <v>23</v>
      </c>
      <c r="Z30" s="5">
        <v>453883.53</v>
      </c>
      <c r="AA30" s="5">
        <v>144130</v>
      </c>
      <c r="AB30" s="5">
        <v>164045</v>
      </c>
      <c r="AC30" s="6">
        <v>0.11</v>
      </c>
      <c r="AE30" s="4" t="s">
        <v>23</v>
      </c>
      <c r="AF30" s="5">
        <v>344185.78</v>
      </c>
      <c r="AG30" s="5">
        <v>139012.42000000001</v>
      </c>
      <c r="AH30" s="5">
        <v>160332</v>
      </c>
      <c r="AI30" s="6">
        <v>0.1</v>
      </c>
      <c r="AN30" s="4" t="s">
        <v>23</v>
      </c>
      <c r="AO30" s="4"/>
      <c r="AP30" s="4"/>
      <c r="AQ30" s="5">
        <v>657245.28</v>
      </c>
      <c r="AR30" s="5">
        <v>769512.27</v>
      </c>
      <c r="AS30" s="5">
        <v>453883.53</v>
      </c>
      <c r="AT30" s="5">
        <v>344185.78</v>
      </c>
    </row>
    <row r="31" spans="1:46" x14ac:dyDescent="0.25">
      <c r="A31" s="4" t="s">
        <v>60</v>
      </c>
      <c r="B31" s="6" t="s">
        <v>681</v>
      </c>
      <c r="C31" s="6" t="s">
        <v>682</v>
      </c>
      <c r="D31" s="6" t="s">
        <v>683</v>
      </c>
      <c r="E31" s="6" t="s">
        <v>180</v>
      </c>
      <c r="G31" s="4" t="s">
        <v>60</v>
      </c>
      <c r="H31" s="6" t="s">
        <v>554</v>
      </c>
      <c r="I31" s="6" t="s">
        <v>555</v>
      </c>
      <c r="J31" s="6" t="s">
        <v>556</v>
      </c>
      <c r="K31" s="6" t="s">
        <v>201</v>
      </c>
      <c r="M31" s="4" t="s">
        <v>60</v>
      </c>
      <c r="N31" s="5">
        <v>184318.47</v>
      </c>
      <c r="O31" s="5">
        <v>51240</v>
      </c>
      <c r="P31" s="5">
        <v>59122</v>
      </c>
      <c r="Q31" s="6">
        <v>0.05</v>
      </c>
      <c r="S31" s="4" t="s">
        <v>60</v>
      </c>
      <c r="T31" s="5">
        <v>128347.8</v>
      </c>
      <c r="U31" s="5">
        <v>41010</v>
      </c>
      <c r="V31" s="5">
        <v>46817</v>
      </c>
      <c r="W31" s="6">
        <v>0.03</v>
      </c>
      <c r="Y31" s="4" t="s">
        <v>60</v>
      </c>
      <c r="Z31" s="5">
        <v>360883.26</v>
      </c>
      <c r="AA31" s="5">
        <v>93320</v>
      </c>
      <c r="AB31" s="5">
        <v>109778</v>
      </c>
      <c r="AC31" s="6">
        <v>0.09</v>
      </c>
      <c r="AE31" s="4" t="s">
        <v>60</v>
      </c>
      <c r="AF31" s="5">
        <v>310883.32</v>
      </c>
      <c r="AG31" s="5">
        <v>111333.6</v>
      </c>
      <c r="AH31" s="5">
        <v>128991</v>
      </c>
      <c r="AI31" s="6">
        <v>0.09</v>
      </c>
      <c r="AN31" s="4" t="s">
        <v>60</v>
      </c>
      <c r="AO31" s="4"/>
      <c r="AP31" s="4"/>
      <c r="AQ31" s="5">
        <v>184318.47</v>
      </c>
      <c r="AR31" s="5">
        <v>128347.8</v>
      </c>
      <c r="AS31" s="5">
        <v>360883.26</v>
      </c>
      <c r="AT31" s="5">
        <v>310883.32</v>
      </c>
    </row>
    <row r="32" spans="1:46" x14ac:dyDescent="0.25">
      <c r="A32" s="4" t="s">
        <v>29</v>
      </c>
      <c r="B32" s="6" t="s">
        <v>657</v>
      </c>
      <c r="C32" s="6" t="s">
        <v>658</v>
      </c>
      <c r="D32" s="6" t="s">
        <v>659</v>
      </c>
      <c r="E32" s="6" t="s">
        <v>288</v>
      </c>
      <c r="G32" s="4" t="s">
        <v>29</v>
      </c>
      <c r="H32" s="6" t="s">
        <v>515</v>
      </c>
      <c r="I32" s="6" t="s">
        <v>516</v>
      </c>
      <c r="J32" s="6" t="s">
        <v>517</v>
      </c>
      <c r="K32" s="6" t="s">
        <v>288</v>
      </c>
      <c r="M32" s="4" t="s">
        <v>29</v>
      </c>
      <c r="N32" s="5">
        <v>779043</v>
      </c>
      <c r="O32" s="5">
        <v>235303.05</v>
      </c>
      <c r="P32" s="5">
        <v>264398</v>
      </c>
      <c r="Q32" s="6">
        <v>0.22</v>
      </c>
      <c r="S32" s="4" t="s">
        <v>29</v>
      </c>
      <c r="T32" s="5">
        <v>351552</v>
      </c>
      <c r="U32" s="5">
        <v>110136.5</v>
      </c>
      <c r="V32" s="5">
        <v>124944</v>
      </c>
      <c r="W32" s="6">
        <v>0.09</v>
      </c>
      <c r="Y32" s="4" t="s">
        <v>29</v>
      </c>
      <c r="Z32" s="5">
        <v>288388.3</v>
      </c>
      <c r="AA32" s="5">
        <v>88944.75</v>
      </c>
      <c r="AB32" s="5">
        <v>98581</v>
      </c>
      <c r="AC32" s="6">
        <v>7.0000000000000007E-2</v>
      </c>
      <c r="AE32" s="4" t="s">
        <v>29</v>
      </c>
      <c r="AF32" s="5">
        <v>379749.9</v>
      </c>
      <c r="AG32" s="5">
        <v>167420</v>
      </c>
      <c r="AH32" s="5">
        <v>185843</v>
      </c>
      <c r="AI32" s="6">
        <v>0.11</v>
      </c>
      <c r="AN32" s="4" t="s">
        <v>29</v>
      </c>
      <c r="AO32" s="4"/>
      <c r="AP32" s="4"/>
      <c r="AQ32" s="5">
        <v>779043</v>
      </c>
      <c r="AR32" s="5">
        <v>351552</v>
      </c>
      <c r="AS32" s="5">
        <v>288388.3</v>
      </c>
      <c r="AT32" s="5">
        <v>379749.9</v>
      </c>
    </row>
    <row r="33" spans="1:46" x14ac:dyDescent="0.25">
      <c r="A33" s="4" t="s">
        <v>30</v>
      </c>
      <c r="B33" s="6" t="s">
        <v>666</v>
      </c>
      <c r="C33" s="6" t="s">
        <v>667</v>
      </c>
      <c r="D33" s="6" t="s">
        <v>668</v>
      </c>
      <c r="E33" s="6" t="s">
        <v>159</v>
      </c>
      <c r="G33" s="4" t="s">
        <v>30</v>
      </c>
      <c r="H33" s="6" t="s">
        <v>530</v>
      </c>
      <c r="I33" s="6" t="s">
        <v>531</v>
      </c>
      <c r="J33" s="6" t="s">
        <v>532</v>
      </c>
      <c r="K33" s="6" t="s">
        <v>173</v>
      </c>
      <c r="M33" s="4" t="s">
        <v>30</v>
      </c>
      <c r="N33" s="5">
        <v>190803.96</v>
      </c>
      <c r="O33" s="5">
        <v>50637.735000000001</v>
      </c>
      <c r="P33" s="5">
        <v>56318.3</v>
      </c>
      <c r="Q33" s="6">
        <v>0.05</v>
      </c>
      <c r="S33" s="4" t="s">
        <v>30</v>
      </c>
      <c r="T33" s="5">
        <v>185428.52</v>
      </c>
      <c r="U33" s="5">
        <v>49965.345000000001</v>
      </c>
      <c r="V33" s="5">
        <v>55763.326000000001</v>
      </c>
      <c r="W33" s="6">
        <v>0.05</v>
      </c>
      <c r="Y33" s="4" t="s">
        <v>30</v>
      </c>
      <c r="Z33" s="5">
        <v>149101.72</v>
      </c>
      <c r="AA33" s="5">
        <v>39172.25</v>
      </c>
      <c r="AB33" s="5">
        <v>44252.525999999998</v>
      </c>
      <c r="AC33" s="6">
        <v>0.04</v>
      </c>
      <c r="AE33" s="4" t="s">
        <v>30</v>
      </c>
      <c r="AF33" s="5">
        <v>114127.34</v>
      </c>
      <c r="AG33" s="5">
        <v>34553.398000000001</v>
      </c>
      <c r="AH33" s="5">
        <v>39113.472000000002</v>
      </c>
      <c r="AI33" s="6">
        <v>0.03</v>
      </c>
      <c r="AN33" s="4" t="s">
        <v>30</v>
      </c>
      <c r="AO33" s="4"/>
      <c r="AP33" s="4"/>
      <c r="AQ33" s="5">
        <v>190803.96</v>
      </c>
      <c r="AR33" s="5">
        <v>185428.52</v>
      </c>
      <c r="AS33" s="5">
        <v>149101.72</v>
      </c>
      <c r="AT33" s="5">
        <v>114127.34</v>
      </c>
    </row>
    <row r="34" spans="1:46" x14ac:dyDescent="0.25">
      <c r="A34" s="4" t="s">
        <v>33</v>
      </c>
      <c r="B34" s="6" t="s">
        <v>688</v>
      </c>
      <c r="C34" s="6" t="s">
        <v>689</v>
      </c>
      <c r="D34" s="6" t="s">
        <v>690</v>
      </c>
      <c r="E34" s="6" t="s">
        <v>194</v>
      </c>
      <c r="G34" s="4" t="s">
        <v>33</v>
      </c>
      <c r="H34" s="6" t="s">
        <v>542</v>
      </c>
      <c r="I34" s="6" t="s">
        <v>543</v>
      </c>
      <c r="J34" s="6" t="s">
        <v>544</v>
      </c>
      <c r="K34" s="6" t="s">
        <v>194</v>
      </c>
      <c r="M34" s="4" t="s">
        <v>33</v>
      </c>
      <c r="N34" s="5">
        <v>87617.03</v>
      </c>
      <c r="O34" s="5">
        <v>34621.699999999997</v>
      </c>
      <c r="P34" s="5">
        <v>40639</v>
      </c>
      <c r="Q34" s="6">
        <v>0.03</v>
      </c>
      <c r="S34" s="4" t="s">
        <v>33</v>
      </c>
      <c r="T34" s="5">
        <v>119129.64</v>
      </c>
      <c r="U34" s="5">
        <v>46456.33</v>
      </c>
      <c r="V34" s="5">
        <v>54197</v>
      </c>
      <c r="W34" s="6">
        <v>0.03</v>
      </c>
      <c r="Y34" s="4" t="s">
        <v>33</v>
      </c>
      <c r="Z34" s="5">
        <v>109663.2</v>
      </c>
      <c r="AA34" s="5">
        <v>40512.75</v>
      </c>
      <c r="AB34" s="5">
        <v>46799</v>
      </c>
      <c r="AC34" s="6">
        <v>0.03</v>
      </c>
      <c r="AE34" s="4" t="s">
        <v>33</v>
      </c>
      <c r="AF34" s="5">
        <v>118817.04</v>
      </c>
      <c r="AG34" s="5">
        <v>53250</v>
      </c>
      <c r="AH34" s="5">
        <v>62151</v>
      </c>
      <c r="AI34" s="6">
        <v>0.03</v>
      </c>
      <c r="AN34" s="4" t="s">
        <v>33</v>
      </c>
      <c r="AO34" s="4"/>
      <c r="AP34" s="4"/>
      <c r="AQ34" s="5">
        <v>87617.03</v>
      </c>
      <c r="AR34" s="5">
        <v>119129.64</v>
      </c>
      <c r="AS34" s="5">
        <v>109663.2</v>
      </c>
      <c r="AT34" s="5">
        <v>118817.04</v>
      </c>
    </row>
    <row r="35" spans="1:46" x14ac:dyDescent="0.25">
      <c r="A35" s="4" t="s">
        <v>62</v>
      </c>
      <c r="B35" s="6" t="s">
        <v>672</v>
      </c>
      <c r="C35" s="6" t="s">
        <v>673</v>
      </c>
      <c r="D35" s="6" t="s">
        <v>674</v>
      </c>
      <c r="E35" s="6" t="s">
        <v>173</v>
      </c>
      <c r="G35" s="4" t="s">
        <v>62</v>
      </c>
      <c r="H35" s="6" t="s">
        <v>536</v>
      </c>
      <c r="I35" s="6" t="s">
        <v>537</v>
      </c>
      <c r="J35" s="6" t="s">
        <v>538</v>
      </c>
      <c r="K35" s="6" t="s">
        <v>173</v>
      </c>
      <c r="M35" s="4" t="s">
        <v>62</v>
      </c>
      <c r="N35" s="5">
        <v>74258.14</v>
      </c>
      <c r="O35" s="5">
        <v>21637.5</v>
      </c>
      <c r="P35" s="5">
        <v>24737</v>
      </c>
      <c r="Q35" s="6">
        <v>0.02</v>
      </c>
      <c r="S35" s="4" t="s">
        <v>62</v>
      </c>
      <c r="T35" s="5">
        <v>97237.53</v>
      </c>
      <c r="U35" s="5">
        <v>30421.77</v>
      </c>
      <c r="V35" s="5">
        <v>35267</v>
      </c>
      <c r="W35" s="6">
        <v>0.03</v>
      </c>
      <c r="Y35" s="4" t="s">
        <v>62</v>
      </c>
      <c r="Z35" s="5">
        <v>95471</v>
      </c>
      <c r="AA35" s="5">
        <v>31624.65</v>
      </c>
      <c r="AB35" s="5">
        <v>36090</v>
      </c>
      <c r="AC35" s="6">
        <v>0.02</v>
      </c>
      <c r="AE35" s="4" t="s">
        <v>62</v>
      </c>
      <c r="AF35" s="5">
        <v>106253.52</v>
      </c>
      <c r="AG35" s="5">
        <v>36984</v>
      </c>
      <c r="AH35" s="5">
        <v>42010</v>
      </c>
      <c r="AI35" s="6">
        <v>0.03</v>
      </c>
      <c r="AN35" s="4" t="s">
        <v>62</v>
      </c>
      <c r="AO35" s="4"/>
      <c r="AP35" s="4"/>
      <c r="AQ35" s="5">
        <v>74258.14</v>
      </c>
      <c r="AR35" s="5">
        <v>97237.53</v>
      </c>
      <c r="AS35" s="5">
        <v>95471</v>
      </c>
      <c r="AT35" s="5">
        <v>106253.52</v>
      </c>
    </row>
    <row r="36" spans="1:46" x14ac:dyDescent="0.25">
      <c r="A36" s="4" t="s">
        <v>36</v>
      </c>
      <c r="B36" s="6" t="s">
        <v>697</v>
      </c>
      <c r="C36" s="6" t="s">
        <v>698</v>
      </c>
      <c r="D36" s="6" t="s">
        <v>699</v>
      </c>
      <c r="E36" s="6" t="s">
        <v>201</v>
      </c>
      <c r="G36" s="4" t="s">
        <v>36</v>
      </c>
      <c r="H36" s="6" t="s">
        <v>566</v>
      </c>
      <c r="I36" s="6" t="s">
        <v>567</v>
      </c>
      <c r="J36" s="6" t="s">
        <v>568</v>
      </c>
      <c r="K36" s="6" t="s">
        <v>202</v>
      </c>
      <c r="M36" s="4" t="s">
        <v>36</v>
      </c>
      <c r="N36" s="5">
        <v>60480</v>
      </c>
      <c r="O36" s="5">
        <v>17400</v>
      </c>
      <c r="P36" s="5">
        <v>20661</v>
      </c>
      <c r="Q36" s="6">
        <v>0.02</v>
      </c>
      <c r="S36" s="4" t="s">
        <v>36</v>
      </c>
      <c r="T36" s="5">
        <v>152451.22</v>
      </c>
      <c r="U36" s="5">
        <v>42550</v>
      </c>
      <c r="V36" s="5">
        <v>50372</v>
      </c>
      <c r="W36" s="6">
        <v>0.04</v>
      </c>
      <c r="Y36" s="4" t="s">
        <v>36</v>
      </c>
      <c r="Z36" s="5">
        <v>88640</v>
      </c>
      <c r="AA36" s="5">
        <v>24650</v>
      </c>
      <c r="AB36" s="5">
        <v>28795</v>
      </c>
      <c r="AC36" s="6">
        <v>0.02</v>
      </c>
      <c r="AE36" s="4" t="s">
        <v>36</v>
      </c>
      <c r="AF36" s="5">
        <v>107100.77</v>
      </c>
      <c r="AG36" s="5">
        <v>31529</v>
      </c>
      <c r="AH36" s="5">
        <v>36137</v>
      </c>
      <c r="AI36" s="6">
        <v>0.03</v>
      </c>
      <c r="AN36" s="4" t="s">
        <v>36</v>
      </c>
      <c r="AO36" s="4"/>
      <c r="AP36" s="4"/>
      <c r="AQ36" s="5">
        <v>60480</v>
      </c>
      <c r="AR36" s="5">
        <v>152451.22</v>
      </c>
      <c r="AS36" s="5">
        <v>88640</v>
      </c>
      <c r="AT36" s="5">
        <v>107100.77</v>
      </c>
    </row>
    <row r="37" spans="1:46" ht="22.5" x14ac:dyDescent="0.25">
      <c r="A37" s="4" t="s">
        <v>20</v>
      </c>
      <c r="G37" s="4" t="s">
        <v>20</v>
      </c>
      <c r="H37" s="6" t="s">
        <v>557</v>
      </c>
      <c r="I37" s="6" t="s">
        <v>558</v>
      </c>
      <c r="J37" s="6" t="s">
        <v>559</v>
      </c>
      <c r="K37" s="6" t="s">
        <v>202</v>
      </c>
      <c r="M37" s="4" t="s">
        <v>20</v>
      </c>
      <c r="N37" s="5">
        <v>79053.5</v>
      </c>
      <c r="O37" s="5">
        <v>17726.400000000001</v>
      </c>
      <c r="P37" s="5">
        <v>20761</v>
      </c>
      <c r="Q37" s="6">
        <v>0.02</v>
      </c>
      <c r="S37" s="4" t="s">
        <v>20</v>
      </c>
      <c r="T37" s="5">
        <v>2594</v>
      </c>
      <c r="U37" s="5">
        <v>1000</v>
      </c>
      <c r="V37" s="5">
        <v>1302</v>
      </c>
      <c r="W37" s="6">
        <v>0</v>
      </c>
      <c r="Y37" s="4" t="s">
        <v>20</v>
      </c>
      <c r="Z37" s="5">
        <v>72687.58</v>
      </c>
      <c r="AA37" s="5">
        <v>19949.919999999998</v>
      </c>
      <c r="AB37" s="5">
        <v>22756</v>
      </c>
      <c r="AC37" s="6">
        <v>0.02</v>
      </c>
      <c r="AE37" s="4" t="s">
        <v>20</v>
      </c>
      <c r="AF37" s="5">
        <v>87473.17</v>
      </c>
      <c r="AG37" s="5">
        <v>33240</v>
      </c>
      <c r="AH37" s="5">
        <v>38142</v>
      </c>
      <c r="AI37" s="6">
        <v>0.03</v>
      </c>
      <c r="AN37" s="4" t="s">
        <v>20</v>
      </c>
      <c r="AO37" s="4"/>
      <c r="AP37" s="4"/>
      <c r="AQ37" s="5">
        <v>79053.5</v>
      </c>
      <c r="AR37" s="5">
        <v>2594</v>
      </c>
      <c r="AS37" s="5">
        <v>72687.58</v>
      </c>
      <c r="AT37" s="5">
        <v>87473.17</v>
      </c>
    </row>
    <row r="38" spans="1:46" x14ac:dyDescent="0.25">
      <c r="A38" s="4" t="s">
        <v>47</v>
      </c>
      <c r="B38" s="6" t="s">
        <v>700</v>
      </c>
      <c r="C38" s="6" t="s">
        <v>701</v>
      </c>
      <c r="D38" s="6" t="s">
        <v>702</v>
      </c>
      <c r="E38" s="6" t="s">
        <v>201</v>
      </c>
      <c r="G38" s="4" t="s">
        <v>47</v>
      </c>
      <c r="H38" s="6" t="s">
        <v>551</v>
      </c>
      <c r="I38" s="6" t="s">
        <v>552</v>
      </c>
      <c r="J38" s="6" t="s">
        <v>553</v>
      </c>
      <c r="K38" s="6" t="s">
        <v>201</v>
      </c>
      <c r="M38" s="4" t="s">
        <v>47</v>
      </c>
      <c r="N38" s="5">
        <v>50129.69</v>
      </c>
      <c r="O38" s="5">
        <v>12180.15</v>
      </c>
      <c r="P38" s="5">
        <v>13919</v>
      </c>
      <c r="Q38" s="6">
        <v>0.01</v>
      </c>
      <c r="S38" s="4" t="s">
        <v>47</v>
      </c>
      <c r="T38" s="5">
        <v>75751.789999999994</v>
      </c>
      <c r="U38" s="5">
        <v>21550</v>
      </c>
      <c r="V38" s="5">
        <v>25072</v>
      </c>
      <c r="W38" s="6">
        <v>0.02</v>
      </c>
      <c r="Y38" s="4" t="s">
        <v>47</v>
      </c>
      <c r="Z38" s="5">
        <v>61501.9</v>
      </c>
      <c r="AA38" s="5">
        <v>17145</v>
      </c>
      <c r="AB38" s="5">
        <v>20083</v>
      </c>
      <c r="AC38" s="6">
        <v>0.01</v>
      </c>
      <c r="AE38" s="4" t="s">
        <v>47</v>
      </c>
      <c r="AF38" s="5">
        <v>12486.39</v>
      </c>
      <c r="AG38" s="5">
        <v>4200</v>
      </c>
      <c r="AH38" s="5">
        <v>4836</v>
      </c>
      <c r="AI38" s="6">
        <v>0</v>
      </c>
      <c r="AN38" s="4" t="s">
        <v>47</v>
      </c>
      <c r="AO38" s="4"/>
      <c r="AP38" s="4"/>
      <c r="AQ38" s="5">
        <v>50129.69</v>
      </c>
      <c r="AR38" s="5">
        <v>75751.789999999994</v>
      </c>
      <c r="AS38" s="5">
        <v>61501.9</v>
      </c>
      <c r="AT38" s="5">
        <v>12486.39</v>
      </c>
    </row>
    <row r="39" spans="1:46" x14ac:dyDescent="0.25">
      <c r="A39" s="4" t="s">
        <v>51</v>
      </c>
      <c r="B39" s="6" t="s">
        <v>691</v>
      </c>
      <c r="C39" s="6" t="s">
        <v>692</v>
      </c>
      <c r="D39" s="6" t="s">
        <v>693</v>
      </c>
      <c r="E39" s="6" t="s">
        <v>194</v>
      </c>
      <c r="G39" s="4" t="s">
        <v>51</v>
      </c>
      <c r="H39" s="6" t="s">
        <v>539</v>
      </c>
      <c r="I39" s="6" t="s">
        <v>540</v>
      </c>
      <c r="J39" s="6" t="s">
        <v>541</v>
      </c>
      <c r="K39" s="6" t="s">
        <v>180</v>
      </c>
      <c r="M39" s="4" t="s">
        <v>51</v>
      </c>
      <c r="N39" s="6">
        <v>0</v>
      </c>
      <c r="O39" s="6">
        <v>0</v>
      </c>
      <c r="P39" s="6">
        <v>0</v>
      </c>
      <c r="Q39" s="6">
        <v>0</v>
      </c>
      <c r="S39" s="4" t="s">
        <v>51</v>
      </c>
      <c r="T39" s="5">
        <v>42099.95</v>
      </c>
      <c r="U39" s="5">
        <v>19660</v>
      </c>
      <c r="V39" s="5">
        <v>21215</v>
      </c>
      <c r="W39" s="6">
        <v>0.01</v>
      </c>
      <c r="Y39" s="4" t="s">
        <v>51</v>
      </c>
      <c r="Z39" s="5">
        <v>55595</v>
      </c>
      <c r="AA39" s="5">
        <v>21700</v>
      </c>
      <c r="AB39" s="5">
        <v>24160</v>
      </c>
      <c r="AC39" s="6">
        <v>0.01</v>
      </c>
      <c r="AE39" s="4" t="s">
        <v>51</v>
      </c>
      <c r="AF39" s="5">
        <v>137665</v>
      </c>
      <c r="AG39" s="5">
        <v>54800</v>
      </c>
      <c r="AH39" s="5">
        <v>59740</v>
      </c>
      <c r="AI39" s="6">
        <v>0.04</v>
      </c>
      <c r="AN39" s="4" t="s">
        <v>51</v>
      </c>
      <c r="AO39" s="4"/>
      <c r="AP39" s="4"/>
      <c r="AQ39" s="6">
        <v>0</v>
      </c>
      <c r="AR39" s="5">
        <v>42099.95</v>
      </c>
      <c r="AS39" s="5">
        <v>55595</v>
      </c>
      <c r="AT39" s="5">
        <v>137665</v>
      </c>
    </row>
    <row r="40" spans="1:46" x14ac:dyDescent="0.25">
      <c r="A40" s="4" t="s">
        <v>37</v>
      </c>
      <c r="B40" s="6" t="s">
        <v>669</v>
      </c>
      <c r="C40" s="6" t="s">
        <v>670</v>
      </c>
      <c r="D40" s="6" t="s">
        <v>671</v>
      </c>
      <c r="E40" s="6" t="s">
        <v>163</v>
      </c>
      <c r="G40" s="4" t="s">
        <v>37</v>
      </c>
      <c r="H40" s="6" t="s">
        <v>518</v>
      </c>
      <c r="I40" s="6" t="s">
        <v>519</v>
      </c>
      <c r="J40" s="6" t="s">
        <v>520</v>
      </c>
      <c r="K40" s="6" t="s">
        <v>288</v>
      </c>
      <c r="M40" s="4" t="s">
        <v>37</v>
      </c>
      <c r="N40" s="5">
        <v>97747</v>
      </c>
      <c r="O40" s="5">
        <v>23130</v>
      </c>
      <c r="P40" s="5">
        <v>26408</v>
      </c>
      <c r="Q40" s="6">
        <v>0.03</v>
      </c>
      <c r="S40" s="4" t="s">
        <v>37</v>
      </c>
      <c r="T40" s="5">
        <v>4888.68</v>
      </c>
      <c r="U40" s="5">
        <v>1500</v>
      </c>
      <c r="V40" s="5">
        <v>1746</v>
      </c>
      <c r="W40" s="6">
        <v>0</v>
      </c>
      <c r="Y40" s="4" t="s">
        <v>37</v>
      </c>
      <c r="Z40" s="5">
        <v>44856.18</v>
      </c>
      <c r="AA40" s="5">
        <v>11200</v>
      </c>
      <c r="AB40" s="5">
        <v>12864</v>
      </c>
      <c r="AC40" s="6">
        <v>0.01</v>
      </c>
      <c r="AE40" s="4" t="s">
        <v>37</v>
      </c>
      <c r="AF40" s="5">
        <v>28854.23</v>
      </c>
      <c r="AG40" s="5">
        <v>9130</v>
      </c>
      <c r="AH40" s="5">
        <v>10513</v>
      </c>
      <c r="AI40" s="6">
        <v>0.01</v>
      </c>
      <c r="AN40" s="4" t="s">
        <v>37</v>
      </c>
      <c r="AO40" s="4"/>
      <c r="AP40" s="4"/>
      <c r="AQ40" s="5">
        <v>97747</v>
      </c>
      <c r="AR40" s="5">
        <v>4888.68</v>
      </c>
      <c r="AS40" s="5">
        <v>44856.18</v>
      </c>
      <c r="AT40" s="5">
        <v>28854.23</v>
      </c>
    </row>
    <row r="41" spans="1:46" x14ac:dyDescent="0.25">
      <c r="A41" s="4" t="s">
        <v>32</v>
      </c>
      <c r="B41" s="6" t="s">
        <v>694</v>
      </c>
      <c r="C41" s="6" t="s">
        <v>695</v>
      </c>
      <c r="D41" s="6" t="s">
        <v>696</v>
      </c>
      <c r="E41" s="6" t="s">
        <v>194</v>
      </c>
      <c r="G41" s="4" t="s">
        <v>32</v>
      </c>
      <c r="H41" s="6" t="s">
        <v>545</v>
      </c>
      <c r="I41" s="6" t="s">
        <v>546</v>
      </c>
      <c r="J41" s="6" t="s">
        <v>547</v>
      </c>
      <c r="K41" s="6" t="s">
        <v>201</v>
      </c>
      <c r="M41" s="4" t="s">
        <v>32</v>
      </c>
      <c r="N41" s="5">
        <v>47066.39</v>
      </c>
      <c r="O41" s="5">
        <v>12845.5</v>
      </c>
      <c r="P41" s="5">
        <v>14568</v>
      </c>
      <c r="Q41" s="6">
        <v>0.01</v>
      </c>
      <c r="S41" s="4" t="s">
        <v>32</v>
      </c>
      <c r="T41" s="5">
        <v>79042.97</v>
      </c>
      <c r="U41" s="5">
        <v>23117.687999999998</v>
      </c>
      <c r="V41" s="5">
        <v>25673.829000000002</v>
      </c>
      <c r="W41" s="6">
        <v>0.02</v>
      </c>
      <c r="Y41" s="4" t="s">
        <v>32</v>
      </c>
      <c r="Z41" s="5">
        <v>33891.550000000003</v>
      </c>
      <c r="AA41" s="5">
        <v>10192.5</v>
      </c>
      <c r="AB41" s="5">
        <v>11376</v>
      </c>
      <c r="AC41" s="6">
        <v>0.01</v>
      </c>
      <c r="AE41" s="4" t="s">
        <v>32</v>
      </c>
      <c r="AF41" s="5">
        <v>45189.71</v>
      </c>
      <c r="AG41" s="5">
        <v>15619.8</v>
      </c>
      <c r="AH41" s="5">
        <v>17303</v>
      </c>
      <c r="AI41" s="6">
        <v>0.01</v>
      </c>
      <c r="AN41" s="4" t="s">
        <v>32</v>
      </c>
      <c r="AO41" s="4"/>
      <c r="AP41" s="4"/>
      <c r="AQ41" s="5">
        <v>47066.39</v>
      </c>
      <c r="AR41" s="5">
        <v>79042.97</v>
      </c>
      <c r="AS41" s="5">
        <v>33891.550000000003</v>
      </c>
      <c r="AT41" s="5">
        <v>45189.71</v>
      </c>
    </row>
    <row r="42" spans="1:46" x14ac:dyDescent="0.25">
      <c r="A42" s="4" t="s">
        <v>34</v>
      </c>
      <c r="G42" s="4" t="s">
        <v>34</v>
      </c>
      <c r="M42" s="4" t="s">
        <v>34</v>
      </c>
      <c r="S42" s="4" t="s">
        <v>34</v>
      </c>
      <c r="Y42" s="4" t="s">
        <v>34</v>
      </c>
      <c r="Z42" s="5">
        <v>27814.06</v>
      </c>
      <c r="AA42" s="5">
        <v>9870</v>
      </c>
      <c r="AB42" s="5">
        <v>11862</v>
      </c>
      <c r="AC42" s="6">
        <v>0.01</v>
      </c>
      <c r="AE42" s="4" t="s">
        <v>34</v>
      </c>
      <c r="AF42" s="5">
        <v>83315.839999999997</v>
      </c>
      <c r="AG42" s="5">
        <v>29872.5</v>
      </c>
      <c r="AH42" s="5">
        <v>35765</v>
      </c>
      <c r="AI42" s="6">
        <v>0.02</v>
      </c>
      <c r="AN42" s="4" t="s">
        <v>34</v>
      </c>
      <c r="AO42" s="4"/>
      <c r="AP42" s="4"/>
      <c r="AS42" s="5">
        <v>27814.06</v>
      </c>
      <c r="AT42" s="5">
        <v>83315.839999999997</v>
      </c>
    </row>
    <row r="43" spans="1:46" x14ac:dyDescent="0.25">
      <c r="A43" s="4" t="s">
        <v>65</v>
      </c>
      <c r="G43" s="4" t="s">
        <v>65</v>
      </c>
      <c r="M43" s="4" t="s">
        <v>65</v>
      </c>
      <c r="N43" s="5">
        <v>11450</v>
      </c>
      <c r="O43" s="5">
        <v>2502</v>
      </c>
      <c r="P43" s="5">
        <v>2869</v>
      </c>
      <c r="Q43" s="6">
        <v>0</v>
      </c>
      <c r="S43" s="4" t="s">
        <v>65</v>
      </c>
      <c r="T43" s="5">
        <v>6125</v>
      </c>
      <c r="U43" s="5">
        <v>1751.75</v>
      </c>
      <c r="V43" s="5">
        <v>2010</v>
      </c>
      <c r="W43" s="6">
        <v>0</v>
      </c>
      <c r="Y43" s="4" t="s">
        <v>65</v>
      </c>
      <c r="Z43" s="5">
        <v>12946.1</v>
      </c>
      <c r="AA43" s="5">
        <v>2309.44</v>
      </c>
      <c r="AB43" s="5">
        <v>2746</v>
      </c>
      <c r="AC43" s="6">
        <v>0</v>
      </c>
      <c r="AE43" s="4" t="s">
        <v>65</v>
      </c>
      <c r="AF43" s="5">
        <v>3900</v>
      </c>
      <c r="AG43" s="5">
        <v>1500</v>
      </c>
      <c r="AH43" s="5">
        <v>1747</v>
      </c>
      <c r="AI43" s="6">
        <v>0</v>
      </c>
      <c r="AN43" s="4" t="s">
        <v>65</v>
      </c>
      <c r="AO43" s="4"/>
      <c r="AP43" s="4"/>
      <c r="AQ43" s="5">
        <v>11450</v>
      </c>
      <c r="AR43" s="5">
        <v>6125</v>
      </c>
      <c r="AS43" s="5">
        <v>12946.1</v>
      </c>
      <c r="AT43" s="5">
        <v>3900</v>
      </c>
    </row>
    <row r="44" spans="1:46" x14ac:dyDescent="0.25">
      <c r="A44" s="4" t="s">
        <v>72</v>
      </c>
      <c r="G44" s="4" t="s">
        <v>72</v>
      </c>
      <c r="M44" s="4" t="s">
        <v>72</v>
      </c>
      <c r="S44" s="4" t="s">
        <v>72</v>
      </c>
      <c r="Y44" s="4" t="s">
        <v>72</v>
      </c>
      <c r="Z44" s="5">
        <v>10905.2</v>
      </c>
      <c r="AA44" s="5">
        <v>3894.9</v>
      </c>
      <c r="AB44" s="5">
        <v>4421</v>
      </c>
      <c r="AC44" s="6">
        <v>0</v>
      </c>
      <c r="AE44" s="4" t="s">
        <v>72</v>
      </c>
      <c r="AN44" s="4" t="s">
        <v>72</v>
      </c>
      <c r="AO44" s="4"/>
      <c r="AP44" s="4"/>
      <c r="AS44" s="5">
        <v>10905.2</v>
      </c>
      <c r="AT44" s="5"/>
    </row>
    <row r="45" spans="1:46" x14ac:dyDescent="0.25">
      <c r="A45" s="4" t="s">
        <v>73</v>
      </c>
      <c r="G45" s="4" t="s">
        <v>73</v>
      </c>
      <c r="H45" s="6"/>
      <c r="I45" s="6"/>
      <c r="J45" s="6"/>
      <c r="K45" s="6"/>
      <c r="M45" s="4" t="s">
        <v>73</v>
      </c>
      <c r="S45" s="4" t="s">
        <v>73</v>
      </c>
      <c r="Y45" s="4" t="s">
        <v>73</v>
      </c>
      <c r="Z45" s="5">
        <v>5040</v>
      </c>
      <c r="AA45" s="6">
        <v>864</v>
      </c>
      <c r="AB45" s="5">
        <v>1050</v>
      </c>
      <c r="AC45" s="6">
        <v>0</v>
      </c>
      <c r="AE45" s="4" t="s">
        <v>73</v>
      </c>
      <c r="AN45" s="4" t="s">
        <v>73</v>
      </c>
      <c r="AO45" s="4"/>
      <c r="AP45" s="4"/>
      <c r="AS45" s="5">
        <v>5040</v>
      </c>
      <c r="AT45" s="5"/>
    </row>
    <row r="46" spans="1:46" x14ac:dyDescent="0.25">
      <c r="A46" s="4" t="s">
        <v>74</v>
      </c>
      <c r="G46" s="4" t="s">
        <v>74</v>
      </c>
      <c r="H46" s="6"/>
      <c r="I46" s="31"/>
      <c r="J46" s="31"/>
      <c r="K46" s="6"/>
      <c r="M46" s="4" t="s">
        <v>74</v>
      </c>
      <c r="S46" s="4" t="s">
        <v>74</v>
      </c>
      <c r="Y46" s="4" t="s">
        <v>74</v>
      </c>
      <c r="Z46" s="5">
        <v>4972.82</v>
      </c>
      <c r="AA46" s="5">
        <v>1400</v>
      </c>
      <c r="AB46" s="5">
        <v>1609</v>
      </c>
      <c r="AC46" s="6">
        <v>0</v>
      </c>
      <c r="AE46" s="4" t="s">
        <v>74</v>
      </c>
      <c r="AN46" s="4" t="s">
        <v>74</v>
      </c>
      <c r="AO46" s="4"/>
      <c r="AP46" s="4"/>
      <c r="AS46" s="5">
        <v>4972.82</v>
      </c>
      <c r="AT46" s="5"/>
    </row>
    <row r="47" spans="1:46" x14ac:dyDescent="0.25">
      <c r="A47" s="4" t="s">
        <v>24</v>
      </c>
      <c r="G47" s="4" t="s">
        <v>24</v>
      </c>
      <c r="H47" s="6"/>
      <c r="I47" s="31"/>
      <c r="J47" s="31"/>
      <c r="K47" s="6"/>
      <c r="M47" s="4" t="s">
        <v>24</v>
      </c>
      <c r="S47" s="4" t="s">
        <v>24</v>
      </c>
      <c r="Y47" s="4" t="s">
        <v>24</v>
      </c>
      <c r="Z47" s="6">
        <v>57</v>
      </c>
      <c r="AA47" s="6">
        <v>15.12</v>
      </c>
      <c r="AB47" s="6">
        <v>17</v>
      </c>
      <c r="AC47" s="6">
        <v>0</v>
      </c>
      <c r="AE47" s="4" t="s">
        <v>24</v>
      </c>
      <c r="AN47" s="4" t="s">
        <v>24</v>
      </c>
      <c r="AO47" s="4"/>
      <c r="AP47" s="4"/>
      <c r="AS47" s="5">
        <v>57</v>
      </c>
      <c r="AT47" s="5"/>
    </row>
    <row r="48" spans="1:46" x14ac:dyDescent="0.25">
      <c r="A48" s="4" t="s">
        <v>78</v>
      </c>
      <c r="G48" s="4" t="s">
        <v>78</v>
      </c>
      <c r="M48" s="4" t="s">
        <v>78</v>
      </c>
      <c r="S48" s="4" t="s">
        <v>78</v>
      </c>
      <c r="Y48" s="4" t="s">
        <v>78</v>
      </c>
      <c r="AE48" s="4" t="s">
        <v>78</v>
      </c>
      <c r="AF48" s="5">
        <v>6200</v>
      </c>
      <c r="AG48" s="5">
        <v>2040</v>
      </c>
      <c r="AH48" s="5">
        <v>2510</v>
      </c>
      <c r="AI48" s="6">
        <v>0</v>
      </c>
      <c r="AN48" s="4" t="s">
        <v>78</v>
      </c>
      <c r="AO48" s="4"/>
      <c r="AP48" s="4"/>
      <c r="AT48" s="5">
        <v>6200</v>
      </c>
    </row>
    <row r="49" spans="1:46" ht="33.75" x14ac:dyDescent="0.25">
      <c r="A49" s="4" t="s">
        <v>63</v>
      </c>
      <c r="G49" s="4" t="s">
        <v>63</v>
      </c>
      <c r="H49" s="6" t="s">
        <v>560</v>
      </c>
      <c r="I49" s="6" t="s">
        <v>561</v>
      </c>
      <c r="J49" s="6" t="s">
        <v>562</v>
      </c>
      <c r="K49" s="6" t="s">
        <v>202</v>
      </c>
      <c r="M49" s="4" t="s">
        <v>63</v>
      </c>
      <c r="N49" s="5">
        <v>26311.65</v>
      </c>
      <c r="O49" s="5">
        <v>7200</v>
      </c>
      <c r="P49" s="5">
        <v>8261</v>
      </c>
      <c r="Q49" s="6">
        <v>0.01</v>
      </c>
      <c r="S49" s="4" t="s">
        <v>63</v>
      </c>
      <c r="T49" s="5">
        <v>4500</v>
      </c>
      <c r="U49" s="5">
        <v>1500</v>
      </c>
      <c r="V49" s="5">
        <v>1755</v>
      </c>
      <c r="W49" s="6">
        <v>0</v>
      </c>
      <c r="Y49" s="4" t="s">
        <v>63</v>
      </c>
      <c r="AE49" s="4" t="s">
        <v>63</v>
      </c>
      <c r="AF49" s="5">
        <v>3600</v>
      </c>
      <c r="AG49" s="5">
        <v>1200</v>
      </c>
      <c r="AH49" s="5">
        <v>1354</v>
      </c>
      <c r="AI49" s="6">
        <v>0</v>
      </c>
      <c r="AN49" s="4" t="s">
        <v>63</v>
      </c>
      <c r="AO49" s="4"/>
      <c r="AP49" s="4"/>
      <c r="AQ49" s="5">
        <v>26311.65</v>
      </c>
      <c r="AR49" s="5">
        <v>4500</v>
      </c>
      <c r="AS49" s="5"/>
      <c r="AT49" s="5">
        <v>3600</v>
      </c>
    </row>
    <row r="50" spans="1:46" ht="33.75" x14ac:dyDescent="0.25">
      <c r="A50" s="4" t="s">
        <v>79</v>
      </c>
      <c r="G50" s="4" t="s">
        <v>79</v>
      </c>
      <c r="M50" s="4" t="s">
        <v>79</v>
      </c>
      <c r="S50" s="4" t="s">
        <v>79</v>
      </c>
      <c r="Y50" s="4" t="s">
        <v>79</v>
      </c>
      <c r="AE50" s="4" t="s">
        <v>79</v>
      </c>
      <c r="AF50" s="5">
        <v>3111.74</v>
      </c>
      <c r="AG50" s="5">
        <v>1100</v>
      </c>
      <c r="AH50" s="5">
        <v>1279</v>
      </c>
      <c r="AI50" s="6">
        <v>0</v>
      </c>
      <c r="AN50" s="4" t="s">
        <v>79</v>
      </c>
      <c r="AO50" s="4"/>
      <c r="AP50" s="4"/>
      <c r="AT50" s="5">
        <v>3111.74</v>
      </c>
    </row>
    <row r="51" spans="1:46" ht="33.75" x14ac:dyDescent="0.25">
      <c r="A51" s="4" t="s">
        <v>80</v>
      </c>
      <c r="G51" s="4" t="s">
        <v>80</v>
      </c>
      <c r="M51" s="4" t="s">
        <v>80</v>
      </c>
      <c r="S51" s="4" t="s">
        <v>80</v>
      </c>
      <c r="Y51" s="4" t="s">
        <v>80</v>
      </c>
      <c r="AE51" s="4" t="s">
        <v>80</v>
      </c>
      <c r="AF51" s="5">
        <v>1667</v>
      </c>
      <c r="AG51" s="6">
        <v>500</v>
      </c>
      <c r="AH51" s="6">
        <v>571</v>
      </c>
      <c r="AI51" s="6">
        <v>0</v>
      </c>
      <c r="AN51" s="4" t="s">
        <v>80</v>
      </c>
      <c r="AO51" s="4"/>
      <c r="AP51" s="4"/>
      <c r="AT51" s="5">
        <v>1667</v>
      </c>
    </row>
    <row r="52" spans="1:46" x14ac:dyDescent="0.25">
      <c r="A52" s="4" t="s">
        <v>67</v>
      </c>
      <c r="G52" s="4" t="s">
        <v>67</v>
      </c>
      <c r="H52" s="6" t="s">
        <v>563</v>
      </c>
      <c r="I52" s="6" t="s">
        <v>564</v>
      </c>
      <c r="J52" s="6" t="s">
        <v>565</v>
      </c>
      <c r="K52" s="6" t="s">
        <v>202</v>
      </c>
      <c r="M52" s="4" t="s">
        <v>67</v>
      </c>
      <c r="S52" s="4" t="s">
        <v>67</v>
      </c>
      <c r="T52" s="5">
        <v>73997.600000000006</v>
      </c>
      <c r="U52" s="5">
        <v>19522.8</v>
      </c>
      <c r="V52" s="5">
        <v>20880</v>
      </c>
      <c r="W52" s="6">
        <v>0.02</v>
      </c>
      <c r="Y52" s="4" t="s">
        <v>67</v>
      </c>
      <c r="AE52" s="4" t="s">
        <v>67</v>
      </c>
      <c r="AF52" s="6">
        <v>2.77</v>
      </c>
      <c r="AG52" s="6">
        <v>1.26</v>
      </c>
      <c r="AH52" s="6">
        <v>1.325</v>
      </c>
      <c r="AI52" s="6">
        <v>0</v>
      </c>
      <c r="AN52" s="4" t="s">
        <v>67</v>
      </c>
      <c r="AO52" s="4"/>
      <c r="AP52" s="4"/>
      <c r="AR52" s="5">
        <v>73997.600000000006</v>
      </c>
      <c r="AS52" s="5"/>
      <c r="AT52" s="5">
        <v>2.77</v>
      </c>
    </row>
    <row r="53" spans="1:46" x14ac:dyDescent="0.25">
      <c r="A53" s="4" t="s">
        <v>71</v>
      </c>
      <c r="G53" s="4" t="s">
        <v>71</v>
      </c>
      <c r="M53" s="4" t="s">
        <v>71</v>
      </c>
      <c r="S53" s="4" t="s">
        <v>71</v>
      </c>
      <c r="T53" s="6">
        <v>58</v>
      </c>
      <c r="U53" s="6">
        <v>29</v>
      </c>
      <c r="V53" s="6">
        <v>31.138999999999999</v>
      </c>
      <c r="W53" s="6">
        <v>0</v>
      </c>
      <c r="Y53" s="4" t="s">
        <v>71</v>
      </c>
      <c r="AE53" s="4" t="s">
        <v>71</v>
      </c>
      <c r="AF53" s="6">
        <v>1.2</v>
      </c>
      <c r="AG53" s="6">
        <v>0.28999999999999998</v>
      </c>
      <c r="AH53" s="6">
        <v>0.32500000000000001</v>
      </c>
      <c r="AI53" s="6">
        <v>0</v>
      </c>
      <c r="AN53" s="4" t="s">
        <v>71</v>
      </c>
      <c r="AO53" s="4"/>
      <c r="AP53" s="4"/>
      <c r="AR53" s="6">
        <v>58</v>
      </c>
      <c r="AS53" s="6"/>
      <c r="AT53" s="5">
        <v>1.2</v>
      </c>
    </row>
    <row r="54" spans="1:46" x14ac:dyDescent="0.25">
      <c r="A54" s="4" t="s">
        <v>76</v>
      </c>
      <c r="G54" s="4" t="s">
        <v>76</v>
      </c>
      <c r="M54" s="4" t="s">
        <v>76</v>
      </c>
      <c r="S54" s="4" t="s">
        <v>76</v>
      </c>
      <c r="Y54" s="4" t="s">
        <v>76</v>
      </c>
      <c r="AE54" s="4" t="s">
        <v>76</v>
      </c>
      <c r="AF54" s="5">
        <v>23200</v>
      </c>
      <c r="AG54" s="5">
        <v>6500</v>
      </c>
      <c r="AH54" s="5">
        <v>7293</v>
      </c>
      <c r="AI54" s="6">
        <v>0.01</v>
      </c>
      <c r="AN54" s="4" t="s">
        <v>76</v>
      </c>
      <c r="AO54" s="4"/>
      <c r="AP54" s="4"/>
      <c r="AT54" s="5">
        <v>23200</v>
      </c>
    </row>
    <row r="55" spans="1:46" x14ac:dyDescent="0.25">
      <c r="A55" s="4" t="s">
        <v>27</v>
      </c>
      <c r="G55" s="4" t="s">
        <v>27</v>
      </c>
      <c r="M55" s="4" t="s">
        <v>27</v>
      </c>
      <c r="S55" s="4" t="s">
        <v>27</v>
      </c>
      <c r="Y55" s="4" t="s">
        <v>27</v>
      </c>
      <c r="AE55" s="4" t="s">
        <v>27</v>
      </c>
      <c r="AF55" s="5">
        <v>18205</v>
      </c>
      <c r="AG55" s="5">
        <v>5100</v>
      </c>
      <c r="AH55" s="5">
        <v>5650</v>
      </c>
      <c r="AI55" s="6">
        <v>0.01</v>
      </c>
      <c r="AN55" s="4" t="s">
        <v>27</v>
      </c>
      <c r="AO55" s="4"/>
      <c r="AP55" s="4"/>
      <c r="AT55" s="5">
        <v>18205</v>
      </c>
    </row>
    <row r="56" spans="1:46" x14ac:dyDescent="0.25">
      <c r="A56" s="4" t="s">
        <v>48</v>
      </c>
      <c r="G56" s="4" t="s">
        <v>48</v>
      </c>
      <c r="M56" s="4" t="s">
        <v>48</v>
      </c>
      <c r="S56" s="4" t="s">
        <v>48</v>
      </c>
      <c r="Y56" s="4" t="s">
        <v>48</v>
      </c>
      <c r="AE56" s="4" t="s">
        <v>48</v>
      </c>
      <c r="AF56" s="5">
        <v>9613.5</v>
      </c>
      <c r="AG56" s="5">
        <v>2514.3000000000002</v>
      </c>
      <c r="AH56" s="5">
        <v>3102</v>
      </c>
      <c r="AI56" s="6">
        <v>0</v>
      </c>
      <c r="AN56" s="4" t="s">
        <v>48</v>
      </c>
      <c r="AO56" s="4"/>
      <c r="AP56" s="4"/>
      <c r="AT56" s="5">
        <v>9613.5</v>
      </c>
    </row>
    <row r="57" spans="1:46" x14ac:dyDescent="0.25">
      <c r="A57" s="4" t="s">
        <v>77</v>
      </c>
      <c r="G57" s="4" t="s">
        <v>77</v>
      </c>
      <c r="M57" s="4" t="s">
        <v>77</v>
      </c>
      <c r="S57" s="4" t="s">
        <v>77</v>
      </c>
      <c r="Y57" s="4" t="s">
        <v>77</v>
      </c>
      <c r="AE57" s="4" t="s">
        <v>77</v>
      </c>
      <c r="AF57" s="5">
        <v>9431.3799999999992</v>
      </c>
      <c r="AG57" s="5">
        <v>1954.4</v>
      </c>
      <c r="AH57" s="5">
        <v>2311</v>
      </c>
      <c r="AI57" s="6">
        <v>0</v>
      </c>
      <c r="AN57" s="4" t="s">
        <v>77</v>
      </c>
      <c r="AO57" s="4"/>
      <c r="AP57" s="4"/>
      <c r="AT57" s="5">
        <v>9431.3799999999992</v>
      </c>
    </row>
    <row r="58" spans="1:46" ht="22.5" x14ac:dyDescent="0.25">
      <c r="A58" s="4" t="s">
        <v>64</v>
      </c>
      <c r="B58" s="6" t="s">
        <v>703</v>
      </c>
      <c r="C58" s="6" t="s">
        <v>704</v>
      </c>
      <c r="D58" s="6" t="s">
        <v>705</v>
      </c>
      <c r="E58" s="6" t="s">
        <v>201</v>
      </c>
      <c r="G58" s="4" t="s">
        <v>64</v>
      </c>
      <c r="H58" s="6" t="s">
        <v>548</v>
      </c>
      <c r="I58" s="6" t="s">
        <v>549</v>
      </c>
      <c r="J58" s="6" t="s">
        <v>550</v>
      </c>
      <c r="K58" s="6" t="s">
        <v>201</v>
      </c>
      <c r="M58" s="4" t="s">
        <v>64</v>
      </c>
      <c r="N58" s="5">
        <v>22541.73</v>
      </c>
      <c r="O58" s="5">
        <v>5444.8580000000002</v>
      </c>
      <c r="P58" s="5">
        <v>6528.674</v>
      </c>
      <c r="Q58" s="6">
        <v>0.01</v>
      </c>
      <c r="S58" s="4" t="s">
        <v>64</v>
      </c>
      <c r="T58" s="5">
        <v>85773.65</v>
      </c>
      <c r="U58" s="5">
        <v>23280</v>
      </c>
      <c r="V58" s="5">
        <v>26854</v>
      </c>
      <c r="W58" s="6">
        <v>0.02</v>
      </c>
      <c r="Y58" s="4" t="s">
        <v>64</v>
      </c>
      <c r="AE58" s="4" t="s">
        <v>64</v>
      </c>
      <c r="AN58" s="4" t="s">
        <v>64</v>
      </c>
      <c r="AO58" s="4"/>
      <c r="AP58" s="4"/>
      <c r="AQ58" s="5">
        <v>22541.73</v>
      </c>
      <c r="AR58" s="5">
        <v>85773.65</v>
      </c>
      <c r="AS58" s="5"/>
      <c r="AT58" s="5"/>
    </row>
    <row r="59" spans="1:46" x14ac:dyDescent="0.25">
      <c r="A59" s="4" t="s">
        <v>70</v>
      </c>
      <c r="G59" s="4" t="s">
        <v>70</v>
      </c>
      <c r="M59" s="4" t="s">
        <v>70</v>
      </c>
      <c r="S59" s="4" t="s">
        <v>70</v>
      </c>
      <c r="T59" s="5">
        <v>1250</v>
      </c>
      <c r="U59" s="6">
        <v>500.5</v>
      </c>
      <c r="V59" s="6">
        <v>553</v>
      </c>
      <c r="W59" s="6">
        <v>0</v>
      </c>
      <c r="Y59" s="4" t="s">
        <v>70</v>
      </c>
      <c r="AE59" s="4" t="s">
        <v>70</v>
      </c>
      <c r="AN59" s="4" t="s">
        <v>70</v>
      </c>
      <c r="AO59" s="4"/>
      <c r="AP59" s="4"/>
      <c r="AR59" s="5">
        <v>1250</v>
      </c>
      <c r="AS59" s="5"/>
      <c r="AT59" s="5"/>
    </row>
    <row r="60" spans="1:46" ht="33.75" x14ac:dyDescent="0.25">
      <c r="A60" s="4" t="s">
        <v>69</v>
      </c>
      <c r="G60" s="4" t="s">
        <v>69</v>
      </c>
      <c r="M60" s="4" t="s">
        <v>69</v>
      </c>
      <c r="S60" s="4" t="s">
        <v>69</v>
      </c>
      <c r="T60" s="5">
        <v>5496.63</v>
      </c>
      <c r="U60" s="6">
        <v>750.4</v>
      </c>
      <c r="V60" s="6">
        <v>961</v>
      </c>
      <c r="W60" s="6">
        <v>0</v>
      </c>
      <c r="Y60" s="4" t="s">
        <v>69</v>
      </c>
      <c r="AE60" s="4" t="s">
        <v>69</v>
      </c>
      <c r="AN60" s="4" t="s">
        <v>69</v>
      </c>
      <c r="AO60" s="4"/>
      <c r="AP60" s="4"/>
      <c r="AR60" s="5">
        <v>5496.63</v>
      </c>
      <c r="AS60" s="5"/>
      <c r="AT60" s="5"/>
    </row>
    <row r="61" spans="1:46" x14ac:dyDescent="0.25">
      <c r="A61" s="4" t="s">
        <v>68</v>
      </c>
      <c r="G61" s="4" t="s">
        <v>68</v>
      </c>
      <c r="M61" s="4" t="s">
        <v>68</v>
      </c>
      <c r="S61" s="4" t="s">
        <v>68</v>
      </c>
      <c r="T61" s="5">
        <v>21090</v>
      </c>
      <c r="U61" s="5">
        <v>7000</v>
      </c>
      <c r="V61" s="5">
        <v>8144</v>
      </c>
      <c r="W61" s="6">
        <v>0.01</v>
      </c>
      <c r="Y61" s="4" t="s">
        <v>68</v>
      </c>
      <c r="AE61" s="4" t="s">
        <v>68</v>
      </c>
      <c r="AN61" s="4" t="s">
        <v>68</v>
      </c>
      <c r="AO61" s="4"/>
      <c r="AP61" s="4"/>
      <c r="AR61" s="5">
        <v>21090</v>
      </c>
      <c r="AS61" s="5"/>
    </row>
    <row r="62" spans="1:46" x14ac:dyDescent="0.25">
      <c r="A62" s="4" t="s">
        <v>66</v>
      </c>
      <c r="G62" s="4" t="s">
        <v>66</v>
      </c>
      <c r="M62" s="4" t="s">
        <v>66</v>
      </c>
      <c r="N62" s="5">
        <v>3786.8</v>
      </c>
      <c r="O62" s="5">
        <v>1256</v>
      </c>
      <c r="P62" s="5">
        <v>1468</v>
      </c>
      <c r="Q62" s="6">
        <v>0</v>
      </c>
      <c r="S62" s="4" t="s">
        <v>66</v>
      </c>
      <c r="Y62" s="4" t="s">
        <v>66</v>
      </c>
      <c r="AE62" s="4" t="s">
        <v>66</v>
      </c>
      <c r="AN62" s="4" t="s">
        <v>66</v>
      </c>
      <c r="AO62" s="4"/>
      <c r="AP62" s="4"/>
      <c r="AQ62" s="5">
        <v>3786.8</v>
      </c>
    </row>
    <row r="63" spans="1:46" x14ac:dyDescent="0.25">
      <c r="A63" s="4" t="s">
        <v>569</v>
      </c>
      <c r="G63" s="4" t="s">
        <v>569</v>
      </c>
      <c r="H63" s="6" t="s">
        <v>570</v>
      </c>
      <c r="I63" s="6" t="s">
        <v>571</v>
      </c>
      <c r="J63" s="6" t="s">
        <v>572</v>
      </c>
      <c r="K63" s="6" t="s">
        <v>202</v>
      </c>
      <c r="M63" s="4" t="s">
        <v>569</v>
      </c>
      <c r="N63" s="5"/>
      <c r="O63" s="5"/>
      <c r="P63" s="5"/>
      <c r="Q63" s="6"/>
      <c r="S63" s="4" t="s">
        <v>569</v>
      </c>
      <c r="Y63" s="4" t="s">
        <v>569</v>
      </c>
      <c r="AE63" s="4" t="s">
        <v>569</v>
      </c>
      <c r="AN63" s="4" t="s">
        <v>569</v>
      </c>
      <c r="AO63" s="4"/>
      <c r="AP63" s="4"/>
      <c r="AQ63" s="5"/>
    </row>
    <row r="64" spans="1:46" x14ac:dyDescent="0.25">
      <c r="A64" s="4" t="s">
        <v>573</v>
      </c>
      <c r="G64" s="4" t="s">
        <v>573</v>
      </c>
      <c r="H64" s="6" t="s">
        <v>574</v>
      </c>
      <c r="I64" s="31">
        <v>500000</v>
      </c>
      <c r="J64" s="31">
        <v>568000</v>
      </c>
      <c r="K64" s="6" t="s">
        <v>202</v>
      </c>
      <c r="M64" s="4" t="s">
        <v>573</v>
      </c>
      <c r="N64" s="5"/>
      <c r="O64" s="5"/>
      <c r="P64" s="5"/>
      <c r="Q64" s="6"/>
      <c r="S64" s="4" t="s">
        <v>573</v>
      </c>
      <c r="Y64" s="4" t="s">
        <v>573</v>
      </c>
      <c r="AE64" s="4" t="s">
        <v>573</v>
      </c>
      <c r="AN64" s="4" t="s">
        <v>573</v>
      </c>
      <c r="AO64" s="4"/>
      <c r="AP64" s="4"/>
      <c r="AQ64" s="5"/>
    </row>
    <row r="65" spans="1:46" x14ac:dyDescent="0.25">
      <c r="A65" s="4" t="s">
        <v>575</v>
      </c>
      <c r="G65" s="4" t="s">
        <v>575</v>
      </c>
      <c r="H65" s="6" t="s">
        <v>576</v>
      </c>
      <c r="I65" s="31">
        <v>500000</v>
      </c>
      <c r="J65" s="31">
        <v>574000</v>
      </c>
      <c r="K65" s="6" t="s">
        <v>202</v>
      </c>
      <c r="M65" s="4" t="s">
        <v>575</v>
      </c>
      <c r="N65" s="5"/>
      <c r="O65" s="5"/>
      <c r="P65" s="5"/>
      <c r="Q65" s="6"/>
      <c r="S65" s="4" t="s">
        <v>575</v>
      </c>
      <c r="Y65" s="4" t="s">
        <v>575</v>
      </c>
      <c r="AE65" s="4" t="s">
        <v>575</v>
      </c>
      <c r="AN65" s="4" t="s">
        <v>575</v>
      </c>
      <c r="AO65" s="4"/>
      <c r="AP65" s="4"/>
      <c r="AQ65" s="5"/>
    </row>
    <row r="66" spans="1:46" x14ac:dyDescent="0.25">
      <c r="A66" s="4" t="s">
        <v>684</v>
      </c>
      <c r="B66" s="6" t="s">
        <v>685</v>
      </c>
      <c r="C66" s="6" t="s">
        <v>686</v>
      </c>
      <c r="D66" s="6" t="s">
        <v>687</v>
      </c>
      <c r="E66" s="6" t="s">
        <v>187</v>
      </c>
      <c r="G66" s="4" t="s">
        <v>684</v>
      </c>
      <c r="H66" s="6"/>
      <c r="I66" s="31"/>
      <c r="J66" s="31"/>
      <c r="K66" s="6"/>
      <c r="M66" s="4" t="s">
        <v>684</v>
      </c>
      <c r="N66" s="5"/>
      <c r="O66" s="5"/>
      <c r="P66" s="5"/>
      <c r="Q66" s="6"/>
      <c r="S66" s="4" t="s">
        <v>684</v>
      </c>
      <c r="Y66" s="4" t="s">
        <v>684</v>
      </c>
      <c r="AE66" s="4" t="s">
        <v>684</v>
      </c>
      <c r="AN66" s="4" t="s">
        <v>684</v>
      </c>
      <c r="AO66" s="4"/>
      <c r="AP66" s="4"/>
      <c r="AQ66" s="5"/>
    </row>
    <row r="67" spans="1:46" ht="22.5" x14ac:dyDescent="0.25">
      <c r="A67" s="7" t="s">
        <v>38</v>
      </c>
      <c r="B67" s="6" t="s">
        <v>202</v>
      </c>
      <c r="C67" s="6" t="s">
        <v>326</v>
      </c>
      <c r="D67" s="6" t="s">
        <v>326</v>
      </c>
      <c r="E67" s="6" t="s">
        <v>202</v>
      </c>
      <c r="G67" s="7" t="s">
        <v>38</v>
      </c>
      <c r="H67" s="6" t="s">
        <v>202</v>
      </c>
      <c r="I67" s="6" t="s">
        <v>326</v>
      </c>
      <c r="J67" s="6" t="s">
        <v>326</v>
      </c>
      <c r="K67" s="6" t="s">
        <v>202</v>
      </c>
      <c r="M67" s="7" t="s">
        <v>38</v>
      </c>
      <c r="N67" s="6">
        <v>0</v>
      </c>
      <c r="O67" s="6">
        <v>0</v>
      </c>
      <c r="P67" s="6">
        <v>0</v>
      </c>
      <c r="Q67" s="6">
        <v>0</v>
      </c>
      <c r="S67" s="7" t="s">
        <v>38</v>
      </c>
      <c r="T67" s="6">
        <v>0</v>
      </c>
      <c r="U67" s="6">
        <v>0</v>
      </c>
      <c r="V67" s="6">
        <v>0</v>
      </c>
      <c r="W67" s="6">
        <v>0</v>
      </c>
      <c r="Y67" s="7" t="s">
        <v>38</v>
      </c>
      <c r="Z67" s="6">
        <v>0</v>
      </c>
      <c r="AA67" s="6">
        <v>0</v>
      </c>
      <c r="AB67" s="6">
        <v>0</v>
      </c>
      <c r="AC67" s="6">
        <v>0</v>
      </c>
      <c r="AE67" s="7" t="s">
        <v>38</v>
      </c>
      <c r="AF67" s="6">
        <v>0</v>
      </c>
      <c r="AG67" s="6">
        <v>0</v>
      </c>
      <c r="AH67" s="6">
        <v>0</v>
      </c>
      <c r="AI67" s="6">
        <v>0</v>
      </c>
      <c r="AN67" s="7" t="s">
        <v>38</v>
      </c>
      <c r="AO67" s="7"/>
      <c r="AP67" s="7"/>
      <c r="AQ67" s="6">
        <v>0</v>
      </c>
      <c r="AR67" s="6">
        <v>0</v>
      </c>
      <c r="AS67" s="6"/>
    </row>
    <row r="68" spans="1:46" x14ac:dyDescent="0.25">
      <c r="A68" s="7" t="s">
        <v>39</v>
      </c>
      <c r="B68" s="6" t="s">
        <v>706</v>
      </c>
      <c r="C68" s="6" t="s">
        <v>707</v>
      </c>
      <c r="D68" s="6" t="s">
        <v>708</v>
      </c>
      <c r="E68" s="6" t="s">
        <v>206</v>
      </c>
      <c r="G68" s="7" t="s">
        <v>39</v>
      </c>
      <c r="H68" s="6" t="s">
        <v>577</v>
      </c>
      <c r="I68" s="6" t="s">
        <v>578</v>
      </c>
      <c r="J68" s="6" t="s">
        <v>579</v>
      </c>
      <c r="K68" s="6" t="s">
        <v>206</v>
      </c>
      <c r="M68" s="7" t="s">
        <v>39</v>
      </c>
      <c r="N68" s="5">
        <v>349294434.39999998</v>
      </c>
      <c r="O68" s="5">
        <v>109210918.81900001</v>
      </c>
      <c r="P68" s="5">
        <v>122982102.874</v>
      </c>
      <c r="Q68" s="6">
        <v>100</v>
      </c>
      <c r="S68" s="7" t="s">
        <v>39</v>
      </c>
      <c r="T68" s="5">
        <v>384017522.68000001</v>
      </c>
      <c r="U68" s="5">
        <v>132976303.31299999</v>
      </c>
      <c r="V68" s="5">
        <v>150076064.542</v>
      </c>
      <c r="W68" s="6">
        <v>100</v>
      </c>
      <c r="Y68" s="7" t="s">
        <v>39</v>
      </c>
      <c r="Z68" s="5">
        <v>412196742.05000001</v>
      </c>
      <c r="AA68" s="5">
        <v>124717638.38699999</v>
      </c>
      <c r="AB68" s="5">
        <v>140359671.56299999</v>
      </c>
      <c r="AC68" s="6">
        <v>100</v>
      </c>
      <c r="AE68" s="7" t="s">
        <v>39</v>
      </c>
      <c r="AF68" s="5">
        <v>342643447.07999998</v>
      </c>
      <c r="AG68" s="5">
        <v>118107794.43799999</v>
      </c>
      <c r="AH68" s="5">
        <v>132649839.98999999</v>
      </c>
      <c r="AI68" s="6">
        <v>100</v>
      </c>
      <c r="AN68" s="7" t="s">
        <v>39</v>
      </c>
      <c r="AO68" s="7"/>
      <c r="AP68" s="7"/>
      <c r="AQ68" s="5">
        <v>349294434.39999998</v>
      </c>
      <c r="AR68" s="5">
        <v>384017522.68000001</v>
      </c>
      <c r="AS68" s="5">
        <v>412196742.05000001</v>
      </c>
      <c r="AT68" s="5">
        <v>342643447.07999998</v>
      </c>
    </row>
  </sheetData>
  <mergeCells count="16">
    <mergeCell ref="G3:K3"/>
    <mergeCell ref="G4:K4"/>
    <mergeCell ref="A3:E3"/>
    <mergeCell ref="A4:E4"/>
    <mergeCell ref="AN3:AT3"/>
    <mergeCell ref="AV3:BB3"/>
    <mergeCell ref="BD3:BH3"/>
    <mergeCell ref="AN4:AT4"/>
    <mergeCell ref="AV4:BB4"/>
    <mergeCell ref="BD4:BH4"/>
    <mergeCell ref="M3:Q3"/>
    <mergeCell ref="M4:Q4"/>
    <mergeCell ref="S3:W3"/>
    <mergeCell ref="S4:W4"/>
    <mergeCell ref="Y3:AC3"/>
    <mergeCell ref="Y4:A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65"/>
  <sheetViews>
    <sheetView showGridLines="0" topLeftCell="K1" workbookViewId="0">
      <selection activeCell="S6" sqref="S6"/>
    </sheetView>
  </sheetViews>
  <sheetFormatPr baseColWidth="10" defaultRowHeight="15" x14ac:dyDescent="0.25"/>
  <cols>
    <col min="1" max="1" width="30" customWidth="1"/>
    <col min="2" max="3" width="13.625" customWidth="1"/>
    <col min="4" max="4" width="11.875" customWidth="1"/>
    <col min="5" max="7" width="11.875" bestFit="1" customWidth="1"/>
    <col min="9" max="9" width="25.75" customWidth="1"/>
    <col min="10" max="11" width="9.875" customWidth="1"/>
    <col min="17" max="17" width="25.125" customWidth="1"/>
    <col min="18" max="19" width="9.625" customWidth="1"/>
  </cols>
  <sheetData>
    <row r="3" spans="1:24" ht="33" customHeight="1" x14ac:dyDescent="0.25">
      <c r="A3" s="36" t="s">
        <v>215</v>
      </c>
      <c r="B3" s="36"/>
      <c r="C3" s="36"/>
      <c r="D3" s="36"/>
      <c r="E3" s="36"/>
      <c r="F3" s="36"/>
      <c r="G3" s="36"/>
      <c r="I3" s="36" t="s">
        <v>214</v>
      </c>
      <c r="J3" s="36"/>
      <c r="K3" s="36"/>
      <c r="L3" s="36"/>
      <c r="M3" s="36"/>
      <c r="N3" s="36"/>
      <c r="O3" s="36"/>
      <c r="Q3" s="36" t="s">
        <v>83</v>
      </c>
      <c r="R3" s="36"/>
      <c r="S3" s="36"/>
      <c r="T3" s="36"/>
      <c r="U3" s="36"/>
      <c r="V3" s="36"/>
      <c r="W3" s="36"/>
    </row>
    <row r="4" spans="1:24" ht="21" customHeight="1" x14ac:dyDescent="0.25">
      <c r="A4" s="44" t="s">
        <v>56</v>
      </c>
      <c r="B4" s="44"/>
      <c r="C4" s="44"/>
      <c r="D4" s="44"/>
      <c r="E4" s="44"/>
      <c r="F4" s="44"/>
      <c r="G4" s="44"/>
      <c r="I4" s="44" t="s">
        <v>56</v>
      </c>
      <c r="J4" s="44"/>
      <c r="K4" s="44"/>
      <c r="L4" s="44"/>
      <c r="M4" s="44"/>
      <c r="N4" s="44"/>
      <c r="O4" s="44"/>
      <c r="Q4" s="44" t="s">
        <v>56</v>
      </c>
      <c r="R4" s="44"/>
      <c r="S4" s="44"/>
      <c r="T4" s="44"/>
      <c r="U4" s="44"/>
      <c r="V4" s="44"/>
      <c r="W4" s="44"/>
    </row>
    <row r="5" spans="1:24" x14ac:dyDescent="0.25">
      <c r="A5" s="9" t="s">
        <v>2</v>
      </c>
      <c r="B5" s="9">
        <v>2016</v>
      </c>
      <c r="C5" s="9"/>
      <c r="D5" s="9">
        <v>2015</v>
      </c>
      <c r="E5" s="9">
        <v>2014</v>
      </c>
      <c r="F5" s="9">
        <v>2013</v>
      </c>
      <c r="G5" s="9">
        <v>2012</v>
      </c>
      <c r="I5" s="9" t="s">
        <v>2</v>
      </c>
      <c r="J5" s="9">
        <v>2016</v>
      </c>
      <c r="K5" s="9"/>
      <c r="L5" s="9">
        <v>2015</v>
      </c>
      <c r="M5" s="9">
        <v>2014</v>
      </c>
      <c r="N5" s="9">
        <v>2013</v>
      </c>
      <c r="O5" s="9">
        <v>2012</v>
      </c>
      <c r="Q5" s="9" t="s">
        <v>2</v>
      </c>
      <c r="R5" s="9">
        <v>2016</v>
      </c>
      <c r="S5" s="9"/>
      <c r="T5" s="9">
        <v>2015</v>
      </c>
      <c r="U5" s="9">
        <v>2014</v>
      </c>
      <c r="V5" s="9">
        <v>2013</v>
      </c>
      <c r="W5" s="9">
        <v>2012</v>
      </c>
    </row>
    <row r="6" spans="1:24" x14ac:dyDescent="0.25">
      <c r="A6" s="10" t="s">
        <v>10</v>
      </c>
      <c r="B6" s="10"/>
      <c r="C6" s="10"/>
      <c r="D6" s="11">
        <v>223592328.08000001</v>
      </c>
      <c r="E6" s="11">
        <v>234780923.18000001</v>
      </c>
      <c r="F6" s="11">
        <v>253631399.11000001</v>
      </c>
      <c r="G6" s="11">
        <v>210576290.28</v>
      </c>
      <c r="I6" s="10" t="s">
        <v>10</v>
      </c>
      <c r="J6" s="10"/>
      <c r="K6" s="10"/>
      <c r="L6" s="11">
        <v>77158302.501000002</v>
      </c>
      <c r="M6" s="11">
        <v>92544118.791999996</v>
      </c>
      <c r="N6" s="11">
        <v>86819227.731000006</v>
      </c>
      <c r="O6" s="11">
        <v>77737503.023000002</v>
      </c>
      <c r="Q6" s="10" t="s">
        <v>10</v>
      </c>
      <c r="R6" s="11" t="str">
        <f>IF(ISERROR(+A6*1000/J6),"",+A6*1000/J6)</f>
        <v/>
      </c>
      <c r="S6" s="11"/>
      <c r="T6" s="11">
        <f>IF(ISERROR(+D6*1000/L6),"",+D6*1000/L6)</f>
        <v>2897.8388693439979</v>
      </c>
      <c r="U6" s="11">
        <f>IF(ISERROR(+E6*1000/M6),"",+E6*1000/M6)</f>
        <v>2536.9621132563607</v>
      </c>
      <c r="V6" s="11">
        <f>IF(ISERROR(+F6*1000/N6),"",+F6*1000/N6)</f>
        <v>2921.3735912953462</v>
      </c>
      <c r="W6" s="11">
        <f>IF(ISERROR(+G6*1000/O6),"",+G6*1000/O6)</f>
        <v>2708.8121188777741</v>
      </c>
      <c r="X6" s="5"/>
    </row>
    <row r="7" spans="1:24" x14ac:dyDescent="0.25">
      <c r="A7" s="10" t="s">
        <v>21</v>
      </c>
      <c r="B7" s="10"/>
      <c r="C7" s="10"/>
      <c r="D7" s="11">
        <v>38698959.170000002</v>
      </c>
      <c r="E7" s="11">
        <v>42044137.390000001</v>
      </c>
      <c r="F7" s="11">
        <v>51238746.539999999</v>
      </c>
      <c r="G7" s="11">
        <v>29308303.120000001</v>
      </c>
      <c r="I7" s="10" t="s">
        <v>21</v>
      </c>
      <c r="J7" s="10"/>
      <c r="K7" s="10"/>
      <c r="L7" s="11">
        <v>8259110.1270000003</v>
      </c>
      <c r="M7" s="11">
        <v>9667974.3340000007</v>
      </c>
      <c r="N7" s="11">
        <v>9439148.2009999994</v>
      </c>
      <c r="O7" s="11">
        <v>7870552.2709999997</v>
      </c>
      <c r="Q7" s="10" t="s">
        <v>21</v>
      </c>
      <c r="R7" s="10"/>
      <c r="S7" s="10"/>
      <c r="T7" s="11">
        <f t="shared" ref="T7:T63" si="0">IF(ISERROR(+D7*1000/L7),"",+D7*1000/L7)</f>
        <v>4685.6088095360974</v>
      </c>
      <c r="U7" s="11">
        <f t="shared" ref="U7:U63" si="1">IF(ISERROR(+E7*1000/M7),"",+E7*1000/M7)</f>
        <v>4348.8052344264734</v>
      </c>
      <c r="V7" s="11">
        <f t="shared" ref="V7:V63" si="2">IF(ISERROR(+F7*1000/N7),"",+F7*1000/N7)</f>
        <v>5428.3231334975417</v>
      </c>
      <c r="W7" s="11">
        <f t="shared" ref="W7:W63" si="3">IF(ISERROR(+G7*1000/O7),"",+G7*1000/O7)</f>
        <v>3723.7924494815925</v>
      </c>
    </row>
    <row r="8" spans="1:24" x14ac:dyDescent="0.25">
      <c r="A8" s="10" t="s">
        <v>11</v>
      </c>
      <c r="B8" s="10"/>
      <c r="C8" s="10"/>
      <c r="D8" s="11">
        <v>37262283.759999998</v>
      </c>
      <c r="E8" s="11">
        <v>41950181.950000003</v>
      </c>
      <c r="F8" s="11">
        <v>44305529.109999999</v>
      </c>
      <c r="G8" s="11">
        <v>46790739.640000001</v>
      </c>
      <c r="I8" s="10" t="s">
        <v>11</v>
      </c>
      <c r="J8" s="10"/>
      <c r="K8" s="10"/>
      <c r="L8" s="11">
        <v>9424479.0610000007</v>
      </c>
      <c r="M8" s="11">
        <v>11004160.482999999</v>
      </c>
      <c r="N8" s="11">
        <v>11109526.882999999</v>
      </c>
      <c r="O8" s="11">
        <v>13900155.73</v>
      </c>
      <c r="Q8" s="10" t="s">
        <v>11</v>
      </c>
      <c r="R8" s="10"/>
      <c r="S8" s="10"/>
      <c r="T8" s="11">
        <f t="shared" si="0"/>
        <v>3953.7764919227507</v>
      </c>
      <c r="U8" s="11">
        <f t="shared" si="1"/>
        <v>3812.2110282567755</v>
      </c>
      <c r="V8" s="11">
        <f t="shared" si="2"/>
        <v>3988.0662404982454</v>
      </c>
      <c r="W8" s="11">
        <f t="shared" si="3"/>
        <v>3366.2025482933204</v>
      </c>
    </row>
    <row r="9" spans="1:24" x14ac:dyDescent="0.25">
      <c r="A9" s="10" t="s">
        <v>7</v>
      </c>
      <c r="B9" s="10"/>
      <c r="C9" s="10"/>
      <c r="D9" s="11">
        <v>20289271.829999998</v>
      </c>
      <c r="E9" s="11">
        <v>24103548.18</v>
      </c>
      <c r="F9" s="11">
        <v>23461277.309999999</v>
      </c>
      <c r="G9" s="11">
        <v>21548751.460000001</v>
      </c>
      <c r="I9" s="10" t="s">
        <v>7</v>
      </c>
      <c r="J9" s="10"/>
      <c r="K9" s="10"/>
      <c r="L9" s="11">
        <v>6393669.148</v>
      </c>
      <c r="M9" s="11">
        <v>8164552.3789999997</v>
      </c>
      <c r="N9" s="11">
        <v>7008317.4939999999</v>
      </c>
      <c r="O9" s="11">
        <v>7805196.2889999999</v>
      </c>
      <c r="Q9" s="10" t="s">
        <v>7</v>
      </c>
      <c r="R9" s="10"/>
      <c r="S9" s="10"/>
      <c r="T9" s="11">
        <f t="shared" si="0"/>
        <v>3173.3377752814558</v>
      </c>
      <c r="U9" s="11">
        <f t="shared" si="1"/>
        <v>2952.2191861977153</v>
      </c>
      <c r="V9" s="11">
        <f t="shared" si="2"/>
        <v>3347.6333413955349</v>
      </c>
      <c r="W9" s="11">
        <f t="shared" si="3"/>
        <v>2760.8212096304401</v>
      </c>
    </row>
    <row r="10" spans="1:24" x14ac:dyDescent="0.25">
      <c r="A10" s="10" t="s">
        <v>19</v>
      </c>
      <c r="B10" s="10"/>
      <c r="C10" s="10"/>
      <c r="D10" s="11">
        <v>1800280.07</v>
      </c>
      <c r="E10" s="11">
        <v>4898740.1500000004</v>
      </c>
      <c r="F10" s="11">
        <v>6710984.7400000002</v>
      </c>
      <c r="G10" s="11">
        <v>5261988.4400000004</v>
      </c>
      <c r="I10" s="10" t="s">
        <v>19</v>
      </c>
      <c r="J10" s="10"/>
      <c r="K10" s="10"/>
      <c r="L10" s="11">
        <v>430236.96</v>
      </c>
      <c r="M10" s="11">
        <v>1265966.534</v>
      </c>
      <c r="N10" s="11">
        <v>1616929.73</v>
      </c>
      <c r="O10" s="11">
        <v>1367126.74</v>
      </c>
      <c r="Q10" s="10" t="s">
        <v>19</v>
      </c>
      <c r="R10" s="10"/>
      <c r="S10" s="10"/>
      <c r="T10" s="11">
        <f t="shared" si="0"/>
        <v>4184.391945313113</v>
      </c>
      <c r="U10" s="11">
        <f t="shared" si="1"/>
        <v>3869.5652834690177</v>
      </c>
      <c r="V10" s="11">
        <f t="shared" si="2"/>
        <v>4150.4492220574111</v>
      </c>
      <c r="W10" s="11">
        <f t="shared" si="3"/>
        <v>3848.9397405832324</v>
      </c>
    </row>
    <row r="11" spans="1:24" x14ac:dyDescent="0.25">
      <c r="A11" s="10" t="s">
        <v>14</v>
      </c>
      <c r="B11" s="10"/>
      <c r="C11" s="10"/>
      <c r="D11" s="11">
        <v>5181763.5599999996</v>
      </c>
      <c r="E11" s="11">
        <v>8125283.9400000004</v>
      </c>
      <c r="F11" s="11">
        <v>6526838.7599999998</v>
      </c>
      <c r="G11" s="11">
        <v>5683221.6299999999</v>
      </c>
      <c r="I11" s="10" t="s">
        <v>14</v>
      </c>
      <c r="J11" s="10"/>
      <c r="K11" s="10"/>
      <c r="L11" s="11">
        <v>1330274.3</v>
      </c>
      <c r="M11" s="11">
        <v>2036655.87</v>
      </c>
      <c r="N11" s="11">
        <v>1542692.7620000001</v>
      </c>
      <c r="O11" s="11">
        <v>1772961.2879999999</v>
      </c>
      <c r="Q11" s="10" t="s">
        <v>14</v>
      </c>
      <c r="R11" s="10"/>
      <c r="S11" s="10"/>
      <c r="T11" s="11">
        <f t="shared" si="0"/>
        <v>3895.259466412303</v>
      </c>
      <c r="U11" s="11">
        <f t="shared" si="1"/>
        <v>3989.5222652415991</v>
      </c>
      <c r="V11" s="11">
        <f t="shared" si="2"/>
        <v>4230.8092192889926</v>
      </c>
      <c r="W11" s="11">
        <f t="shared" si="3"/>
        <v>3205.4967406597993</v>
      </c>
    </row>
    <row r="12" spans="1:24" x14ac:dyDescent="0.25">
      <c r="A12" s="10" t="s">
        <v>12</v>
      </c>
      <c r="B12" s="10"/>
      <c r="C12" s="10"/>
      <c r="D12" s="11">
        <v>556814.02</v>
      </c>
      <c r="E12" s="11">
        <v>1528445.89</v>
      </c>
      <c r="F12" s="11">
        <v>4135866.19</v>
      </c>
      <c r="G12" s="11">
        <v>2005138.75</v>
      </c>
      <c r="I12" s="10" t="s">
        <v>12</v>
      </c>
      <c r="J12" s="10"/>
      <c r="K12" s="10"/>
      <c r="L12" s="11">
        <v>143389.35999999999</v>
      </c>
      <c r="M12" s="11">
        <v>381121.19500000001</v>
      </c>
      <c r="N12" s="11">
        <v>951505.21499999997</v>
      </c>
      <c r="O12" s="11">
        <v>613134.72</v>
      </c>
      <c r="Q12" s="10" t="s">
        <v>12</v>
      </c>
      <c r="R12" s="10"/>
      <c r="S12" s="10"/>
      <c r="T12" s="11">
        <f t="shared" si="0"/>
        <v>3883.2310849284777</v>
      </c>
      <c r="U12" s="11">
        <f t="shared" si="1"/>
        <v>4010.393308091931</v>
      </c>
      <c r="V12" s="11">
        <f t="shared" si="2"/>
        <v>4346.6563554252307</v>
      </c>
      <c r="W12" s="11">
        <f t="shared" si="3"/>
        <v>3270.3069726666272</v>
      </c>
    </row>
    <row r="13" spans="1:24" x14ac:dyDescent="0.25">
      <c r="A13" s="10" t="s">
        <v>16</v>
      </c>
      <c r="B13" s="10"/>
      <c r="C13" s="10"/>
      <c r="D13" s="11">
        <v>3307601.39</v>
      </c>
      <c r="E13" s="11">
        <v>4060365.81</v>
      </c>
      <c r="F13" s="11">
        <v>3578794.72</v>
      </c>
      <c r="G13" s="11">
        <v>3043965.47</v>
      </c>
      <c r="I13" s="10" t="s">
        <v>16</v>
      </c>
      <c r="J13" s="10"/>
      <c r="K13" s="10"/>
      <c r="L13" s="11">
        <v>1013219.2</v>
      </c>
      <c r="M13" s="11">
        <v>1292256.2</v>
      </c>
      <c r="N13" s="11">
        <v>1024633.4</v>
      </c>
      <c r="O13" s="11">
        <v>1038028.83</v>
      </c>
      <c r="Q13" s="10" t="s">
        <v>16</v>
      </c>
      <c r="R13" s="10"/>
      <c r="S13" s="10"/>
      <c r="T13" s="11">
        <f t="shared" si="0"/>
        <v>3264.4479990114678</v>
      </c>
      <c r="U13" s="11">
        <f t="shared" si="1"/>
        <v>3142.0749306522966</v>
      </c>
      <c r="V13" s="11">
        <f t="shared" si="2"/>
        <v>3492.7562579943224</v>
      </c>
      <c r="W13" s="11">
        <f t="shared" si="3"/>
        <v>2932.4479070586121</v>
      </c>
    </row>
    <row r="14" spans="1:24" x14ac:dyDescent="0.25">
      <c r="A14" s="10" t="s">
        <v>8</v>
      </c>
      <c r="B14" s="10"/>
      <c r="C14" s="10"/>
      <c r="D14" s="11">
        <v>2953582.79</v>
      </c>
      <c r="E14" s="11">
        <v>3226175.53</v>
      </c>
      <c r="F14" s="11">
        <v>2576235.9700000002</v>
      </c>
      <c r="G14" s="11">
        <v>2906773.12</v>
      </c>
      <c r="I14" s="10" t="s">
        <v>8</v>
      </c>
      <c r="J14" s="10"/>
      <c r="K14" s="10"/>
      <c r="L14" s="11">
        <v>708793.09900000005</v>
      </c>
      <c r="M14" s="11">
        <v>836716.92799999996</v>
      </c>
      <c r="N14" s="11">
        <v>631847.85900000005</v>
      </c>
      <c r="O14" s="11">
        <v>836722.90300000005</v>
      </c>
      <c r="Q14" s="10" t="s">
        <v>8</v>
      </c>
      <c r="R14" s="10"/>
      <c r="S14" s="10"/>
      <c r="T14" s="11">
        <f t="shared" si="0"/>
        <v>4167.0591801289529</v>
      </c>
      <c r="U14" s="11">
        <f t="shared" si="1"/>
        <v>3855.7550612863902</v>
      </c>
      <c r="V14" s="11">
        <f t="shared" si="2"/>
        <v>4077.3042644748439</v>
      </c>
      <c r="W14" s="11">
        <f t="shared" si="3"/>
        <v>3473.9973168871174</v>
      </c>
    </row>
    <row r="15" spans="1:24" x14ac:dyDescent="0.25">
      <c r="A15" s="10" t="s">
        <v>17</v>
      </c>
      <c r="B15" s="10"/>
      <c r="C15" s="10"/>
      <c r="D15" s="11">
        <v>1112126.17</v>
      </c>
      <c r="E15" s="11">
        <v>2529744.64</v>
      </c>
      <c r="F15" s="11">
        <v>2154125.1</v>
      </c>
      <c r="G15" s="11">
        <v>1694861.28</v>
      </c>
      <c r="I15" s="10" t="s">
        <v>17</v>
      </c>
      <c r="J15" s="10"/>
      <c r="K15" s="10"/>
      <c r="L15" s="11">
        <v>321828</v>
      </c>
      <c r="M15" s="11">
        <v>703093.3</v>
      </c>
      <c r="N15" s="11">
        <v>618818.9</v>
      </c>
      <c r="O15" s="11">
        <v>583642.77599999995</v>
      </c>
      <c r="Q15" s="10" t="s">
        <v>17</v>
      </c>
      <c r="R15" s="10"/>
      <c r="S15" s="10"/>
      <c r="T15" s="11">
        <f t="shared" si="0"/>
        <v>3455.6538585828457</v>
      </c>
      <c r="U15" s="11">
        <f t="shared" si="1"/>
        <v>3598.0212583450871</v>
      </c>
      <c r="V15" s="11">
        <f t="shared" si="2"/>
        <v>3481.0266784030027</v>
      </c>
      <c r="W15" s="11">
        <f t="shared" si="3"/>
        <v>2903.9360199328503</v>
      </c>
    </row>
    <row r="16" spans="1:24" x14ac:dyDescent="0.25">
      <c r="A16" s="10" t="s">
        <v>13</v>
      </c>
      <c r="B16" s="10"/>
      <c r="C16" s="10"/>
      <c r="D16" s="11">
        <v>1904177.76</v>
      </c>
      <c r="E16" s="11">
        <v>2049095.75</v>
      </c>
      <c r="F16" s="11">
        <v>1690505.56</v>
      </c>
      <c r="G16" s="11">
        <v>1603676.99</v>
      </c>
      <c r="I16" s="10" t="s">
        <v>13</v>
      </c>
      <c r="J16" s="10"/>
      <c r="K16" s="10"/>
      <c r="L16" s="11">
        <v>561358.38</v>
      </c>
      <c r="M16" s="11">
        <v>624198.26</v>
      </c>
      <c r="N16" s="11">
        <v>517222.01199999999</v>
      </c>
      <c r="O16" s="11">
        <v>566539.14899999998</v>
      </c>
      <c r="Q16" s="10" t="s">
        <v>13</v>
      </c>
      <c r="R16" s="10"/>
      <c r="S16" s="10"/>
      <c r="T16" s="11">
        <f t="shared" si="0"/>
        <v>3392.0893102192576</v>
      </c>
      <c r="U16" s="11">
        <f t="shared" si="1"/>
        <v>3282.7642774909368</v>
      </c>
      <c r="V16" s="11">
        <f t="shared" si="2"/>
        <v>3268.4331308003188</v>
      </c>
      <c r="W16" s="11">
        <f t="shared" si="3"/>
        <v>2830.655203317644</v>
      </c>
    </row>
    <row r="17" spans="1:23" x14ac:dyDescent="0.25">
      <c r="A17" s="10" t="s">
        <v>9</v>
      </c>
      <c r="B17" s="10"/>
      <c r="C17" s="10"/>
      <c r="D17" s="11">
        <v>1808034.07</v>
      </c>
      <c r="E17" s="11">
        <v>2650347.7000000002</v>
      </c>
      <c r="F17" s="11">
        <v>1653708.38</v>
      </c>
      <c r="G17" s="11">
        <v>1619560.29</v>
      </c>
      <c r="I17" s="10" t="s">
        <v>9</v>
      </c>
      <c r="J17" s="10"/>
      <c r="K17" s="10"/>
      <c r="L17" s="11">
        <v>499077.06</v>
      </c>
      <c r="M17" s="11">
        <v>809758.41700000002</v>
      </c>
      <c r="N17" s="11">
        <v>457371.98</v>
      </c>
      <c r="O17" s="11">
        <v>516153.85200000001</v>
      </c>
      <c r="Q17" s="10" t="s">
        <v>9</v>
      </c>
      <c r="R17" s="10"/>
      <c r="S17" s="10"/>
      <c r="T17" s="11">
        <f t="shared" si="0"/>
        <v>3622.7553115745291</v>
      </c>
      <c r="U17" s="11">
        <f t="shared" si="1"/>
        <v>3273.0103748955535</v>
      </c>
      <c r="V17" s="11">
        <f t="shared" si="2"/>
        <v>3615.6748824009728</v>
      </c>
      <c r="W17" s="11">
        <f t="shared" si="3"/>
        <v>3137.747173104503</v>
      </c>
    </row>
    <row r="18" spans="1:23" x14ac:dyDescent="0.25">
      <c r="A18" s="10" t="s">
        <v>35</v>
      </c>
      <c r="B18" s="10"/>
      <c r="C18" s="10"/>
      <c r="D18" s="11">
        <v>880114.46</v>
      </c>
      <c r="E18" s="11">
        <v>1819862.92</v>
      </c>
      <c r="F18" s="11">
        <v>1521455.45</v>
      </c>
      <c r="G18" s="11">
        <v>1203312.6599999999</v>
      </c>
      <c r="I18" s="10" t="s">
        <v>35</v>
      </c>
      <c r="J18" s="10"/>
      <c r="K18" s="10"/>
      <c r="L18" s="11">
        <v>252882</v>
      </c>
      <c r="M18" s="11">
        <v>593057.80000000005</v>
      </c>
      <c r="N18" s="11">
        <v>466686.8</v>
      </c>
      <c r="O18" s="11">
        <v>388128.4</v>
      </c>
      <c r="Q18" s="10" t="s">
        <v>35</v>
      </c>
      <c r="R18" s="10"/>
      <c r="S18" s="10"/>
      <c r="T18" s="11">
        <f t="shared" si="0"/>
        <v>3480.3365205906312</v>
      </c>
      <c r="U18" s="11">
        <f t="shared" si="1"/>
        <v>3068.6097038096455</v>
      </c>
      <c r="V18" s="11">
        <f t="shared" si="2"/>
        <v>3260.1210276356651</v>
      </c>
      <c r="W18" s="11">
        <f t="shared" si="3"/>
        <v>3100.2953146432983</v>
      </c>
    </row>
    <row r="19" spans="1:23" x14ac:dyDescent="0.25">
      <c r="A19" s="10" t="s">
        <v>18</v>
      </c>
      <c r="B19" s="10"/>
      <c r="C19" s="10"/>
      <c r="D19" s="11">
        <v>1713116.27</v>
      </c>
      <c r="E19" s="11">
        <v>1636056.75</v>
      </c>
      <c r="F19" s="11">
        <v>1075264.8600000001</v>
      </c>
      <c r="G19" s="11">
        <v>2847804.43</v>
      </c>
      <c r="I19" s="10" t="s">
        <v>18</v>
      </c>
      <c r="J19" s="10"/>
      <c r="K19" s="10"/>
      <c r="L19" s="11">
        <v>558710.44400000002</v>
      </c>
      <c r="M19" s="11">
        <v>603966.15</v>
      </c>
      <c r="N19" s="11">
        <v>391934.1</v>
      </c>
      <c r="O19" s="11">
        <v>1070828.22</v>
      </c>
      <c r="Q19" s="10" t="s">
        <v>18</v>
      </c>
      <c r="R19" s="10"/>
      <c r="S19" s="10"/>
      <c r="T19" s="11">
        <f t="shared" si="0"/>
        <v>3066.1969691048052</v>
      </c>
      <c r="U19" s="11">
        <f t="shared" si="1"/>
        <v>2708.8550409654581</v>
      </c>
      <c r="V19" s="11">
        <f t="shared" si="2"/>
        <v>2743.4838152638417</v>
      </c>
      <c r="W19" s="11">
        <f t="shared" si="3"/>
        <v>2659.4409605678866</v>
      </c>
    </row>
    <row r="20" spans="1:23" x14ac:dyDescent="0.25">
      <c r="A20" s="10" t="s">
        <v>50</v>
      </c>
      <c r="B20" s="10"/>
      <c r="C20" s="10"/>
      <c r="D20" s="11">
        <v>1415801.53</v>
      </c>
      <c r="E20" s="11">
        <v>481710.12</v>
      </c>
      <c r="F20" s="11">
        <v>1000197.37</v>
      </c>
      <c r="G20" s="11">
        <v>1667969.92</v>
      </c>
      <c r="I20" s="10" t="s">
        <v>50</v>
      </c>
      <c r="J20" s="10"/>
      <c r="K20" s="10"/>
      <c r="L20" s="11">
        <v>355887</v>
      </c>
      <c r="M20" s="11">
        <v>140341</v>
      </c>
      <c r="N20" s="11">
        <v>293222.15000000002</v>
      </c>
      <c r="O20" s="11">
        <v>491682</v>
      </c>
      <c r="Q20" s="10" t="s">
        <v>50</v>
      </c>
      <c r="R20" s="10"/>
      <c r="S20" s="10"/>
      <c r="T20" s="11">
        <f t="shared" si="0"/>
        <v>3978.2333437298917</v>
      </c>
      <c r="U20" s="11">
        <f t="shared" si="1"/>
        <v>3432.4261619911499</v>
      </c>
      <c r="V20" s="11">
        <f t="shared" si="2"/>
        <v>3411.0566681268788</v>
      </c>
      <c r="W20" s="11">
        <f t="shared" si="3"/>
        <v>3392.3753971062597</v>
      </c>
    </row>
    <row r="21" spans="1:23" x14ac:dyDescent="0.25">
      <c r="A21" s="10" t="s">
        <v>61</v>
      </c>
      <c r="B21" s="10"/>
      <c r="C21" s="10"/>
      <c r="D21" s="11">
        <v>140304.21</v>
      </c>
      <c r="E21" s="11">
        <v>604932.43000000005</v>
      </c>
      <c r="F21" s="11">
        <v>667417.12</v>
      </c>
      <c r="G21" s="11">
        <v>434283.58</v>
      </c>
      <c r="I21" s="10" t="s">
        <v>61</v>
      </c>
      <c r="J21" s="10"/>
      <c r="K21" s="10"/>
      <c r="L21" s="11">
        <v>38239.800000000003</v>
      </c>
      <c r="M21" s="11">
        <v>166686.39999999999</v>
      </c>
      <c r="N21" s="11">
        <v>169472.1</v>
      </c>
      <c r="O21" s="11">
        <v>116115</v>
      </c>
      <c r="Q21" s="10" t="s">
        <v>61</v>
      </c>
      <c r="R21" s="10"/>
      <c r="S21" s="10"/>
      <c r="T21" s="11">
        <f t="shared" si="0"/>
        <v>3669.062338192145</v>
      </c>
      <c r="U21" s="11">
        <f t="shared" si="1"/>
        <v>3629.1648868773937</v>
      </c>
      <c r="V21" s="11">
        <f t="shared" si="2"/>
        <v>3938.2123665193267</v>
      </c>
      <c r="W21" s="11">
        <f t="shared" si="3"/>
        <v>3740.1160918055375</v>
      </c>
    </row>
    <row r="22" spans="1:23" x14ac:dyDescent="0.25">
      <c r="A22" s="10" t="s">
        <v>59</v>
      </c>
      <c r="B22" s="10"/>
      <c r="C22" s="10"/>
      <c r="D22" s="11">
        <v>458503.09</v>
      </c>
      <c r="E22" s="11">
        <v>751824.25</v>
      </c>
      <c r="F22" s="11">
        <v>634157.57999999996</v>
      </c>
      <c r="G22" s="11">
        <v>481446.77</v>
      </c>
      <c r="I22" s="10" t="s">
        <v>59</v>
      </c>
      <c r="J22" s="10"/>
      <c r="K22" s="10"/>
      <c r="L22" s="11">
        <v>116429.05</v>
      </c>
      <c r="M22" s="11">
        <v>209124.74</v>
      </c>
      <c r="N22" s="11">
        <v>165475.16</v>
      </c>
      <c r="O22" s="11">
        <v>128123.9</v>
      </c>
      <c r="Q22" s="10" t="s">
        <v>59</v>
      </c>
      <c r="R22" s="10"/>
      <c r="S22" s="10"/>
      <c r="T22" s="11">
        <f t="shared" si="0"/>
        <v>3938.0471626282269</v>
      </c>
      <c r="U22" s="11">
        <f t="shared" si="1"/>
        <v>3595.0995085516906</v>
      </c>
      <c r="V22" s="11">
        <f t="shared" si="2"/>
        <v>3832.3430537852328</v>
      </c>
      <c r="W22" s="11">
        <f t="shared" si="3"/>
        <v>3757.6655877630951</v>
      </c>
    </row>
    <row r="23" spans="1:23" x14ac:dyDescent="0.25">
      <c r="A23" s="10" t="s">
        <v>57</v>
      </c>
      <c r="B23" s="10"/>
      <c r="C23" s="10"/>
      <c r="D23" s="11">
        <v>1262253.27</v>
      </c>
      <c r="E23" s="11">
        <v>1012438.92</v>
      </c>
      <c r="F23" s="11">
        <v>629643.81000000006</v>
      </c>
      <c r="G23" s="11">
        <v>163217.78</v>
      </c>
      <c r="I23" s="10" t="s">
        <v>57</v>
      </c>
      <c r="J23" s="10"/>
      <c r="K23" s="10"/>
      <c r="L23" s="11">
        <v>312885.3</v>
      </c>
      <c r="M23" s="11">
        <v>277246.71000000002</v>
      </c>
      <c r="N23" s="11">
        <v>134686.12</v>
      </c>
      <c r="O23" s="11">
        <v>47456</v>
      </c>
      <c r="Q23" s="10" t="s">
        <v>57</v>
      </c>
      <c r="R23" s="10"/>
      <c r="S23" s="10"/>
      <c r="T23" s="11">
        <f t="shared" si="0"/>
        <v>4034.2364118736164</v>
      </c>
      <c r="U23" s="11">
        <f t="shared" si="1"/>
        <v>3651.7617107160618</v>
      </c>
      <c r="V23" s="11">
        <f t="shared" si="2"/>
        <v>4674.8975321287744</v>
      </c>
      <c r="W23" s="11">
        <f t="shared" si="3"/>
        <v>3439.349713418746</v>
      </c>
    </row>
    <row r="24" spans="1:23" x14ac:dyDescent="0.25">
      <c r="A24" s="10" t="s">
        <v>15</v>
      </c>
      <c r="B24" s="10"/>
      <c r="C24" s="10"/>
      <c r="D24" s="11">
        <v>303099.84000000003</v>
      </c>
      <c r="E24" s="11">
        <v>546676.18999999994</v>
      </c>
      <c r="F24" s="11">
        <v>568143.89</v>
      </c>
      <c r="G24" s="11">
        <v>484425.94</v>
      </c>
      <c r="I24" s="10" t="s">
        <v>15</v>
      </c>
      <c r="J24" s="10"/>
      <c r="K24" s="10"/>
      <c r="L24" s="11">
        <v>89205</v>
      </c>
      <c r="M24" s="11">
        <v>155490</v>
      </c>
      <c r="N24" s="11">
        <v>176190.95</v>
      </c>
      <c r="O24" s="11">
        <v>164183.42000000001</v>
      </c>
      <c r="Q24" s="10" t="s">
        <v>15</v>
      </c>
      <c r="R24" s="10"/>
      <c r="S24" s="10"/>
      <c r="T24" s="11">
        <f t="shared" si="0"/>
        <v>3397.7898099882295</v>
      </c>
      <c r="U24" s="11">
        <f t="shared" si="1"/>
        <v>3515.8286063412438</v>
      </c>
      <c r="V24" s="11">
        <f t="shared" si="2"/>
        <v>3224.5917852193884</v>
      </c>
      <c r="W24" s="11">
        <f t="shared" si="3"/>
        <v>2950.516806142788</v>
      </c>
    </row>
    <row r="25" spans="1:23" x14ac:dyDescent="0.25">
      <c r="A25" s="10" t="s">
        <v>31</v>
      </c>
      <c r="B25" s="10"/>
      <c r="C25" s="10"/>
      <c r="D25" s="11">
        <v>582082.30000000005</v>
      </c>
      <c r="E25" s="11">
        <v>567846.06999999995</v>
      </c>
      <c r="F25" s="11">
        <v>548838.69999999995</v>
      </c>
      <c r="G25" s="11">
        <v>213548.28</v>
      </c>
      <c r="I25" s="10" t="s">
        <v>31</v>
      </c>
      <c r="J25" s="10"/>
      <c r="K25" s="10"/>
      <c r="L25" s="11">
        <v>155579.9</v>
      </c>
      <c r="M25" s="11">
        <v>159879.79999999999</v>
      </c>
      <c r="N25" s="11">
        <v>145584.5</v>
      </c>
      <c r="O25" s="11">
        <v>72150</v>
      </c>
      <c r="Q25" s="10" t="s">
        <v>31</v>
      </c>
      <c r="R25" s="10"/>
      <c r="S25" s="10"/>
      <c r="T25" s="11">
        <f t="shared" si="0"/>
        <v>3741.372118120657</v>
      </c>
      <c r="U25" s="11">
        <f t="shared" si="1"/>
        <v>3551.7061567502587</v>
      </c>
      <c r="V25" s="11">
        <f t="shared" si="2"/>
        <v>3769.8978943500165</v>
      </c>
      <c r="W25" s="11">
        <f t="shared" si="3"/>
        <v>2959.7821205821206</v>
      </c>
    </row>
    <row r="26" spans="1:23" x14ac:dyDescent="0.25">
      <c r="A26" s="10" t="s">
        <v>25</v>
      </c>
      <c r="B26" s="10"/>
      <c r="C26" s="10"/>
      <c r="D26" s="11">
        <v>381123.65</v>
      </c>
      <c r="E26" s="11">
        <v>522128.2</v>
      </c>
      <c r="F26" s="11">
        <v>545061.52</v>
      </c>
      <c r="G26" s="11">
        <v>665773.27</v>
      </c>
      <c r="I26" s="10" t="s">
        <v>25</v>
      </c>
      <c r="J26" s="10"/>
      <c r="K26" s="10"/>
      <c r="L26" s="11">
        <v>64564.49</v>
      </c>
      <c r="M26" s="11">
        <v>87218.86</v>
      </c>
      <c r="N26" s="11">
        <v>83964.18</v>
      </c>
      <c r="O26" s="11">
        <v>138262.38</v>
      </c>
      <c r="Q26" s="10" t="s">
        <v>25</v>
      </c>
      <c r="R26" s="10"/>
      <c r="S26" s="10"/>
      <c r="T26" s="11">
        <f t="shared" si="0"/>
        <v>5902.9917219202071</v>
      </c>
      <c r="U26" s="11">
        <f t="shared" si="1"/>
        <v>5986.4139476255477</v>
      </c>
      <c r="V26" s="11">
        <f t="shared" si="2"/>
        <v>6491.5958209798519</v>
      </c>
      <c r="W26" s="11">
        <f t="shared" si="3"/>
        <v>4815.2886562490821</v>
      </c>
    </row>
    <row r="27" spans="1:23" x14ac:dyDescent="0.25">
      <c r="A27" s="10" t="s">
        <v>58</v>
      </c>
      <c r="B27" s="10"/>
      <c r="C27" s="10"/>
      <c r="D27" s="11">
        <v>509415.8</v>
      </c>
      <c r="E27" s="11">
        <v>686077.66</v>
      </c>
      <c r="F27" s="11">
        <v>498289.49</v>
      </c>
      <c r="G27" s="11">
        <v>66505.75</v>
      </c>
      <c r="I27" s="10" t="s">
        <v>58</v>
      </c>
      <c r="J27" s="10"/>
      <c r="K27" s="10"/>
      <c r="L27" s="11">
        <v>134900</v>
      </c>
      <c r="M27" s="11">
        <v>178788.34</v>
      </c>
      <c r="N27" s="11">
        <v>130430</v>
      </c>
      <c r="O27" s="11">
        <v>18915</v>
      </c>
      <c r="Q27" s="10" t="s">
        <v>58</v>
      </c>
      <c r="R27" s="10"/>
      <c r="S27" s="10"/>
      <c r="T27" s="11">
        <f t="shared" si="0"/>
        <v>3776.247590808006</v>
      </c>
      <c r="U27" s="11">
        <f t="shared" si="1"/>
        <v>3837.3736229107558</v>
      </c>
      <c r="V27" s="11">
        <f t="shared" si="2"/>
        <v>3820.3595031817831</v>
      </c>
      <c r="W27" s="11">
        <f t="shared" si="3"/>
        <v>3516.0322495374044</v>
      </c>
    </row>
    <row r="28" spans="1:23" x14ac:dyDescent="0.25">
      <c r="A28" s="10" t="s">
        <v>46</v>
      </c>
      <c r="B28" s="10"/>
      <c r="C28" s="10"/>
      <c r="D28" s="11">
        <v>228760.04</v>
      </c>
      <c r="E28" s="11">
        <v>437102.91</v>
      </c>
      <c r="F28" s="11">
        <v>484458.67</v>
      </c>
      <c r="G28" s="11">
        <v>70612.820000000007</v>
      </c>
      <c r="I28" s="10" t="s">
        <v>46</v>
      </c>
      <c r="J28" s="10"/>
      <c r="K28" s="10"/>
      <c r="L28" s="11">
        <v>67460</v>
      </c>
      <c r="M28" s="11">
        <v>158230.236</v>
      </c>
      <c r="N28" s="11">
        <v>137583</v>
      </c>
      <c r="O28" s="11">
        <v>24256</v>
      </c>
      <c r="Q28" s="10" t="s">
        <v>46</v>
      </c>
      <c r="R28" s="10"/>
      <c r="S28" s="10"/>
      <c r="T28" s="11">
        <f t="shared" si="0"/>
        <v>3391.0471390453604</v>
      </c>
      <c r="U28" s="11">
        <f t="shared" si="1"/>
        <v>2762.4487016501698</v>
      </c>
      <c r="V28" s="11">
        <f t="shared" si="2"/>
        <v>3521.2102512665083</v>
      </c>
      <c r="W28" s="11">
        <f t="shared" si="3"/>
        <v>2911.1485817941953</v>
      </c>
    </row>
    <row r="29" spans="1:23" x14ac:dyDescent="0.25">
      <c r="A29" s="10" t="s">
        <v>53</v>
      </c>
      <c r="B29" s="10"/>
      <c r="C29" s="10"/>
      <c r="D29" s="11">
        <v>580784.63</v>
      </c>
      <c r="E29" s="11">
        <v>797548.9</v>
      </c>
      <c r="F29" s="11">
        <v>483503.7</v>
      </c>
      <c r="G29" s="11">
        <v>346240.81</v>
      </c>
      <c r="I29" s="10" t="s">
        <v>53</v>
      </c>
      <c r="J29" s="10"/>
      <c r="K29" s="10"/>
      <c r="L29" s="11">
        <v>126613.746</v>
      </c>
      <c r="M29" s="11">
        <v>212918.50200000001</v>
      </c>
      <c r="N29" s="11">
        <v>124271.88</v>
      </c>
      <c r="O29" s="11">
        <v>96621.578999999998</v>
      </c>
      <c r="Q29" s="10" t="s">
        <v>53</v>
      </c>
      <c r="R29" s="10"/>
      <c r="S29" s="10"/>
      <c r="T29" s="11">
        <f t="shared" si="0"/>
        <v>4587.0582645900076</v>
      </c>
      <c r="U29" s="11">
        <f t="shared" si="1"/>
        <v>3745.7942476037147</v>
      </c>
      <c r="V29" s="11">
        <f t="shared" si="2"/>
        <v>3890.6927295217547</v>
      </c>
      <c r="W29" s="11">
        <f t="shared" si="3"/>
        <v>3583.4729010172769</v>
      </c>
    </row>
    <row r="30" spans="1:23" x14ac:dyDescent="0.25">
      <c r="A30" s="10" t="s">
        <v>23</v>
      </c>
      <c r="B30" s="10"/>
      <c r="C30" s="10"/>
      <c r="D30" s="11">
        <v>657245.28</v>
      </c>
      <c r="E30" s="11">
        <v>769512.27</v>
      </c>
      <c r="F30" s="11">
        <v>453883.53</v>
      </c>
      <c r="G30" s="11">
        <v>344185.78</v>
      </c>
      <c r="I30" s="10" t="s">
        <v>23</v>
      </c>
      <c r="J30" s="10"/>
      <c r="K30" s="10"/>
      <c r="L30" s="11">
        <v>200700</v>
      </c>
      <c r="M30" s="11">
        <v>261080</v>
      </c>
      <c r="N30" s="11">
        <v>144130</v>
      </c>
      <c r="O30" s="11">
        <v>139012.42000000001</v>
      </c>
      <c r="Q30" s="10" t="s">
        <v>23</v>
      </c>
      <c r="R30" s="10"/>
      <c r="S30" s="10"/>
      <c r="T30" s="11">
        <f t="shared" si="0"/>
        <v>3274.7647234678625</v>
      </c>
      <c r="U30" s="11">
        <f t="shared" si="1"/>
        <v>2947.4194499770188</v>
      </c>
      <c r="V30" s="11">
        <f t="shared" si="2"/>
        <v>3149.1259973634915</v>
      </c>
      <c r="W30" s="11">
        <f t="shared" si="3"/>
        <v>2475.9354595797986</v>
      </c>
    </row>
    <row r="31" spans="1:23" x14ac:dyDescent="0.25">
      <c r="A31" s="10" t="s">
        <v>60</v>
      </c>
      <c r="B31" s="10"/>
      <c r="C31" s="10"/>
      <c r="D31" s="11">
        <v>184318.47</v>
      </c>
      <c r="E31" s="11">
        <v>128347.8</v>
      </c>
      <c r="F31" s="11">
        <v>360883.26</v>
      </c>
      <c r="G31" s="11">
        <v>310883.32</v>
      </c>
      <c r="I31" s="10" t="s">
        <v>60</v>
      </c>
      <c r="J31" s="10"/>
      <c r="K31" s="10"/>
      <c r="L31" s="11">
        <v>51240</v>
      </c>
      <c r="M31" s="11">
        <v>41010</v>
      </c>
      <c r="N31" s="11">
        <v>93320</v>
      </c>
      <c r="O31" s="11">
        <v>111333.6</v>
      </c>
      <c r="Q31" s="10" t="s">
        <v>60</v>
      </c>
      <c r="R31" s="10"/>
      <c r="S31" s="10"/>
      <c r="T31" s="11">
        <f t="shared" si="0"/>
        <v>3597.1598360655739</v>
      </c>
      <c r="U31" s="11">
        <f t="shared" si="1"/>
        <v>3129.670811997074</v>
      </c>
      <c r="V31" s="11">
        <f t="shared" si="2"/>
        <v>3867.1588084012001</v>
      </c>
      <c r="W31" s="11">
        <f t="shared" si="3"/>
        <v>2792.3584614168585</v>
      </c>
    </row>
    <row r="32" spans="1:23" x14ac:dyDescent="0.25">
      <c r="A32" s="10" t="s">
        <v>29</v>
      </c>
      <c r="B32" s="10"/>
      <c r="C32" s="10"/>
      <c r="D32" s="11">
        <v>779043</v>
      </c>
      <c r="E32" s="11">
        <v>351552</v>
      </c>
      <c r="F32" s="11">
        <v>288388.3</v>
      </c>
      <c r="G32" s="11">
        <v>379749.9</v>
      </c>
      <c r="I32" s="10" t="s">
        <v>29</v>
      </c>
      <c r="J32" s="10"/>
      <c r="K32" s="10"/>
      <c r="L32" s="11">
        <v>235303.05</v>
      </c>
      <c r="M32" s="11">
        <v>110136.5</v>
      </c>
      <c r="N32" s="11">
        <v>88944.75</v>
      </c>
      <c r="O32" s="11">
        <v>167420</v>
      </c>
      <c r="Q32" s="10" t="s">
        <v>29</v>
      </c>
      <c r="R32" s="10"/>
      <c r="S32" s="10"/>
      <c r="T32" s="11">
        <f t="shared" si="0"/>
        <v>3310.8070634868527</v>
      </c>
      <c r="U32" s="11">
        <f t="shared" si="1"/>
        <v>3191.9663326871655</v>
      </c>
      <c r="V32" s="11">
        <f t="shared" si="2"/>
        <v>3242.3307727549968</v>
      </c>
      <c r="W32" s="11">
        <f t="shared" si="3"/>
        <v>2268.2469239039542</v>
      </c>
    </row>
    <row r="33" spans="1:23" x14ac:dyDescent="0.25">
      <c r="A33" s="10" t="s">
        <v>30</v>
      </c>
      <c r="B33" s="10"/>
      <c r="C33" s="10"/>
      <c r="D33" s="11">
        <v>190803.96</v>
      </c>
      <c r="E33" s="11">
        <v>185428.52</v>
      </c>
      <c r="F33" s="11">
        <v>149101.72</v>
      </c>
      <c r="G33" s="11">
        <v>114127.34</v>
      </c>
      <c r="I33" s="10" t="s">
        <v>30</v>
      </c>
      <c r="J33" s="10"/>
      <c r="K33" s="10"/>
      <c r="L33" s="11">
        <v>50637.735000000001</v>
      </c>
      <c r="M33" s="11">
        <v>49965.345000000001</v>
      </c>
      <c r="N33" s="11">
        <v>39172.25</v>
      </c>
      <c r="O33" s="11">
        <v>34553.398000000001</v>
      </c>
      <c r="Q33" s="10" t="s">
        <v>30</v>
      </c>
      <c r="R33" s="10"/>
      <c r="S33" s="10"/>
      <c r="T33" s="11">
        <f t="shared" si="0"/>
        <v>3768.0192449366068</v>
      </c>
      <c r="U33" s="11">
        <f t="shared" si="1"/>
        <v>3711.1425929311604</v>
      </c>
      <c r="V33" s="11">
        <f t="shared" si="2"/>
        <v>3806.3098239187179</v>
      </c>
      <c r="W33" s="11">
        <f t="shared" si="3"/>
        <v>3302.9266759813318</v>
      </c>
    </row>
    <row r="34" spans="1:23" x14ac:dyDescent="0.25">
      <c r="A34" s="10" t="s">
        <v>33</v>
      </c>
      <c r="B34" s="10"/>
      <c r="C34" s="10"/>
      <c r="D34" s="11">
        <v>87617.03</v>
      </c>
      <c r="E34" s="11">
        <v>119129.64</v>
      </c>
      <c r="F34" s="11">
        <v>109663.2</v>
      </c>
      <c r="G34" s="11">
        <v>118817.04</v>
      </c>
      <c r="I34" s="10" t="s">
        <v>33</v>
      </c>
      <c r="J34" s="10"/>
      <c r="K34" s="10"/>
      <c r="L34" s="11">
        <v>34621.699999999997</v>
      </c>
      <c r="M34" s="11">
        <v>46456.33</v>
      </c>
      <c r="N34" s="11">
        <v>40512.75</v>
      </c>
      <c r="O34" s="11">
        <v>53250</v>
      </c>
      <c r="Q34" s="10" t="s">
        <v>33</v>
      </c>
      <c r="R34" s="10"/>
      <c r="S34" s="10"/>
      <c r="T34" s="11">
        <f t="shared" si="0"/>
        <v>2530.6969328484738</v>
      </c>
      <c r="U34" s="11">
        <f t="shared" si="1"/>
        <v>2564.3360119062354</v>
      </c>
      <c r="V34" s="11">
        <f t="shared" si="2"/>
        <v>2706.8811670400059</v>
      </c>
      <c r="W34" s="11">
        <f t="shared" si="3"/>
        <v>2231.3059154929579</v>
      </c>
    </row>
    <row r="35" spans="1:23" x14ac:dyDescent="0.25">
      <c r="A35" s="10" t="s">
        <v>62</v>
      </c>
      <c r="B35" s="10"/>
      <c r="C35" s="10"/>
      <c r="D35" s="11">
        <v>74258.14</v>
      </c>
      <c r="E35" s="11">
        <v>97237.53</v>
      </c>
      <c r="F35" s="11">
        <v>95471</v>
      </c>
      <c r="G35" s="11">
        <v>106253.52</v>
      </c>
      <c r="I35" s="10" t="s">
        <v>62</v>
      </c>
      <c r="J35" s="10"/>
      <c r="K35" s="10"/>
      <c r="L35" s="11">
        <v>21637.5</v>
      </c>
      <c r="M35" s="11">
        <v>30421.77</v>
      </c>
      <c r="N35" s="11">
        <v>31624.65</v>
      </c>
      <c r="O35" s="11">
        <v>36984</v>
      </c>
      <c r="Q35" s="10" t="s">
        <v>62</v>
      </c>
      <c r="R35" s="10"/>
      <c r="S35" s="10"/>
      <c r="T35" s="11">
        <f t="shared" si="0"/>
        <v>3431.9186597342577</v>
      </c>
      <c r="U35" s="11">
        <f t="shared" si="1"/>
        <v>3196.3140211762825</v>
      </c>
      <c r="V35" s="11">
        <f t="shared" si="2"/>
        <v>3018.8792603238294</v>
      </c>
      <c r="W35" s="11">
        <f t="shared" si="3"/>
        <v>2872.9591174561974</v>
      </c>
    </row>
    <row r="36" spans="1:23" x14ac:dyDescent="0.25">
      <c r="A36" s="10" t="s">
        <v>36</v>
      </c>
      <c r="B36" s="10"/>
      <c r="C36" s="10"/>
      <c r="D36" s="11">
        <v>60480</v>
      </c>
      <c r="E36" s="11">
        <v>152451.22</v>
      </c>
      <c r="F36" s="11">
        <v>88640</v>
      </c>
      <c r="G36" s="11">
        <v>107100.77</v>
      </c>
      <c r="I36" s="10" t="s">
        <v>36</v>
      </c>
      <c r="J36" s="10"/>
      <c r="K36" s="10"/>
      <c r="L36" s="11">
        <v>17400</v>
      </c>
      <c r="M36" s="11">
        <v>42550</v>
      </c>
      <c r="N36" s="11">
        <v>24650</v>
      </c>
      <c r="O36" s="11">
        <v>31529</v>
      </c>
      <c r="Q36" s="10" t="s">
        <v>36</v>
      </c>
      <c r="R36" s="10"/>
      <c r="S36" s="10"/>
      <c r="T36" s="11">
        <f t="shared" si="0"/>
        <v>3475.8620689655172</v>
      </c>
      <c r="U36" s="11">
        <f t="shared" si="1"/>
        <v>3582.8723854289074</v>
      </c>
      <c r="V36" s="11">
        <f t="shared" si="2"/>
        <v>3595.9432048681542</v>
      </c>
      <c r="W36" s="11">
        <f t="shared" si="3"/>
        <v>3396.8971423134258</v>
      </c>
    </row>
    <row r="37" spans="1:23" x14ac:dyDescent="0.25">
      <c r="A37" s="10" t="s">
        <v>20</v>
      </c>
      <c r="B37" s="10"/>
      <c r="C37" s="10"/>
      <c r="D37" s="11">
        <v>79053.5</v>
      </c>
      <c r="E37" s="11">
        <v>2594</v>
      </c>
      <c r="F37" s="11">
        <v>72687.58</v>
      </c>
      <c r="G37" s="11">
        <v>87473.17</v>
      </c>
      <c r="I37" s="10" t="s">
        <v>20</v>
      </c>
      <c r="J37" s="10"/>
      <c r="K37" s="10"/>
      <c r="L37" s="11">
        <v>17726.400000000001</v>
      </c>
      <c r="M37" s="11">
        <v>1000</v>
      </c>
      <c r="N37" s="11">
        <v>19949.919999999998</v>
      </c>
      <c r="O37" s="11">
        <v>33240</v>
      </c>
      <c r="Q37" s="10" t="s">
        <v>20</v>
      </c>
      <c r="R37" s="10"/>
      <c r="S37" s="10"/>
      <c r="T37" s="11">
        <f t="shared" si="0"/>
        <v>4459.6477570177813</v>
      </c>
      <c r="U37" s="11">
        <f t="shared" si="1"/>
        <v>2594</v>
      </c>
      <c r="V37" s="11">
        <f t="shared" si="2"/>
        <v>3643.5023298339042</v>
      </c>
      <c r="W37" s="11">
        <f t="shared" si="3"/>
        <v>2631.5634777376654</v>
      </c>
    </row>
    <row r="38" spans="1:23" x14ac:dyDescent="0.25">
      <c r="A38" s="10" t="s">
        <v>47</v>
      </c>
      <c r="B38" s="10"/>
      <c r="C38" s="10"/>
      <c r="D38" s="11">
        <v>50129.69</v>
      </c>
      <c r="E38" s="11">
        <v>75751.789999999994</v>
      </c>
      <c r="F38" s="11">
        <v>61501.9</v>
      </c>
      <c r="G38" s="11">
        <v>12486.39</v>
      </c>
      <c r="I38" s="10" t="s">
        <v>47</v>
      </c>
      <c r="J38" s="10"/>
      <c r="K38" s="10"/>
      <c r="L38" s="11">
        <v>12180.15</v>
      </c>
      <c r="M38" s="11">
        <v>21550</v>
      </c>
      <c r="N38" s="11">
        <v>17145</v>
      </c>
      <c r="O38" s="11">
        <v>4200</v>
      </c>
      <c r="Q38" s="10" t="s">
        <v>47</v>
      </c>
      <c r="R38" s="10"/>
      <c r="S38" s="10"/>
      <c r="T38" s="11">
        <f t="shared" si="0"/>
        <v>4115.6874094325603</v>
      </c>
      <c r="U38" s="11">
        <f t="shared" si="1"/>
        <v>3515.1642691415313</v>
      </c>
      <c r="V38" s="11">
        <f t="shared" si="2"/>
        <v>3587.1624380285798</v>
      </c>
      <c r="W38" s="11">
        <f t="shared" si="3"/>
        <v>2972.95</v>
      </c>
    </row>
    <row r="39" spans="1:23" x14ac:dyDescent="0.25">
      <c r="A39" s="10" t="s">
        <v>51</v>
      </c>
      <c r="B39" s="10"/>
      <c r="C39" s="10"/>
      <c r="D39" s="12">
        <v>0</v>
      </c>
      <c r="E39" s="11">
        <v>42099.95</v>
      </c>
      <c r="F39" s="11">
        <v>55595</v>
      </c>
      <c r="G39" s="11">
        <v>137665</v>
      </c>
      <c r="I39" s="10" t="s">
        <v>51</v>
      </c>
      <c r="J39" s="10"/>
      <c r="K39" s="10"/>
      <c r="L39" s="12">
        <v>0</v>
      </c>
      <c r="M39" s="11">
        <v>19660</v>
      </c>
      <c r="N39" s="11">
        <v>21700</v>
      </c>
      <c r="O39" s="11">
        <v>54800</v>
      </c>
      <c r="Q39" s="10" t="s">
        <v>51</v>
      </c>
      <c r="R39" s="10"/>
      <c r="S39" s="10"/>
      <c r="T39" s="12" t="str">
        <f t="shared" si="0"/>
        <v/>
      </c>
      <c r="U39" s="11">
        <f t="shared" si="1"/>
        <v>2141.4013224821974</v>
      </c>
      <c r="V39" s="11">
        <f t="shared" si="2"/>
        <v>2561.9815668202764</v>
      </c>
      <c r="W39" s="11">
        <f t="shared" si="3"/>
        <v>2512.1350364963505</v>
      </c>
    </row>
    <row r="40" spans="1:23" x14ac:dyDescent="0.25">
      <c r="A40" s="10" t="s">
        <v>37</v>
      </c>
      <c r="B40" s="10"/>
      <c r="C40" s="10"/>
      <c r="D40" s="11">
        <v>97747</v>
      </c>
      <c r="E40" s="11">
        <v>4888.68</v>
      </c>
      <c r="F40" s="11">
        <v>44856.18</v>
      </c>
      <c r="G40" s="11">
        <v>28854.23</v>
      </c>
      <c r="I40" s="10" t="s">
        <v>37</v>
      </c>
      <c r="J40" s="10"/>
      <c r="K40" s="10"/>
      <c r="L40" s="11">
        <v>23130</v>
      </c>
      <c r="M40" s="11">
        <v>1500</v>
      </c>
      <c r="N40" s="11">
        <v>11200</v>
      </c>
      <c r="O40" s="11">
        <v>9130</v>
      </c>
      <c r="Q40" s="10" t="s">
        <v>37</v>
      </c>
      <c r="R40" s="10"/>
      <c r="S40" s="10"/>
      <c r="T40" s="11">
        <f t="shared" si="0"/>
        <v>4225.9835711197575</v>
      </c>
      <c r="U40" s="11">
        <f t="shared" si="1"/>
        <v>3259.12</v>
      </c>
      <c r="V40" s="11">
        <f t="shared" si="2"/>
        <v>4005.0160714285716</v>
      </c>
      <c r="W40" s="11">
        <f t="shared" si="3"/>
        <v>3160.3756845564076</v>
      </c>
    </row>
    <row r="41" spans="1:23" x14ac:dyDescent="0.25">
      <c r="A41" s="10" t="s">
        <v>32</v>
      </c>
      <c r="B41" s="10"/>
      <c r="C41" s="10"/>
      <c r="D41" s="11">
        <v>47066.39</v>
      </c>
      <c r="E41" s="11">
        <v>79042.97</v>
      </c>
      <c r="F41" s="11">
        <v>33891.550000000003</v>
      </c>
      <c r="G41" s="11">
        <v>45189.71</v>
      </c>
      <c r="I41" s="10" t="s">
        <v>32</v>
      </c>
      <c r="J41" s="10"/>
      <c r="K41" s="10"/>
      <c r="L41" s="11">
        <v>12845.5</v>
      </c>
      <c r="M41" s="11">
        <v>23117.687999999998</v>
      </c>
      <c r="N41" s="11">
        <v>10192.5</v>
      </c>
      <c r="O41" s="11">
        <v>15619.8</v>
      </c>
      <c r="Q41" s="10" t="s">
        <v>32</v>
      </c>
      <c r="R41" s="10"/>
      <c r="S41" s="10"/>
      <c r="T41" s="11">
        <f t="shared" si="0"/>
        <v>3664.0372114748357</v>
      </c>
      <c r="U41" s="11">
        <f t="shared" si="1"/>
        <v>3419.1554968645655</v>
      </c>
      <c r="V41" s="11">
        <f t="shared" si="2"/>
        <v>3325.1459406426293</v>
      </c>
      <c r="W41" s="11">
        <f t="shared" si="3"/>
        <v>2893.1042650994254</v>
      </c>
    </row>
    <row r="42" spans="1:23" x14ac:dyDescent="0.25">
      <c r="A42" s="10" t="s">
        <v>34</v>
      </c>
      <c r="B42" s="10"/>
      <c r="C42" s="10"/>
      <c r="D42" s="13"/>
      <c r="E42" s="13"/>
      <c r="F42" s="11">
        <v>27814.06</v>
      </c>
      <c r="G42" s="11">
        <v>83315.839999999997</v>
      </c>
      <c r="I42" s="10" t="s">
        <v>34</v>
      </c>
      <c r="J42" s="10"/>
      <c r="K42" s="10"/>
      <c r="L42" s="13"/>
      <c r="M42" s="13"/>
      <c r="N42" s="11">
        <v>9870</v>
      </c>
      <c r="O42" s="11">
        <v>29872.5</v>
      </c>
      <c r="Q42" s="10" t="s">
        <v>34</v>
      </c>
      <c r="R42" s="10"/>
      <c r="S42" s="10"/>
      <c r="T42" s="13" t="str">
        <f t="shared" si="0"/>
        <v/>
      </c>
      <c r="U42" s="13" t="str">
        <f t="shared" si="1"/>
        <v/>
      </c>
      <c r="V42" s="11">
        <f t="shared" si="2"/>
        <v>2818.0405268490376</v>
      </c>
      <c r="W42" s="11">
        <f t="shared" si="3"/>
        <v>2789.0481211816887</v>
      </c>
    </row>
    <row r="43" spans="1:23" x14ac:dyDescent="0.25">
      <c r="A43" s="10" t="s">
        <v>65</v>
      </c>
      <c r="B43" s="10"/>
      <c r="C43" s="10"/>
      <c r="D43" s="11">
        <v>11450</v>
      </c>
      <c r="E43" s="11">
        <v>6125</v>
      </c>
      <c r="F43" s="11">
        <v>12946.1</v>
      </c>
      <c r="G43" s="11">
        <v>3900</v>
      </c>
      <c r="I43" s="10" t="s">
        <v>65</v>
      </c>
      <c r="J43" s="10"/>
      <c r="K43" s="10"/>
      <c r="L43" s="11">
        <v>2502</v>
      </c>
      <c r="M43" s="11">
        <v>1751.75</v>
      </c>
      <c r="N43" s="11">
        <v>2309.44</v>
      </c>
      <c r="O43" s="11">
        <v>1500</v>
      </c>
      <c r="Q43" s="10" t="s">
        <v>65</v>
      </c>
      <c r="R43" s="10"/>
      <c r="S43" s="10"/>
      <c r="T43" s="11">
        <f t="shared" si="0"/>
        <v>4576.3389288569142</v>
      </c>
      <c r="U43" s="11">
        <f t="shared" si="1"/>
        <v>3496.5034965034965</v>
      </c>
      <c r="V43" s="11">
        <f t="shared" si="2"/>
        <v>5605.7312595261192</v>
      </c>
      <c r="W43" s="11">
        <f t="shared" si="3"/>
        <v>2600</v>
      </c>
    </row>
    <row r="44" spans="1:23" x14ac:dyDescent="0.25">
      <c r="A44" s="10" t="s">
        <v>72</v>
      </c>
      <c r="B44" s="10"/>
      <c r="C44" s="10"/>
      <c r="D44" s="13"/>
      <c r="E44" s="13"/>
      <c r="F44" s="11">
        <v>10905.2</v>
      </c>
      <c r="G44" s="13"/>
      <c r="I44" s="10" t="s">
        <v>72</v>
      </c>
      <c r="J44" s="10"/>
      <c r="K44" s="10"/>
      <c r="L44" s="13"/>
      <c r="M44" s="13"/>
      <c r="N44" s="11">
        <v>3894.9</v>
      </c>
      <c r="O44" s="13"/>
      <c r="Q44" s="10" t="s">
        <v>72</v>
      </c>
      <c r="R44" s="10"/>
      <c r="S44" s="10"/>
      <c r="T44" s="13" t="str">
        <f t="shared" si="0"/>
        <v/>
      </c>
      <c r="U44" s="13" t="str">
        <f t="shared" si="1"/>
        <v/>
      </c>
      <c r="V44" s="11">
        <f t="shared" si="2"/>
        <v>2799.8664920793858</v>
      </c>
      <c r="W44" s="13" t="str">
        <f t="shared" si="3"/>
        <v/>
      </c>
    </row>
    <row r="45" spans="1:23" x14ac:dyDescent="0.25">
      <c r="A45" s="10" t="s">
        <v>73</v>
      </c>
      <c r="B45" s="10"/>
      <c r="C45" s="10"/>
      <c r="D45" s="13"/>
      <c r="E45" s="13"/>
      <c r="F45" s="11">
        <v>5040</v>
      </c>
      <c r="G45" s="13"/>
      <c r="I45" s="10" t="s">
        <v>73</v>
      </c>
      <c r="J45" s="10"/>
      <c r="K45" s="10"/>
      <c r="L45" s="13"/>
      <c r="M45" s="13"/>
      <c r="N45" s="11">
        <v>864</v>
      </c>
      <c r="O45" s="13"/>
      <c r="Q45" s="10" t="s">
        <v>73</v>
      </c>
      <c r="R45" s="10"/>
      <c r="S45" s="10"/>
      <c r="T45" s="13" t="str">
        <f t="shared" si="0"/>
        <v/>
      </c>
      <c r="U45" s="13" t="str">
        <f t="shared" si="1"/>
        <v/>
      </c>
      <c r="V45" s="11">
        <f t="shared" si="2"/>
        <v>5833.333333333333</v>
      </c>
      <c r="W45" s="13" t="str">
        <f t="shared" si="3"/>
        <v/>
      </c>
    </row>
    <row r="46" spans="1:23" x14ac:dyDescent="0.25">
      <c r="A46" s="10" t="s">
        <v>74</v>
      </c>
      <c r="B46" s="10"/>
      <c r="C46" s="10"/>
      <c r="D46" s="13"/>
      <c r="E46" s="13"/>
      <c r="F46" s="11">
        <v>4972.82</v>
      </c>
      <c r="G46" s="13"/>
      <c r="I46" s="10" t="s">
        <v>74</v>
      </c>
      <c r="J46" s="10"/>
      <c r="K46" s="10"/>
      <c r="L46" s="13"/>
      <c r="M46" s="13"/>
      <c r="N46" s="11">
        <v>1400</v>
      </c>
      <c r="O46" s="13"/>
      <c r="Q46" s="10" t="s">
        <v>74</v>
      </c>
      <c r="R46" s="10"/>
      <c r="S46" s="10"/>
      <c r="T46" s="13" t="str">
        <f t="shared" si="0"/>
        <v/>
      </c>
      <c r="U46" s="13" t="str">
        <f t="shared" si="1"/>
        <v/>
      </c>
      <c r="V46" s="11">
        <f t="shared" si="2"/>
        <v>3552.0142857142855</v>
      </c>
      <c r="W46" s="13" t="str">
        <f t="shared" si="3"/>
        <v/>
      </c>
    </row>
    <row r="47" spans="1:23" x14ac:dyDescent="0.25">
      <c r="A47" s="10" t="s">
        <v>24</v>
      </c>
      <c r="B47" s="10"/>
      <c r="C47" s="10"/>
      <c r="D47" s="13"/>
      <c r="E47" s="13"/>
      <c r="F47" s="12">
        <v>57</v>
      </c>
      <c r="G47" s="13"/>
      <c r="I47" s="10" t="s">
        <v>24</v>
      </c>
      <c r="J47" s="10"/>
      <c r="K47" s="10"/>
      <c r="L47" s="13"/>
      <c r="M47" s="13"/>
      <c r="N47" s="12">
        <v>15.12</v>
      </c>
      <c r="O47" s="13"/>
      <c r="Q47" s="10" t="s">
        <v>24</v>
      </c>
      <c r="R47" s="10"/>
      <c r="S47" s="10"/>
      <c r="T47" s="13" t="str">
        <f t="shared" si="0"/>
        <v/>
      </c>
      <c r="U47" s="13" t="str">
        <f t="shared" si="1"/>
        <v/>
      </c>
      <c r="V47" s="12">
        <f t="shared" si="2"/>
        <v>3769.8412698412699</v>
      </c>
      <c r="W47" s="13" t="str">
        <f t="shared" si="3"/>
        <v/>
      </c>
    </row>
    <row r="48" spans="1:23" x14ac:dyDescent="0.25">
      <c r="A48" s="10" t="s">
        <v>78</v>
      </c>
      <c r="B48" s="10"/>
      <c r="C48" s="10"/>
      <c r="D48" s="13"/>
      <c r="E48" s="13"/>
      <c r="F48" s="13"/>
      <c r="G48" s="11">
        <v>6200</v>
      </c>
      <c r="I48" s="10" t="s">
        <v>78</v>
      </c>
      <c r="J48" s="10"/>
      <c r="K48" s="10"/>
      <c r="L48" s="13"/>
      <c r="M48" s="13"/>
      <c r="N48" s="13"/>
      <c r="O48" s="11">
        <v>2040</v>
      </c>
      <c r="Q48" s="10" t="s">
        <v>78</v>
      </c>
      <c r="R48" s="10"/>
      <c r="S48" s="10"/>
      <c r="T48" s="13" t="str">
        <f t="shared" si="0"/>
        <v/>
      </c>
      <c r="U48" s="13" t="str">
        <f t="shared" si="1"/>
        <v/>
      </c>
      <c r="V48" s="13" t="str">
        <f t="shared" si="2"/>
        <v/>
      </c>
      <c r="W48" s="11">
        <f t="shared" si="3"/>
        <v>3039.2156862745096</v>
      </c>
    </row>
    <row r="49" spans="1:23" x14ac:dyDescent="0.25">
      <c r="A49" s="10" t="s">
        <v>63</v>
      </c>
      <c r="B49" s="10"/>
      <c r="C49" s="10"/>
      <c r="D49" s="11">
        <v>26311.65</v>
      </c>
      <c r="E49" s="11">
        <v>4500</v>
      </c>
      <c r="F49" s="13"/>
      <c r="G49" s="11">
        <v>3600</v>
      </c>
      <c r="I49" s="10" t="s">
        <v>63</v>
      </c>
      <c r="J49" s="10"/>
      <c r="K49" s="10"/>
      <c r="L49" s="11">
        <v>7200</v>
      </c>
      <c r="M49" s="11">
        <v>1500</v>
      </c>
      <c r="N49" s="13"/>
      <c r="O49" s="11">
        <v>1200</v>
      </c>
      <c r="Q49" s="10" t="s">
        <v>63</v>
      </c>
      <c r="R49" s="10"/>
      <c r="S49" s="10"/>
      <c r="T49" s="11">
        <f t="shared" si="0"/>
        <v>3654.3958333333335</v>
      </c>
      <c r="U49" s="11">
        <f t="shared" si="1"/>
        <v>3000</v>
      </c>
      <c r="V49" s="13" t="str">
        <f t="shared" si="2"/>
        <v/>
      </c>
      <c r="W49" s="11">
        <f t="shared" si="3"/>
        <v>3000</v>
      </c>
    </row>
    <row r="50" spans="1:23" x14ac:dyDescent="0.25">
      <c r="A50" s="10" t="s">
        <v>79</v>
      </c>
      <c r="B50" s="10"/>
      <c r="C50" s="10"/>
      <c r="D50" s="13"/>
      <c r="E50" s="13"/>
      <c r="F50" s="13"/>
      <c r="G50" s="11">
        <v>3111.74</v>
      </c>
      <c r="I50" s="10" t="s">
        <v>79</v>
      </c>
      <c r="J50" s="10"/>
      <c r="K50" s="10"/>
      <c r="L50" s="13"/>
      <c r="M50" s="13"/>
      <c r="N50" s="13"/>
      <c r="O50" s="11">
        <v>1100</v>
      </c>
      <c r="Q50" s="10" t="s">
        <v>79</v>
      </c>
      <c r="R50" s="10"/>
      <c r="S50" s="10"/>
      <c r="T50" s="13" t="str">
        <f t="shared" si="0"/>
        <v/>
      </c>
      <c r="U50" s="13" t="str">
        <f t="shared" si="1"/>
        <v/>
      </c>
      <c r="V50" s="13" t="str">
        <f t="shared" si="2"/>
        <v/>
      </c>
      <c r="W50" s="11">
        <f t="shared" si="3"/>
        <v>2828.8545454545456</v>
      </c>
    </row>
    <row r="51" spans="1:23" ht="22.5" x14ac:dyDescent="0.25">
      <c r="A51" s="10" t="s">
        <v>80</v>
      </c>
      <c r="B51" s="10"/>
      <c r="C51" s="10"/>
      <c r="D51" s="13"/>
      <c r="E51" s="13"/>
      <c r="F51" s="13"/>
      <c r="G51" s="11">
        <v>1667</v>
      </c>
      <c r="I51" s="10" t="s">
        <v>80</v>
      </c>
      <c r="J51" s="10"/>
      <c r="K51" s="10"/>
      <c r="L51" s="13"/>
      <c r="M51" s="13"/>
      <c r="N51" s="13"/>
      <c r="O51" s="11">
        <v>500</v>
      </c>
      <c r="Q51" s="10" t="s">
        <v>80</v>
      </c>
      <c r="R51" s="10"/>
      <c r="S51" s="10"/>
      <c r="T51" s="13" t="str">
        <f t="shared" si="0"/>
        <v/>
      </c>
      <c r="U51" s="13" t="str">
        <f t="shared" si="1"/>
        <v/>
      </c>
      <c r="V51" s="13" t="str">
        <f t="shared" si="2"/>
        <v/>
      </c>
      <c r="W51" s="11">
        <f t="shared" si="3"/>
        <v>3334</v>
      </c>
    </row>
    <row r="52" spans="1:23" x14ac:dyDescent="0.25">
      <c r="A52" s="10" t="s">
        <v>67</v>
      </c>
      <c r="B52" s="10"/>
      <c r="C52" s="10"/>
      <c r="D52" s="13"/>
      <c r="E52" s="11">
        <v>73997.600000000006</v>
      </c>
      <c r="F52" s="13"/>
      <c r="G52" s="12">
        <v>2.77</v>
      </c>
      <c r="I52" s="10" t="s">
        <v>67</v>
      </c>
      <c r="J52" s="10"/>
      <c r="K52" s="10"/>
      <c r="L52" s="13"/>
      <c r="M52" s="11">
        <v>19522.8</v>
      </c>
      <c r="N52" s="13"/>
      <c r="O52" s="12">
        <v>1.26</v>
      </c>
      <c r="Q52" s="10" t="s">
        <v>67</v>
      </c>
      <c r="R52" s="10"/>
      <c r="S52" s="10"/>
      <c r="T52" s="13" t="str">
        <f t="shared" si="0"/>
        <v/>
      </c>
      <c r="U52" s="11">
        <f t="shared" si="1"/>
        <v>3790.3169627307561</v>
      </c>
      <c r="V52" s="13" t="str">
        <f t="shared" si="2"/>
        <v/>
      </c>
      <c r="W52" s="12">
        <f t="shared" si="3"/>
        <v>2198.4126984126983</v>
      </c>
    </row>
    <row r="53" spans="1:23" x14ac:dyDescent="0.25">
      <c r="A53" s="10" t="s">
        <v>71</v>
      </c>
      <c r="B53" s="10"/>
      <c r="C53" s="10"/>
      <c r="D53" s="13"/>
      <c r="E53" s="12">
        <v>58</v>
      </c>
      <c r="F53" s="13"/>
      <c r="G53" s="12">
        <v>1.2</v>
      </c>
      <c r="I53" s="10" t="s">
        <v>71</v>
      </c>
      <c r="J53" s="10"/>
      <c r="K53" s="10"/>
      <c r="L53" s="13"/>
      <c r="M53" s="12">
        <v>29</v>
      </c>
      <c r="N53" s="13"/>
      <c r="O53" s="12">
        <v>0.28999999999999998</v>
      </c>
      <c r="Q53" s="10" t="s">
        <v>71</v>
      </c>
      <c r="R53" s="10"/>
      <c r="S53" s="10"/>
      <c r="T53" s="13" t="str">
        <f t="shared" si="0"/>
        <v/>
      </c>
      <c r="U53" s="12">
        <f t="shared" si="1"/>
        <v>2000</v>
      </c>
      <c r="V53" s="13" t="str">
        <f t="shared" si="2"/>
        <v/>
      </c>
      <c r="W53" s="12">
        <f t="shared" si="3"/>
        <v>4137.9310344827591</v>
      </c>
    </row>
    <row r="54" spans="1:23" x14ac:dyDescent="0.25">
      <c r="A54" s="10" t="s">
        <v>76</v>
      </c>
      <c r="B54" s="10"/>
      <c r="C54" s="10"/>
      <c r="D54" s="13"/>
      <c r="E54" s="13"/>
      <c r="F54" s="13"/>
      <c r="G54" s="11">
        <v>23200</v>
      </c>
      <c r="I54" s="10" t="s">
        <v>76</v>
      </c>
      <c r="J54" s="10"/>
      <c r="K54" s="10"/>
      <c r="L54" s="13"/>
      <c r="M54" s="13"/>
      <c r="N54" s="13"/>
      <c r="O54" s="11">
        <v>6500</v>
      </c>
      <c r="Q54" s="10" t="s">
        <v>76</v>
      </c>
      <c r="R54" s="10"/>
      <c r="S54" s="10"/>
      <c r="T54" s="13" t="str">
        <f t="shared" si="0"/>
        <v/>
      </c>
      <c r="U54" s="13" t="str">
        <f t="shared" si="1"/>
        <v/>
      </c>
      <c r="V54" s="13" t="str">
        <f t="shared" si="2"/>
        <v/>
      </c>
      <c r="W54" s="11">
        <f t="shared" si="3"/>
        <v>3569.2307692307691</v>
      </c>
    </row>
    <row r="55" spans="1:23" x14ac:dyDescent="0.25">
      <c r="A55" s="10" t="s">
        <v>27</v>
      </c>
      <c r="B55" s="10"/>
      <c r="C55" s="10"/>
      <c r="D55" s="13"/>
      <c r="E55" s="13"/>
      <c r="F55" s="13"/>
      <c r="G55" s="11">
        <v>18205</v>
      </c>
      <c r="I55" s="10" t="s">
        <v>27</v>
      </c>
      <c r="J55" s="10"/>
      <c r="K55" s="10"/>
      <c r="L55" s="13"/>
      <c r="M55" s="13"/>
      <c r="N55" s="13"/>
      <c r="O55" s="11">
        <v>5100</v>
      </c>
      <c r="Q55" s="10" t="s">
        <v>27</v>
      </c>
      <c r="R55" s="10"/>
      <c r="S55" s="10"/>
      <c r="T55" s="13" t="str">
        <f t="shared" si="0"/>
        <v/>
      </c>
      <c r="U55" s="13" t="str">
        <f t="shared" si="1"/>
        <v/>
      </c>
      <c r="V55" s="13" t="str">
        <f t="shared" si="2"/>
        <v/>
      </c>
      <c r="W55" s="11">
        <f t="shared" si="3"/>
        <v>3569.6078431372548</v>
      </c>
    </row>
    <row r="56" spans="1:23" x14ac:dyDescent="0.25">
      <c r="A56" s="10" t="s">
        <v>48</v>
      </c>
      <c r="B56" s="10"/>
      <c r="C56" s="10"/>
      <c r="D56" s="13"/>
      <c r="E56" s="13"/>
      <c r="F56" s="13"/>
      <c r="G56" s="11">
        <v>9613.5</v>
      </c>
      <c r="I56" s="10" t="s">
        <v>48</v>
      </c>
      <c r="J56" s="10"/>
      <c r="K56" s="10"/>
      <c r="L56" s="13"/>
      <c r="M56" s="13"/>
      <c r="N56" s="13"/>
      <c r="O56" s="11">
        <v>2514.3000000000002</v>
      </c>
      <c r="Q56" s="10" t="s">
        <v>48</v>
      </c>
      <c r="R56" s="10"/>
      <c r="S56" s="10"/>
      <c r="T56" s="13" t="str">
        <f t="shared" si="0"/>
        <v/>
      </c>
      <c r="U56" s="13" t="str">
        <f t="shared" si="1"/>
        <v/>
      </c>
      <c r="V56" s="13" t="str">
        <f t="shared" si="2"/>
        <v/>
      </c>
      <c r="W56" s="11">
        <f t="shared" si="3"/>
        <v>3823.5294117647054</v>
      </c>
    </row>
    <row r="57" spans="1:23" x14ac:dyDescent="0.25">
      <c r="A57" s="10" t="s">
        <v>77</v>
      </c>
      <c r="B57" s="10"/>
      <c r="C57" s="10"/>
      <c r="D57" s="13"/>
      <c r="E57" s="13"/>
      <c r="F57" s="13"/>
      <c r="G57" s="11">
        <v>9431.3799999999992</v>
      </c>
      <c r="I57" s="10" t="s">
        <v>77</v>
      </c>
      <c r="J57" s="10"/>
      <c r="K57" s="10"/>
      <c r="L57" s="13"/>
      <c r="M57" s="13"/>
      <c r="N57" s="13"/>
      <c r="O57" s="11">
        <v>1954.4</v>
      </c>
      <c r="Q57" s="10" t="s">
        <v>77</v>
      </c>
      <c r="R57" s="10"/>
      <c r="S57" s="10"/>
      <c r="T57" s="13" t="str">
        <f t="shared" si="0"/>
        <v/>
      </c>
      <c r="U57" s="13" t="str">
        <f t="shared" si="1"/>
        <v/>
      </c>
      <c r="V57" s="13" t="str">
        <f t="shared" si="2"/>
        <v/>
      </c>
      <c r="W57" s="11">
        <f t="shared" si="3"/>
        <v>4825.7163323782233</v>
      </c>
    </row>
    <row r="58" spans="1:23" x14ac:dyDescent="0.25">
      <c r="A58" s="10" t="s">
        <v>64</v>
      </c>
      <c r="B58" s="10"/>
      <c r="C58" s="10"/>
      <c r="D58" s="11">
        <v>22541.73</v>
      </c>
      <c r="E58" s="11">
        <v>85773.65</v>
      </c>
      <c r="F58" s="13"/>
      <c r="G58" s="13"/>
      <c r="I58" s="10" t="s">
        <v>64</v>
      </c>
      <c r="J58" s="10"/>
      <c r="K58" s="10"/>
      <c r="L58" s="11">
        <v>5444.8580000000002</v>
      </c>
      <c r="M58" s="11">
        <v>23280</v>
      </c>
      <c r="N58" s="13"/>
      <c r="O58" s="13"/>
      <c r="Q58" s="10" t="s">
        <v>64</v>
      </c>
      <c r="R58" s="10"/>
      <c r="S58" s="10"/>
      <c r="T58" s="11">
        <f t="shared" si="0"/>
        <v>4140.0032838321949</v>
      </c>
      <c r="U58" s="11">
        <f t="shared" si="1"/>
        <v>3684.4351374570447</v>
      </c>
      <c r="V58" s="13" t="str">
        <f t="shared" si="2"/>
        <v/>
      </c>
      <c r="W58" s="13" t="str">
        <f t="shared" si="3"/>
        <v/>
      </c>
    </row>
    <row r="59" spans="1:23" x14ac:dyDescent="0.25">
      <c r="A59" s="10" t="s">
        <v>70</v>
      </c>
      <c r="B59" s="10"/>
      <c r="C59" s="10"/>
      <c r="D59" s="13"/>
      <c r="E59" s="11">
        <v>1250</v>
      </c>
      <c r="F59" s="13"/>
      <c r="G59" s="13"/>
      <c r="I59" s="10" t="s">
        <v>70</v>
      </c>
      <c r="J59" s="10"/>
      <c r="K59" s="10"/>
      <c r="L59" s="13"/>
      <c r="M59" s="11">
        <v>500.5</v>
      </c>
      <c r="N59" s="13"/>
      <c r="O59" s="13"/>
      <c r="Q59" s="10" t="s">
        <v>70</v>
      </c>
      <c r="R59" s="10"/>
      <c r="S59" s="10"/>
      <c r="T59" s="13" t="str">
        <f t="shared" si="0"/>
        <v/>
      </c>
      <c r="U59" s="11">
        <f t="shared" si="1"/>
        <v>2497.5024975024976</v>
      </c>
      <c r="V59" s="13" t="str">
        <f t="shared" si="2"/>
        <v/>
      </c>
      <c r="W59" s="13" t="str">
        <f t="shared" si="3"/>
        <v/>
      </c>
    </row>
    <row r="60" spans="1:23" x14ac:dyDescent="0.25">
      <c r="A60" s="10" t="s">
        <v>69</v>
      </c>
      <c r="B60" s="10"/>
      <c r="C60" s="10"/>
      <c r="D60" s="13"/>
      <c r="E60" s="11">
        <v>5496.63</v>
      </c>
      <c r="F60" s="13"/>
      <c r="G60" s="13"/>
      <c r="I60" s="10" t="s">
        <v>69</v>
      </c>
      <c r="J60" s="10"/>
      <c r="K60" s="10"/>
      <c r="L60" s="13"/>
      <c r="M60" s="11">
        <v>750.4</v>
      </c>
      <c r="N60" s="13"/>
      <c r="O60" s="13"/>
      <c r="Q60" s="10" t="s">
        <v>69</v>
      </c>
      <c r="R60" s="10"/>
      <c r="S60" s="10"/>
      <c r="T60" s="13" t="str">
        <f t="shared" si="0"/>
        <v/>
      </c>
      <c r="U60" s="11">
        <f t="shared" si="1"/>
        <v>7324.9333688699362</v>
      </c>
      <c r="V60" s="13" t="str">
        <f t="shared" si="2"/>
        <v/>
      </c>
      <c r="W60" s="13" t="str">
        <f t="shared" si="3"/>
        <v/>
      </c>
    </row>
    <row r="61" spans="1:23" x14ac:dyDescent="0.25">
      <c r="A61" s="10" t="s">
        <v>68</v>
      </c>
      <c r="B61" s="10"/>
      <c r="C61" s="10"/>
      <c r="D61" s="13"/>
      <c r="E61" s="11">
        <v>21090</v>
      </c>
      <c r="F61" s="13"/>
      <c r="G61" s="13"/>
      <c r="I61" s="10" t="s">
        <v>68</v>
      </c>
      <c r="J61" s="10"/>
      <c r="K61" s="10"/>
      <c r="L61" s="13"/>
      <c r="M61" s="11">
        <v>7000</v>
      </c>
      <c r="N61" s="13"/>
      <c r="O61" s="13"/>
      <c r="Q61" s="10" t="s">
        <v>68</v>
      </c>
      <c r="R61" s="10"/>
      <c r="S61" s="10"/>
      <c r="T61" s="13" t="str">
        <f t="shared" si="0"/>
        <v/>
      </c>
      <c r="U61" s="11">
        <f t="shared" si="1"/>
        <v>3012.8571428571427</v>
      </c>
      <c r="V61" s="13" t="str">
        <f t="shared" si="2"/>
        <v/>
      </c>
      <c r="W61" s="13" t="str">
        <f t="shared" si="3"/>
        <v/>
      </c>
    </row>
    <row r="62" spans="1:23" x14ac:dyDescent="0.25">
      <c r="A62" s="10" t="s">
        <v>66</v>
      </c>
      <c r="B62" s="10"/>
      <c r="C62" s="10"/>
      <c r="D62" s="11">
        <v>3786.8</v>
      </c>
      <c r="E62" s="13"/>
      <c r="F62" s="13"/>
      <c r="G62" s="13"/>
      <c r="I62" s="10" t="s">
        <v>66</v>
      </c>
      <c r="J62" s="10"/>
      <c r="K62" s="10"/>
      <c r="L62" s="11">
        <v>1256</v>
      </c>
      <c r="M62" s="13"/>
      <c r="N62" s="13"/>
      <c r="O62" s="13"/>
      <c r="Q62" s="10" t="s">
        <v>66</v>
      </c>
      <c r="R62" s="10"/>
      <c r="S62" s="10"/>
      <c r="T62" s="11">
        <f t="shared" si="0"/>
        <v>3014.9681528662422</v>
      </c>
      <c r="U62" s="13" t="str">
        <f t="shared" si="1"/>
        <v/>
      </c>
      <c r="V62" s="13" t="str">
        <f t="shared" si="2"/>
        <v/>
      </c>
      <c r="W62" s="13" t="str">
        <f t="shared" si="3"/>
        <v/>
      </c>
    </row>
    <row r="63" spans="1:23" x14ac:dyDescent="0.25">
      <c r="A63" s="14" t="s">
        <v>39</v>
      </c>
      <c r="B63" s="14"/>
      <c r="C63" s="14"/>
      <c r="D63" s="15">
        <v>349294434.39999998</v>
      </c>
      <c r="E63" s="15">
        <v>384017522.68000001</v>
      </c>
      <c r="F63" s="15">
        <v>412196742.05000001</v>
      </c>
      <c r="G63" s="15">
        <v>342643447.07999998</v>
      </c>
      <c r="I63" s="14" t="s">
        <v>39</v>
      </c>
      <c r="J63" s="14"/>
      <c r="K63" s="14"/>
      <c r="L63" s="15">
        <v>109210918.81900001</v>
      </c>
      <c r="M63" s="15">
        <v>132976303.31299999</v>
      </c>
      <c r="N63" s="15">
        <v>124717638.38699999</v>
      </c>
      <c r="O63" s="15">
        <v>118107794.43799999</v>
      </c>
      <c r="Q63" s="14" t="s">
        <v>39</v>
      </c>
      <c r="R63" s="14"/>
      <c r="S63" s="14"/>
      <c r="T63" s="15">
        <f t="shared" si="0"/>
        <v>3198.3471815570092</v>
      </c>
      <c r="U63" s="15">
        <f t="shared" si="1"/>
        <v>2887.8643270455373</v>
      </c>
      <c r="V63" s="15">
        <f t="shared" si="2"/>
        <v>3305.039667051341</v>
      </c>
      <c r="W63" s="15">
        <f t="shared" si="3"/>
        <v>2901.1078287459572</v>
      </c>
    </row>
    <row r="64" spans="1:23" x14ac:dyDescent="0.25">
      <c r="A64" s="42" t="s">
        <v>207</v>
      </c>
      <c r="B64" s="42"/>
      <c r="C64" s="42"/>
      <c r="D64" s="43"/>
      <c r="E64" s="43"/>
      <c r="F64" s="43"/>
      <c r="G64" s="43"/>
      <c r="I64" s="42" t="s">
        <v>207</v>
      </c>
      <c r="J64" s="42"/>
      <c r="K64" s="42"/>
      <c r="L64" s="43"/>
      <c r="M64" s="43"/>
      <c r="N64" s="43"/>
      <c r="O64" s="43"/>
      <c r="Q64" s="42" t="s">
        <v>207</v>
      </c>
      <c r="R64" s="42"/>
      <c r="S64" s="42"/>
      <c r="T64" s="43"/>
      <c r="U64" s="43"/>
      <c r="V64" s="43"/>
      <c r="W64" s="43"/>
    </row>
    <row r="65" spans="12:15" x14ac:dyDescent="0.25">
      <c r="L65" s="8"/>
      <c r="M65" s="8"/>
      <c r="N65" s="8"/>
      <c r="O65" s="8"/>
    </row>
  </sheetData>
  <mergeCells count="9">
    <mergeCell ref="I64:O64"/>
    <mergeCell ref="A64:G64"/>
    <mergeCell ref="Q64:W64"/>
    <mergeCell ref="I3:O3"/>
    <mergeCell ref="I4:O4"/>
    <mergeCell ref="Q3:W3"/>
    <mergeCell ref="Q4:W4"/>
    <mergeCell ref="A3:G3"/>
    <mergeCell ref="A4:G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3"/>
  <sheetViews>
    <sheetView topLeftCell="G1" workbookViewId="0">
      <selection activeCell="Q6" sqref="Q6"/>
    </sheetView>
  </sheetViews>
  <sheetFormatPr baseColWidth="10" defaultRowHeight="15" x14ac:dyDescent="0.25"/>
  <cols>
    <col min="1" max="1" width="19.5" customWidth="1"/>
    <col min="2" max="2" width="11.375" customWidth="1"/>
    <col min="3" max="3" width="11.875" customWidth="1"/>
    <col min="4" max="6" width="11.875" bestFit="1" customWidth="1"/>
    <col min="8" max="8" width="19.5" customWidth="1"/>
    <col min="9" max="10" width="12" customWidth="1"/>
    <col min="16" max="16" width="19.5" customWidth="1"/>
    <col min="17" max="18" width="10.5" customWidth="1"/>
  </cols>
  <sheetData>
    <row r="3" spans="1:22" ht="33" customHeight="1" x14ac:dyDescent="0.25">
      <c r="A3" s="36" t="s">
        <v>82</v>
      </c>
      <c r="B3" s="36"/>
      <c r="C3" s="36"/>
      <c r="D3" s="36"/>
      <c r="E3" s="36"/>
      <c r="F3" s="36"/>
      <c r="G3" s="22"/>
      <c r="H3" s="36" t="s">
        <v>216</v>
      </c>
      <c r="I3" s="36"/>
      <c r="J3" s="36"/>
      <c r="K3" s="36"/>
      <c r="L3" s="36"/>
      <c r="M3" s="36"/>
      <c r="N3" s="36"/>
      <c r="O3" s="22"/>
      <c r="P3" s="36" t="s">
        <v>217</v>
      </c>
      <c r="Q3" s="36"/>
      <c r="R3" s="36"/>
      <c r="S3" s="36"/>
      <c r="T3" s="36"/>
      <c r="U3" s="36"/>
      <c r="V3" s="36"/>
    </row>
    <row r="4" spans="1:22" ht="21" customHeight="1" x14ac:dyDescent="0.25">
      <c r="A4" s="44" t="s">
        <v>85</v>
      </c>
      <c r="B4" s="44"/>
      <c r="C4" s="44"/>
      <c r="D4" s="44"/>
      <c r="E4" s="44"/>
      <c r="F4" s="44"/>
      <c r="G4" s="22"/>
      <c r="H4" s="44" t="s">
        <v>85</v>
      </c>
      <c r="I4" s="44"/>
      <c r="J4" s="44"/>
      <c r="K4" s="44"/>
      <c r="L4" s="44"/>
      <c r="M4" s="44"/>
      <c r="N4" s="44"/>
      <c r="O4" s="22"/>
      <c r="P4" s="44" t="s">
        <v>85</v>
      </c>
      <c r="Q4" s="44"/>
      <c r="R4" s="44"/>
      <c r="S4" s="44"/>
      <c r="T4" s="44"/>
      <c r="U4" s="44"/>
      <c r="V4" s="44"/>
    </row>
    <row r="5" spans="1:22" x14ac:dyDescent="0.25">
      <c r="A5" s="9" t="s">
        <v>2</v>
      </c>
      <c r="B5" s="9">
        <v>2016</v>
      </c>
      <c r="C5" s="9">
        <v>2015</v>
      </c>
      <c r="D5" s="9">
        <v>2014</v>
      </c>
      <c r="E5" s="9">
        <v>2013</v>
      </c>
      <c r="F5" s="9">
        <v>2012</v>
      </c>
      <c r="G5" s="22"/>
      <c r="H5" s="9" t="s">
        <v>2</v>
      </c>
      <c r="I5" s="9">
        <v>2016</v>
      </c>
      <c r="J5" s="9"/>
      <c r="K5" s="9">
        <v>2015</v>
      </c>
      <c r="L5" s="9">
        <v>2014</v>
      </c>
      <c r="M5" s="9">
        <v>2013</v>
      </c>
      <c r="N5" s="9">
        <v>2012</v>
      </c>
      <c r="O5" s="22"/>
      <c r="P5" s="9" t="s">
        <v>2</v>
      </c>
      <c r="Q5" s="9">
        <v>2016</v>
      </c>
      <c r="R5" s="9"/>
      <c r="S5" s="9">
        <v>2015</v>
      </c>
      <c r="T5" s="9">
        <v>2014</v>
      </c>
      <c r="U5" s="9">
        <v>2013</v>
      </c>
      <c r="V5" s="9">
        <v>2012</v>
      </c>
    </row>
    <row r="6" spans="1:22" x14ac:dyDescent="0.25">
      <c r="A6" s="24" t="s">
        <v>8</v>
      </c>
      <c r="B6" s="25">
        <v>31546444.620000001</v>
      </c>
      <c r="C6" s="25">
        <v>39248882.259999998</v>
      </c>
      <c r="D6" s="25">
        <v>37873625.549999997</v>
      </c>
      <c r="E6" s="25">
        <v>39001562.32</v>
      </c>
      <c r="F6" s="25">
        <v>34860637.729999997</v>
      </c>
      <c r="G6" s="22"/>
      <c r="H6" s="24" t="s">
        <v>8</v>
      </c>
      <c r="I6" s="25">
        <v>7143905.8150000004</v>
      </c>
      <c r="J6" s="25"/>
      <c r="K6" s="25">
        <v>9759257.5830000006</v>
      </c>
      <c r="L6" s="25">
        <v>9526219.9210000001</v>
      </c>
      <c r="M6" s="25">
        <v>10307726.206</v>
      </c>
      <c r="N6" s="25">
        <v>11128538.385</v>
      </c>
      <c r="O6" s="22"/>
      <c r="P6" s="24" t="s">
        <v>8</v>
      </c>
      <c r="Q6" s="25">
        <f>IF(ISERROR(+B6*1000/I6),"",+B6*1000/I6)</f>
        <v>4415.8539371784818</v>
      </c>
      <c r="R6" s="25"/>
      <c r="S6" s="25">
        <f>IF(ISERROR(+C6*1000/K6),"",+C6*1000/K6)</f>
        <v>4021.7077914173542</v>
      </c>
      <c r="T6" s="25">
        <f>IF(ISERROR(+D6*1000/L6),"",+D6*1000/L6)</f>
        <v>3975.7244598678417</v>
      </c>
      <c r="U6" s="25">
        <f>IF(ISERROR(+E6*1000/M6),"",+E6*1000/M6)</f>
        <v>3783.7212146067354</v>
      </c>
      <c r="V6" s="25">
        <f>IF(ISERROR(+F6*1000/N6),"",+F6*1000/N6)</f>
        <v>3132.5441422737208</v>
      </c>
    </row>
    <row r="7" spans="1:22" x14ac:dyDescent="0.25">
      <c r="A7" s="24" t="s">
        <v>7</v>
      </c>
      <c r="B7" s="25">
        <v>39902057.670000002</v>
      </c>
      <c r="C7" s="25">
        <v>41474514.979999997</v>
      </c>
      <c r="D7" s="25">
        <v>53617058.710000001</v>
      </c>
      <c r="E7" s="25">
        <v>41387370.82</v>
      </c>
      <c r="F7" s="25">
        <v>38152918.920000002</v>
      </c>
      <c r="G7" s="22"/>
      <c r="H7" s="24" t="s">
        <v>7</v>
      </c>
      <c r="I7" s="25">
        <v>12424532.829</v>
      </c>
      <c r="J7" s="25"/>
      <c r="K7" s="25">
        <v>12447105.265000001</v>
      </c>
      <c r="L7" s="25">
        <v>16260657.294</v>
      </c>
      <c r="M7" s="25">
        <v>14144167.666999999</v>
      </c>
      <c r="N7" s="25">
        <v>15891576.23</v>
      </c>
      <c r="O7" s="22"/>
      <c r="P7" s="24" t="s">
        <v>7</v>
      </c>
      <c r="Q7" s="25">
        <f t="shared" ref="Q7:Q50" si="0">IF(ISERROR(+B7*1000/I7),"",+B7*1000/I7)</f>
        <v>3211.5539649800703</v>
      </c>
      <c r="R7" s="25"/>
      <c r="S7" s="25">
        <f t="shared" ref="S7:S50" si="1">IF(ISERROR(+C7*1000/K7),"",+C7*1000/K7)</f>
        <v>3332.0610774154966</v>
      </c>
      <c r="T7" s="25">
        <f t="shared" ref="T7:T50" si="2">IF(ISERROR(+D7*1000/L7),"",+D7*1000/L7)</f>
        <v>3297.3487935068956</v>
      </c>
      <c r="U7" s="25">
        <f t="shared" ref="U7:U50" si="3">IF(ISERROR(+E7*1000/M7),"",+E7*1000/M7)</f>
        <v>2926.1086120013683</v>
      </c>
      <c r="V7" s="25">
        <f t="shared" ref="V7:V50" si="4">IF(ISERROR(+F7*1000/N7),"",+F7*1000/N7)</f>
        <v>2400.8265994392173</v>
      </c>
    </row>
    <row r="8" spans="1:22" x14ac:dyDescent="0.25">
      <c r="A8" s="24" t="s">
        <v>9</v>
      </c>
      <c r="B8" s="25">
        <v>9021246.5199999996</v>
      </c>
      <c r="C8" s="25">
        <v>16752342.6</v>
      </c>
      <c r="D8" s="25">
        <v>16891091.420000002</v>
      </c>
      <c r="E8" s="25">
        <v>13606432.27</v>
      </c>
      <c r="F8" s="25">
        <v>14271207.880000001</v>
      </c>
      <c r="G8" s="22"/>
      <c r="H8" s="24" t="s">
        <v>9</v>
      </c>
      <c r="I8" s="25">
        <v>2816157.8</v>
      </c>
      <c r="J8" s="25"/>
      <c r="K8" s="25">
        <v>5438584.142</v>
      </c>
      <c r="L8" s="25">
        <v>5625162.9840000002</v>
      </c>
      <c r="M8" s="25">
        <v>5449210.409</v>
      </c>
      <c r="N8" s="25">
        <v>6459038.3820000002</v>
      </c>
      <c r="O8" s="22"/>
      <c r="P8" s="24" t="s">
        <v>9</v>
      </c>
      <c r="Q8" s="25">
        <f t="shared" si="0"/>
        <v>3203.3881482067518</v>
      </c>
      <c r="R8" s="25"/>
      <c r="S8" s="25">
        <f t="shared" si="1"/>
        <v>3080.2764400808642</v>
      </c>
      <c r="T8" s="25">
        <f t="shared" si="2"/>
        <v>3002.7736917213565</v>
      </c>
      <c r="U8" s="25">
        <f t="shared" si="3"/>
        <v>2496.9548335897266</v>
      </c>
      <c r="V8" s="25">
        <f t="shared" si="4"/>
        <v>2209.4942057893472</v>
      </c>
    </row>
    <row r="9" spans="1:22" x14ac:dyDescent="0.25">
      <c r="A9" s="24" t="s">
        <v>10</v>
      </c>
      <c r="B9" s="25">
        <v>14883278.779999999</v>
      </c>
      <c r="C9" s="25">
        <v>15143841.869999999</v>
      </c>
      <c r="D9" s="25">
        <v>14494516.93</v>
      </c>
      <c r="E9" s="25">
        <v>32124673.5</v>
      </c>
      <c r="F9" s="25">
        <v>34317949.090000004</v>
      </c>
      <c r="G9" s="22"/>
      <c r="H9" s="24" t="s">
        <v>10</v>
      </c>
      <c r="I9" s="25">
        <v>5258389.2750000004</v>
      </c>
      <c r="J9" s="25"/>
      <c r="K9" s="25">
        <v>5844428.0199999996</v>
      </c>
      <c r="L9" s="25">
        <v>4669167.1770000001</v>
      </c>
      <c r="M9" s="25">
        <v>10372176.685000001</v>
      </c>
      <c r="N9" s="25">
        <v>12392618.527000001</v>
      </c>
      <c r="O9" s="22"/>
      <c r="P9" s="24" t="s">
        <v>10</v>
      </c>
      <c r="Q9" s="25">
        <f t="shared" si="0"/>
        <v>2830.387406036994</v>
      </c>
      <c r="R9" s="25"/>
      <c r="S9" s="25">
        <f t="shared" si="1"/>
        <v>2591.1589326067192</v>
      </c>
      <c r="T9" s="25">
        <f t="shared" si="2"/>
        <v>3104.3045537968751</v>
      </c>
      <c r="U9" s="25">
        <f t="shared" si="3"/>
        <v>3097.1969024069895</v>
      </c>
      <c r="V9" s="25">
        <f t="shared" si="4"/>
        <v>2769.2250039998348</v>
      </c>
    </row>
    <row r="10" spans="1:22" x14ac:dyDescent="0.25">
      <c r="A10" s="24" t="s">
        <v>11</v>
      </c>
      <c r="B10" s="25">
        <v>1317083.17</v>
      </c>
      <c r="C10" s="25">
        <v>3664144.2</v>
      </c>
      <c r="D10" s="25">
        <v>6163239.8799999999</v>
      </c>
      <c r="E10" s="25">
        <v>3752470.47</v>
      </c>
      <c r="F10" s="25">
        <v>2568364.4700000002</v>
      </c>
      <c r="G10" s="22"/>
      <c r="H10" s="24" t="s">
        <v>11</v>
      </c>
      <c r="I10" s="25">
        <v>354876.84</v>
      </c>
      <c r="J10" s="25"/>
      <c r="K10" s="25">
        <v>923168.95600000001</v>
      </c>
      <c r="L10" s="25">
        <v>1706335.135</v>
      </c>
      <c r="M10" s="25">
        <v>1211294.5209999999</v>
      </c>
      <c r="N10" s="25">
        <v>801131.58100000001</v>
      </c>
      <c r="O10" s="22"/>
      <c r="P10" s="24" t="s">
        <v>11</v>
      </c>
      <c r="Q10" s="25">
        <f t="shared" si="0"/>
        <v>3711.3810244703482</v>
      </c>
      <c r="R10" s="25"/>
      <c r="S10" s="25">
        <f t="shared" si="1"/>
        <v>3969.0938220847192</v>
      </c>
      <c r="T10" s="25">
        <f t="shared" si="2"/>
        <v>3611.9750180259871</v>
      </c>
      <c r="U10" s="25">
        <f t="shared" si="3"/>
        <v>3097.9009687108128</v>
      </c>
      <c r="V10" s="25">
        <f t="shared" si="4"/>
        <v>3205.9208885437761</v>
      </c>
    </row>
    <row r="11" spans="1:22" x14ac:dyDescent="0.25">
      <c r="A11" s="24" t="s">
        <v>13</v>
      </c>
      <c r="B11" s="25">
        <v>2348907.02</v>
      </c>
      <c r="C11" s="25">
        <v>2345480.2200000002</v>
      </c>
      <c r="D11" s="25">
        <v>3720751.16</v>
      </c>
      <c r="E11" s="25">
        <v>2411562.5099999998</v>
      </c>
      <c r="F11" s="25">
        <v>2989350.56</v>
      </c>
      <c r="G11" s="22"/>
      <c r="H11" s="24" t="s">
        <v>13</v>
      </c>
      <c r="I11" s="25">
        <v>737293.22900000005</v>
      </c>
      <c r="J11" s="25"/>
      <c r="K11" s="25">
        <v>726401.60100000002</v>
      </c>
      <c r="L11" s="25">
        <v>1072460.1950000001</v>
      </c>
      <c r="M11" s="25">
        <v>760297.89</v>
      </c>
      <c r="N11" s="25">
        <v>1096572.9469999999</v>
      </c>
      <c r="O11" s="22"/>
      <c r="P11" s="24" t="s">
        <v>13</v>
      </c>
      <c r="Q11" s="25">
        <f t="shared" si="0"/>
        <v>3185.8518803785187</v>
      </c>
      <c r="R11" s="25"/>
      <c r="S11" s="25">
        <f t="shared" si="1"/>
        <v>3228.9028779274399</v>
      </c>
      <c r="T11" s="25">
        <f t="shared" si="2"/>
        <v>3469.3606134258434</v>
      </c>
      <c r="U11" s="25">
        <f t="shared" si="3"/>
        <v>3171.8653197893263</v>
      </c>
      <c r="V11" s="25">
        <f t="shared" si="4"/>
        <v>2726.0845420072178</v>
      </c>
    </row>
    <row r="12" spans="1:22" x14ac:dyDescent="0.25">
      <c r="A12" s="24" t="s">
        <v>14</v>
      </c>
      <c r="B12" s="25">
        <v>1909990.58</v>
      </c>
      <c r="C12" s="25">
        <v>2181142.75</v>
      </c>
      <c r="D12" s="25">
        <v>3059098.83</v>
      </c>
      <c r="E12" s="25">
        <v>4110039.31</v>
      </c>
      <c r="F12" s="25">
        <v>3948899.66</v>
      </c>
      <c r="G12" s="22"/>
      <c r="H12" s="24" t="s">
        <v>14</v>
      </c>
      <c r="I12" s="25">
        <v>637391.71</v>
      </c>
      <c r="J12" s="25"/>
      <c r="K12" s="25">
        <v>722228.23</v>
      </c>
      <c r="L12" s="25">
        <v>722276.91</v>
      </c>
      <c r="M12" s="25">
        <v>1078966.3359999999</v>
      </c>
      <c r="N12" s="25">
        <v>1266041.547</v>
      </c>
      <c r="O12" s="22"/>
      <c r="P12" s="24" t="s">
        <v>14</v>
      </c>
      <c r="Q12" s="25">
        <f t="shared" si="0"/>
        <v>2996.5726727132992</v>
      </c>
      <c r="R12" s="25"/>
      <c r="S12" s="25">
        <f t="shared" si="1"/>
        <v>3020.0186857830245</v>
      </c>
      <c r="T12" s="25">
        <f t="shared" si="2"/>
        <v>4235.3545955110203</v>
      </c>
      <c r="U12" s="25">
        <f t="shared" si="3"/>
        <v>3809.2377610565231</v>
      </c>
      <c r="V12" s="25">
        <f t="shared" si="4"/>
        <v>3119.0916833316214</v>
      </c>
    </row>
    <row r="13" spans="1:22" x14ac:dyDescent="0.25">
      <c r="A13" s="24" t="s">
        <v>16</v>
      </c>
      <c r="B13" s="25">
        <v>449367.38</v>
      </c>
      <c r="C13" s="25">
        <v>1445421.02</v>
      </c>
      <c r="D13" s="25">
        <v>1459630.1</v>
      </c>
      <c r="E13" s="25">
        <v>1218162.1200000001</v>
      </c>
      <c r="F13" s="25">
        <v>1528788.02</v>
      </c>
      <c r="G13" s="22"/>
      <c r="H13" s="24" t="s">
        <v>16</v>
      </c>
      <c r="I13" s="25">
        <v>131729.56</v>
      </c>
      <c r="J13" s="25"/>
      <c r="K13" s="25">
        <v>393507.571</v>
      </c>
      <c r="L13" s="25">
        <v>474764.66600000003</v>
      </c>
      <c r="M13" s="25">
        <v>396517.08399999997</v>
      </c>
      <c r="N13" s="25">
        <v>511873.69199999998</v>
      </c>
      <c r="O13" s="22"/>
      <c r="P13" s="24" t="s">
        <v>16</v>
      </c>
      <c r="Q13" s="25">
        <f t="shared" si="0"/>
        <v>3411.287337481428</v>
      </c>
      <c r="R13" s="25"/>
      <c r="S13" s="25">
        <f t="shared" si="1"/>
        <v>3673.1720722089995</v>
      </c>
      <c r="T13" s="25">
        <f t="shared" si="2"/>
        <v>3074.4286686237933</v>
      </c>
      <c r="U13" s="25">
        <f t="shared" si="3"/>
        <v>3072.1554484144244</v>
      </c>
      <c r="V13" s="25">
        <f t="shared" si="4"/>
        <v>2986.6508943382073</v>
      </c>
    </row>
    <row r="14" spans="1:22" x14ac:dyDescent="0.25">
      <c r="A14" s="24" t="s">
        <v>15</v>
      </c>
      <c r="B14" s="25">
        <v>1291666.76</v>
      </c>
      <c r="C14" s="25">
        <v>1493882.75</v>
      </c>
      <c r="D14" s="25">
        <v>2389805.0099999998</v>
      </c>
      <c r="E14" s="25">
        <v>1898285.59</v>
      </c>
      <c r="F14" s="25">
        <v>1534202.18</v>
      </c>
      <c r="G14" s="22"/>
      <c r="H14" s="24" t="s">
        <v>15</v>
      </c>
      <c r="I14" s="25">
        <v>832908.64</v>
      </c>
      <c r="J14" s="25"/>
      <c r="K14" s="25">
        <v>947028.5</v>
      </c>
      <c r="L14" s="25">
        <v>1239227.8799999999</v>
      </c>
      <c r="M14" s="25">
        <v>1069413.3899999999</v>
      </c>
      <c r="N14" s="25">
        <v>1211055.2879999999</v>
      </c>
      <c r="O14" s="22"/>
      <c r="P14" s="24" t="s">
        <v>15</v>
      </c>
      <c r="Q14" s="25">
        <f t="shared" si="0"/>
        <v>1550.7904444357787</v>
      </c>
      <c r="R14" s="25"/>
      <c r="S14" s="25">
        <f t="shared" si="1"/>
        <v>1577.4422311472147</v>
      </c>
      <c r="T14" s="25">
        <f t="shared" si="2"/>
        <v>1928.4629151500369</v>
      </c>
      <c r="U14" s="25">
        <f t="shared" si="3"/>
        <v>1775.0718363457186</v>
      </c>
      <c r="V14" s="25">
        <f t="shared" si="4"/>
        <v>1266.8308335729757</v>
      </c>
    </row>
    <row r="15" spans="1:22" x14ac:dyDescent="0.25">
      <c r="A15" s="24" t="s">
        <v>12</v>
      </c>
      <c r="B15" s="25">
        <v>1021460.06</v>
      </c>
      <c r="C15" s="25">
        <v>1466075.45</v>
      </c>
      <c r="D15" s="25">
        <v>5001954.96</v>
      </c>
      <c r="E15" s="25">
        <v>3416969.57</v>
      </c>
      <c r="F15" s="25">
        <v>1865195.36</v>
      </c>
      <c r="G15" s="22"/>
      <c r="H15" s="24" t="s">
        <v>12</v>
      </c>
      <c r="I15" s="25">
        <v>429781.73599999998</v>
      </c>
      <c r="J15" s="25"/>
      <c r="K15" s="25">
        <v>490979.78</v>
      </c>
      <c r="L15" s="25">
        <v>1271377.08</v>
      </c>
      <c r="M15" s="25">
        <v>686431.79</v>
      </c>
      <c r="N15" s="25">
        <v>769026.94</v>
      </c>
      <c r="O15" s="22"/>
      <c r="P15" s="24" t="s">
        <v>12</v>
      </c>
      <c r="Q15" s="25">
        <f t="shared" si="0"/>
        <v>2376.6948998502812</v>
      </c>
      <c r="R15" s="25"/>
      <c r="S15" s="25">
        <f t="shared" si="1"/>
        <v>2986.0200149179259</v>
      </c>
      <c r="T15" s="25">
        <f t="shared" si="2"/>
        <v>3934.2812126202557</v>
      </c>
      <c r="U15" s="25">
        <f t="shared" si="3"/>
        <v>4977.8719747230816</v>
      </c>
      <c r="V15" s="25">
        <f t="shared" si="4"/>
        <v>2425.3966447521334</v>
      </c>
    </row>
    <row r="16" spans="1:22" x14ac:dyDescent="0.25">
      <c r="A16" s="24" t="s">
        <v>19</v>
      </c>
      <c r="B16" s="25">
        <v>505844.08</v>
      </c>
      <c r="C16" s="25">
        <v>1253333.93</v>
      </c>
      <c r="D16" s="25">
        <v>730740.17</v>
      </c>
      <c r="E16" s="25">
        <v>744311.13</v>
      </c>
      <c r="F16" s="25">
        <v>1189074.17</v>
      </c>
      <c r="G16" s="22"/>
      <c r="H16" s="24" t="s">
        <v>19</v>
      </c>
      <c r="I16" s="25">
        <v>134430.755</v>
      </c>
      <c r="J16" s="25"/>
      <c r="K16" s="25">
        <v>322313.37</v>
      </c>
      <c r="L16" s="25">
        <v>192470.47500000001</v>
      </c>
      <c r="M16" s="25">
        <v>223110.636</v>
      </c>
      <c r="N16" s="25">
        <v>399012.31199999998</v>
      </c>
      <c r="O16" s="22"/>
      <c r="P16" s="24" t="s">
        <v>19</v>
      </c>
      <c r="Q16" s="25">
        <f t="shared" si="0"/>
        <v>3762.85977118852</v>
      </c>
      <c r="R16" s="25"/>
      <c r="S16" s="25">
        <f t="shared" si="1"/>
        <v>3888.5570586165882</v>
      </c>
      <c r="T16" s="25">
        <f t="shared" si="2"/>
        <v>3796.6351462477555</v>
      </c>
      <c r="U16" s="25">
        <f t="shared" si="3"/>
        <v>3336.0629656400602</v>
      </c>
      <c r="V16" s="25">
        <f t="shared" si="4"/>
        <v>2980.0438087734997</v>
      </c>
    </row>
    <row r="17" spans="1:22" x14ac:dyDescent="0.25">
      <c r="A17" s="24" t="s">
        <v>17</v>
      </c>
      <c r="B17" s="25">
        <v>1117789.19</v>
      </c>
      <c r="C17" s="25">
        <v>1193931.6000000001</v>
      </c>
      <c r="D17" s="25">
        <v>1447474.08</v>
      </c>
      <c r="E17" s="25">
        <v>1577571.68</v>
      </c>
      <c r="F17" s="25">
        <v>1156048.98</v>
      </c>
      <c r="G17" s="22"/>
      <c r="H17" s="24" t="s">
        <v>17</v>
      </c>
      <c r="I17" s="25">
        <v>396141.48</v>
      </c>
      <c r="J17" s="25"/>
      <c r="K17" s="25">
        <v>401295.935</v>
      </c>
      <c r="L17" s="25">
        <v>482727.78600000002</v>
      </c>
      <c r="M17" s="25">
        <v>509379.27600000001</v>
      </c>
      <c r="N17" s="25">
        <v>462119.97499999998</v>
      </c>
      <c r="O17" s="22"/>
      <c r="P17" s="24" t="s">
        <v>17</v>
      </c>
      <c r="Q17" s="25">
        <f t="shared" si="0"/>
        <v>2821.6918612007003</v>
      </c>
      <c r="R17" s="25"/>
      <c r="S17" s="25">
        <f t="shared" si="1"/>
        <v>2975.1898682950778</v>
      </c>
      <c r="T17" s="25">
        <f t="shared" si="2"/>
        <v>2998.5306874379921</v>
      </c>
      <c r="U17" s="25">
        <f t="shared" si="3"/>
        <v>3097.047238333269</v>
      </c>
      <c r="V17" s="25">
        <f t="shared" si="4"/>
        <v>2501.6208831916433</v>
      </c>
    </row>
    <row r="18" spans="1:22" x14ac:dyDescent="0.25">
      <c r="A18" s="24" t="s">
        <v>18</v>
      </c>
      <c r="B18" s="25">
        <v>612342.1</v>
      </c>
      <c r="C18" s="25">
        <v>886292.78</v>
      </c>
      <c r="D18" s="25">
        <v>1088030.67</v>
      </c>
      <c r="E18" s="25">
        <v>1068143.73</v>
      </c>
      <c r="F18" s="25">
        <v>2498871.48</v>
      </c>
      <c r="G18" s="22"/>
      <c r="H18" s="24" t="s">
        <v>18</v>
      </c>
      <c r="I18" s="25">
        <v>195919.68</v>
      </c>
      <c r="J18" s="25"/>
      <c r="K18" s="25">
        <v>264628.40000000002</v>
      </c>
      <c r="L18" s="25">
        <v>339562.99099999998</v>
      </c>
      <c r="M18" s="25">
        <v>280459.08799999999</v>
      </c>
      <c r="N18" s="25">
        <v>647227.67500000005</v>
      </c>
      <c r="O18" s="22"/>
      <c r="P18" s="24" t="s">
        <v>18</v>
      </c>
      <c r="Q18" s="25">
        <f t="shared" si="0"/>
        <v>3125.4751947328623</v>
      </c>
      <c r="R18" s="25"/>
      <c r="S18" s="25">
        <f t="shared" si="1"/>
        <v>3349.1975162151907</v>
      </c>
      <c r="T18" s="25">
        <f t="shared" si="2"/>
        <v>3204.2086412179119</v>
      </c>
      <c r="U18" s="25">
        <f t="shared" si="3"/>
        <v>3808.5545297073777</v>
      </c>
      <c r="V18" s="25">
        <f t="shared" si="4"/>
        <v>3860.8847806144877</v>
      </c>
    </row>
    <row r="19" spans="1:22" x14ac:dyDescent="0.25">
      <c r="A19" s="24" t="s">
        <v>21</v>
      </c>
      <c r="B19" s="25">
        <v>301808.23</v>
      </c>
      <c r="C19" s="25">
        <v>450309.25</v>
      </c>
      <c r="D19" s="25">
        <v>449237.2</v>
      </c>
      <c r="E19" s="25">
        <v>513678.9</v>
      </c>
      <c r="F19" s="25">
        <v>754090.6</v>
      </c>
      <c r="G19" s="22"/>
      <c r="H19" s="24" t="s">
        <v>21</v>
      </c>
      <c r="I19" s="25">
        <v>143901.02499999999</v>
      </c>
      <c r="J19" s="25"/>
      <c r="K19" s="25">
        <v>168137.258</v>
      </c>
      <c r="L19" s="25">
        <v>138563.60399999999</v>
      </c>
      <c r="M19" s="25">
        <v>138600.54999999999</v>
      </c>
      <c r="N19" s="25">
        <v>200264.95</v>
      </c>
      <c r="O19" s="22"/>
      <c r="P19" s="24" t="s">
        <v>21</v>
      </c>
      <c r="Q19" s="25">
        <f t="shared" si="0"/>
        <v>2097.3320377669306</v>
      </c>
      <c r="R19" s="25"/>
      <c r="S19" s="25">
        <f t="shared" si="1"/>
        <v>2678.2240614391367</v>
      </c>
      <c r="T19" s="25">
        <f t="shared" si="2"/>
        <v>3242.1010065529185</v>
      </c>
      <c r="U19" s="25">
        <f t="shared" si="3"/>
        <v>3706.1822626244993</v>
      </c>
      <c r="V19" s="25">
        <f t="shared" si="4"/>
        <v>3765.46470063783</v>
      </c>
    </row>
    <row r="20" spans="1:22" x14ac:dyDescent="0.25">
      <c r="A20" s="26" t="s">
        <v>29</v>
      </c>
      <c r="B20" s="27">
        <v>3652.8</v>
      </c>
      <c r="C20" s="27">
        <v>154892</v>
      </c>
      <c r="D20" s="27">
        <v>74716.479999999996</v>
      </c>
      <c r="E20" s="27">
        <v>189259.7</v>
      </c>
      <c r="F20" s="27">
        <v>3057.6</v>
      </c>
      <c r="G20" s="22"/>
      <c r="H20" s="26" t="s">
        <v>29</v>
      </c>
      <c r="I20" s="27">
        <v>1170.96</v>
      </c>
      <c r="J20" s="27"/>
      <c r="K20" s="25">
        <v>49506</v>
      </c>
      <c r="L20" s="25">
        <v>22412.575000000001</v>
      </c>
      <c r="M20" s="25">
        <v>68910.788</v>
      </c>
      <c r="N20" s="27">
        <v>766.22</v>
      </c>
      <c r="O20" s="22"/>
      <c r="P20" s="26" t="s">
        <v>29</v>
      </c>
      <c r="Q20" s="25">
        <f t="shared" si="0"/>
        <v>3119.4916991186719</v>
      </c>
      <c r="R20" s="25"/>
      <c r="S20" s="25">
        <f t="shared" si="1"/>
        <v>3128.7520704561061</v>
      </c>
      <c r="T20" s="25">
        <f t="shared" si="2"/>
        <v>3333.6856653017335</v>
      </c>
      <c r="U20" s="25">
        <f t="shared" si="3"/>
        <v>2746.4451574693935</v>
      </c>
      <c r="V20" s="25">
        <f t="shared" si="4"/>
        <v>3990.4988123515436</v>
      </c>
    </row>
    <row r="21" spans="1:22" x14ac:dyDescent="0.25">
      <c r="A21" s="24" t="s">
        <v>25</v>
      </c>
      <c r="B21" s="25">
        <v>82099.08</v>
      </c>
      <c r="C21" s="25">
        <v>151793.51999999999</v>
      </c>
      <c r="D21" s="25">
        <v>125781.6</v>
      </c>
      <c r="E21" s="25">
        <v>313502.84999999998</v>
      </c>
      <c r="F21" s="25">
        <v>427048.92</v>
      </c>
      <c r="G21" s="22"/>
      <c r="H21" s="24" t="s">
        <v>25</v>
      </c>
      <c r="I21" s="25">
        <v>31875.96</v>
      </c>
      <c r="J21" s="25"/>
      <c r="K21" s="25">
        <v>49419.24</v>
      </c>
      <c r="L21" s="25">
        <v>49992.614000000001</v>
      </c>
      <c r="M21" s="25">
        <v>115589.82</v>
      </c>
      <c r="N21" s="25">
        <v>147155.1</v>
      </c>
      <c r="O21" s="22"/>
      <c r="P21" s="24" t="s">
        <v>25</v>
      </c>
      <c r="Q21" s="25">
        <f t="shared" si="0"/>
        <v>2575.5798413600719</v>
      </c>
      <c r="R21" s="25"/>
      <c r="S21" s="25">
        <f t="shared" si="1"/>
        <v>3071.5470330988501</v>
      </c>
      <c r="T21" s="25">
        <f t="shared" si="2"/>
        <v>2516.0036640612552</v>
      </c>
      <c r="U21" s="25">
        <f t="shared" si="3"/>
        <v>2712.2012128749743</v>
      </c>
      <c r="V21" s="25">
        <f t="shared" si="4"/>
        <v>2902.0327531971366</v>
      </c>
    </row>
    <row r="22" spans="1:22" x14ac:dyDescent="0.25">
      <c r="A22" s="24" t="s">
        <v>31</v>
      </c>
      <c r="B22" s="25"/>
      <c r="C22" s="25">
        <v>130312.8</v>
      </c>
      <c r="D22" s="25">
        <v>65318.400000000001</v>
      </c>
      <c r="E22" s="25">
        <v>203583.82</v>
      </c>
      <c r="F22" s="25">
        <v>47768.97</v>
      </c>
      <c r="G22" s="22"/>
      <c r="H22" s="24" t="s">
        <v>31</v>
      </c>
      <c r="I22" s="25">
        <v>0</v>
      </c>
      <c r="J22" s="25"/>
      <c r="K22" s="25">
        <v>69982.8</v>
      </c>
      <c r="L22" s="25">
        <v>35078.400000000001</v>
      </c>
      <c r="M22" s="25">
        <v>131529</v>
      </c>
      <c r="N22" s="25">
        <v>32180.2</v>
      </c>
      <c r="O22" s="22"/>
      <c r="P22" s="24" t="s">
        <v>31</v>
      </c>
      <c r="Q22" s="25" t="str">
        <f t="shared" si="0"/>
        <v/>
      </c>
      <c r="R22" s="25"/>
      <c r="S22" s="25">
        <f t="shared" si="1"/>
        <v>1862.0689655172414</v>
      </c>
      <c r="T22" s="25">
        <f t="shared" si="2"/>
        <v>1862.0689655172414</v>
      </c>
      <c r="U22" s="25">
        <f t="shared" si="3"/>
        <v>1547.8245862129265</v>
      </c>
      <c r="V22" s="25">
        <f t="shared" si="4"/>
        <v>1484.4211658100323</v>
      </c>
    </row>
    <row r="23" spans="1:22" x14ac:dyDescent="0.25">
      <c r="A23" s="24" t="s">
        <v>48</v>
      </c>
      <c r="B23" s="25">
        <v>48477.279999999999</v>
      </c>
      <c r="C23" s="25">
        <v>125367.54</v>
      </c>
      <c r="D23" s="25">
        <v>0</v>
      </c>
      <c r="E23" s="25">
        <v>0</v>
      </c>
      <c r="F23" s="25">
        <v>177891.48</v>
      </c>
      <c r="G23" s="22"/>
      <c r="H23" s="24" t="s">
        <v>48</v>
      </c>
      <c r="I23" s="25">
        <v>12817.44</v>
      </c>
      <c r="J23" s="25"/>
      <c r="K23" s="25">
        <v>35853.24</v>
      </c>
      <c r="L23" s="25">
        <v>0</v>
      </c>
      <c r="M23" s="27">
        <v>0</v>
      </c>
      <c r="N23" s="25">
        <v>60666</v>
      </c>
      <c r="O23" s="22"/>
      <c r="P23" s="24" t="s">
        <v>48</v>
      </c>
      <c r="Q23" s="25">
        <f t="shared" si="0"/>
        <v>3782.1343419590808</v>
      </c>
      <c r="R23" s="25"/>
      <c r="S23" s="25">
        <f t="shared" si="1"/>
        <v>3496.6864919321101</v>
      </c>
      <c r="T23" s="25" t="str">
        <f t="shared" si="2"/>
        <v/>
      </c>
      <c r="U23" s="25" t="str">
        <f t="shared" si="3"/>
        <v/>
      </c>
      <c r="V23" s="25">
        <f t="shared" si="4"/>
        <v>2932.3093660369896</v>
      </c>
    </row>
    <row r="24" spans="1:22" x14ac:dyDescent="0.25">
      <c r="A24" s="24" t="s">
        <v>23</v>
      </c>
      <c r="B24" s="25">
        <v>327992.03999999998</v>
      </c>
      <c r="C24" s="25">
        <v>95034.68</v>
      </c>
      <c r="D24" s="25">
        <v>264058.11</v>
      </c>
      <c r="E24" s="25">
        <v>80676</v>
      </c>
      <c r="F24" s="25">
        <v>541995.92000000004</v>
      </c>
      <c r="G24" s="22"/>
      <c r="H24" s="24" t="s">
        <v>23</v>
      </c>
      <c r="I24" s="25">
        <v>106000.6</v>
      </c>
      <c r="J24" s="25"/>
      <c r="K24" s="25">
        <v>25271.927</v>
      </c>
      <c r="L24" s="25">
        <v>70533.922000000006</v>
      </c>
      <c r="M24" s="25">
        <v>23834.82</v>
      </c>
      <c r="N24" s="25">
        <v>160080.17499999999</v>
      </c>
      <c r="O24" s="22"/>
      <c r="P24" s="24" t="s">
        <v>23</v>
      </c>
      <c r="Q24" s="25">
        <f t="shared" si="0"/>
        <v>3094.2470136961488</v>
      </c>
      <c r="R24" s="25"/>
      <c r="S24" s="25">
        <f t="shared" si="1"/>
        <v>3760.4841134591757</v>
      </c>
      <c r="T24" s="25">
        <f t="shared" si="2"/>
        <v>3743.7037741925083</v>
      </c>
      <c r="U24" s="25">
        <f t="shared" si="3"/>
        <v>3384.7958574891691</v>
      </c>
      <c r="V24" s="25">
        <f t="shared" si="4"/>
        <v>3385.7779078514877</v>
      </c>
    </row>
    <row r="25" spans="1:22" x14ac:dyDescent="0.25">
      <c r="A25" s="26" t="s">
        <v>26</v>
      </c>
      <c r="B25" s="27">
        <v>65125.8</v>
      </c>
      <c r="C25" s="27">
        <v>93555.6</v>
      </c>
      <c r="D25" s="27">
        <v>109690.4</v>
      </c>
      <c r="E25" s="27">
        <v>98052.4</v>
      </c>
      <c r="F25" s="27">
        <v>1651.24</v>
      </c>
      <c r="G25" s="22"/>
      <c r="H25" s="26" t="s">
        <v>26</v>
      </c>
      <c r="I25" s="27">
        <v>19516.976999999999</v>
      </c>
      <c r="J25" s="27"/>
      <c r="K25" s="25">
        <v>23102.639999999999</v>
      </c>
      <c r="L25" s="25">
        <v>27720</v>
      </c>
      <c r="M25" s="25">
        <v>27252.720000000001</v>
      </c>
      <c r="N25" s="27">
        <v>611</v>
      </c>
      <c r="O25" s="22"/>
      <c r="P25" s="26" t="s">
        <v>26</v>
      </c>
      <c r="Q25" s="25">
        <f t="shared" si="0"/>
        <v>3336.8794767755276</v>
      </c>
      <c r="R25" s="25"/>
      <c r="S25" s="25">
        <f t="shared" si="1"/>
        <v>4049.5631668069104</v>
      </c>
      <c r="T25" s="25">
        <f t="shared" si="2"/>
        <v>3957.0851370851369</v>
      </c>
      <c r="U25" s="25">
        <f t="shared" si="3"/>
        <v>3597.8940817650496</v>
      </c>
      <c r="V25" s="25">
        <f t="shared" si="4"/>
        <v>2702.520458265139</v>
      </c>
    </row>
    <row r="26" spans="1:22" x14ac:dyDescent="0.25">
      <c r="A26" s="24" t="s">
        <v>22</v>
      </c>
      <c r="B26" s="25">
        <v>111931.95</v>
      </c>
      <c r="C26" s="25">
        <v>93485.2</v>
      </c>
      <c r="D26" s="25">
        <v>398987.08</v>
      </c>
      <c r="E26" s="25">
        <v>323545.40000000002</v>
      </c>
      <c r="F26" s="25">
        <v>155576.44</v>
      </c>
      <c r="G26" s="22"/>
      <c r="H26" s="24" t="s">
        <v>22</v>
      </c>
      <c r="I26" s="25">
        <v>32331.72</v>
      </c>
      <c r="J26" s="25"/>
      <c r="K26" s="25">
        <v>38413.800000000003</v>
      </c>
      <c r="L26" s="25">
        <v>122252.34299999999</v>
      </c>
      <c r="M26" s="25">
        <v>93120.554000000004</v>
      </c>
      <c r="N26" s="25">
        <v>50974.52</v>
      </c>
      <c r="O26" s="22"/>
      <c r="P26" s="24" t="s">
        <v>22</v>
      </c>
      <c r="Q26" s="25">
        <f t="shared" si="0"/>
        <v>3461.9856289736517</v>
      </c>
      <c r="R26" s="25"/>
      <c r="S26" s="25">
        <f t="shared" si="1"/>
        <v>2433.6358287906946</v>
      </c>
      <c r="T26" s="25">
        <f t="shared" si="2"/>
        <v>3263.6354462343515</v>
      </c>
      <c r="U26" s="25">
        <f t="shared" si="3"/>
        <v>3474.4788996852403</v>
      </c>
      <c r="V26" s="25">
        <f t="shared" si="4"/>
        <v>3052.0432561209013</v>
      </c>
    </row>
    <row r="27" spans="1:22" x14ac:dyDescent="0.25">
      <c r="A27" s="24" t="s">
        <v>27</v>
      </c>
      <c r="B27" s="25">
        <v>2695.5</v>
      </c>
      <c r="C27" s="25">
        <v>83838.429999999993</v>
      </c>
      <c r="D27" s="25">
        <v>103392.71</v>
      </c>
      <c r="E27" s="25">
        <v>321355.78999999998</v>
      </c>
      <c r="F27" s="25">
        <v>440709.76</v>
      </c>
      <c r="G27" s="22"/>
      <c r="H27" s="24" t="s">
        <v>27</v>
      </c>
      <c r="I27" s="25">
        <v>777.42899999999997</v>
      </c>
      <c r="J27" s="25"/>
      <c r="K27" s="25">
        <v>19515.555</v>
      </c>
      <c r="L27" s="25">
        <v>28276.438999999998</v>
      </c>
      <c r="M27" s="25">
        <v>85610.16</v>
      </c>
      <c r="N27" s="25">
        <v>157236.92000000001</v>
      </c>
      <c r="O27" s="22"/>
      <c r="P27" s="24" t="s">
        <v>27</v>
      </c>
      <c r="Q27" s="25">
        <f t="shared" si="0"/>
        <v>3467.197647630845</v>
      </c>
      <c r="R27" s="25"/>
      <c r="S27" s="25">
        <f t="shared" si="1"/>
        <v>4295.9797966288943</v>
      </c>
      <c r="T27" s="25">
        <f t="shared" si="2"/>
        <v>3656.4968453064407</v>
      </c>
      <c r="U27" s="25">
        <f t="shared" si="3"/>
        <v>3753.7108913241136</v>
      </c>
      <c r="V27" s="25">
        <f t="shared" si="4"/>
        <v>2802.8389261249836</v>
      </c>
    </row>
    <row r="28" spans="1:22" x14ac:dyDescent="0.25">
      <c r="A28" s="24" t="s">
        <v>30</v>
      </c>
      <c r="B28" s="25">
        <v>39138</v>
      </c>
      <c r="C28" s="25">
        <v>80038.92</v>
      </c>
      <c r="D28" s="25">
        <v>68985</v>
      </c>
      <c r="E28" s="25">
        <v>69686.87</v>
      </c>
      <c r="F28" s="25">
        <v>31608.6</v>
      </c>
      <c r="G28" s="22"/>
      <c r="H28" s="24" t="s">
        <v>30</v>
      </c>
      <c r="I28" s="25">
        <v>11293.8</v>
      </c>
      <c r="J28" s="25"/>
      <c r="K28" s="25">
        <v>35298.671000000002</v>
      </c>
      <c r="L28" s="25">
        <v>26520</v>
      </c>
      <c r="M28" s="25">
        <v>32803.661</v>
      </c>
      <c r="N28" s="25">
        <v>16901.616000000002</v>
      </c>
      <c r="O28" s="22"/>
      <c r="P28" s="24" t="s">
        <v>30</v>
      </c>
      <c r="Q28" s="25">
        <f t="shared" si="0"/>
        <v>3465.441215534187</v>
      </c>
      <c r="R28" s="25"/>
      <c r="S28" s="25">
        <f t="shared" si="1"/>
        <v>2267.4768690299984</v>
      </c>
      <c r="T28" s="25">
        <f t="shared" si="2"/>
        <v>2601.2443438914029</v>
      </c>
      <c r="U28" s="25">
        <f t="shared" si="3"/>
        <v>2124.3625825788163</v>
      </c>
      <c r="V28" s="25">
        <f t="shared" si="4"/>
        <v>1870.1525345268758</v>
      </c>
    </row>
    <row r="29" spans="1:22" x14ac:dyDescent="0.25">
      <c r="A29" s="24" t="s">
        <v>35</v>
      </c>
      <c r="B29" s="25"/>
      <c r="C29" s="25">
        <v>57631.02</v>
      </c>
      <c r="D29" s="25">
        <v>31476</v>
      </c>
      <c r="E29" s="25">
        <v>65397.440000000002</v>
      </c>
      <c r="F29" s="25">
        <v>212335.26</v>
      </c>
      <c r="G29" s="22"/>
      <c r="H29" s="24" t="s">
        <v>35</v>
      </c>
      <c r="I29" s="25">
        <v>0</v>
      </c>
      <c r="J29" s="25"/>
      <c r="K29" s="25">
        <v>15309.138999999999</v>
      </c>
      <c r="L29" s="25">
        <v>8676</v>
      </c>
      <c r="M29" s="25">
        <v>21311.279999999999</v>
      </c>
      <c r="N29" s="25">
        <v>69770.48</v>
      </c>
      <c r="O29" s="22"/>
      <c r="P29" s="24" t="s">
        <v>35</v>
      </c>
      <c r="Q29" s="25" t="str">
        <f t="shared" si="0"/>
        <v/>
      </c>
      <c r="R29" s="25"/>
      <c r="S29" s="25">
        <f t="shared" si="1"/>
        <v>3764.4847303300339</v>
      </c>
      <c r="T29" s="25">
        <f t="shared" si="2"/>
        <v>3627.9391424619639</v>
      </c>
      <c r="U29" s="25">
        <f t="shared" si="3"/>
        <v>3068.6772451021243</v>
      </c>
      <c r="V29" s="25">
        <f t="shared" si="4"/>
        <v>3043.339532707816</v>
      </c>
    </row>
    <row r="30" spans="1:22" x14ac:dyDescent="0.25">
      <c r="A30" s="24" t="s">
        <v>28</v>
      </c>
      <c r="B30" s="25">
        <v>130914.52</v>
      </c>
      <c r="C30" s="25">
        <v>51111.839999999997</v>
      </c>
      <c r="D30" s="25">
        <v>77773.279999999999</v>
      </c>
      <c r="E30" s="25">
        <v>116279.84</v>
      </c>
      <c r="F30" s="25">
        <v>46740</v>
      </c>
      <c r="G30" s="22"/>
      <c r="H30" s="24" t="s">
        <v>28</v>
      </c>
      <c r="I30" s="25">
        <v>36147.42</v>
      </c>
      <c r="J30" s="25"/>
      <c r="K30" s="25">
        <v>29196.288</v>
      </c>
      <c r="L30" s="25">
        <v>43815.815999999999</v>
      </c>
      <c r="M30" s="25">
        <v>40996.523999999998</v>
      </c>
      <c r="N30" s="25">
        <v>29224.799999999999</v>
      </c>
      <c r="O30" s="22"/>
      <c r="P30" s="24" t="s">
        <v>28</v>
      </c>
      <c r="Q30" s="25">
        <f t="shared" si="0"/>
        <v>3621.683649898112</v>
      </c>
      <c r="R30" s="25"/>
      <c r="S30" s="25">
        <f t="shared" si="1"/>
        <v>1750.6280250420875</v>
      </c>
      <c r="T30" s="25">
        <f t="shared" si="2"/>
        <v>1775.0047151923407</v>
      </c>
      <c r="U30" s="25">
        <f t="shared" si="3"/>
        <v>2836.3341243272234</v>
      </c>
      <c r="V30" s="25">
        <f t="shared" si="4"/>
        <v>1599.3265993265993</v>
      </c>
    </row>
    <row r="31" spans="1:22" x14ac:dyDescent="0.25">
      <c r="A31" s="24" t="s">
        <v>20</v>
      </c>
      <c r="B31" s="25">
        <v>194126.8</v>
      </c>
      <c r="C31" s="25">
        <v>42037.16</v>
      </c>
      <c r="D31" s="25">
        <v>532848.4</v>
      </c>
      <c r="E31" s="25">
        <v>1042836.8</v>
      </c>
      <c r="F31" s="25">
        <v>152734.20000000001</v>
      </c>
      <c r="G31" s="22"/>
      <c r="H31" s="24" t="s">
        <v>20</v>
      </c>
      <c r="I31" s="25">
        <v>40669.440000000002</v>
      </c>
      <c r="J31" s="25"/>
      <c r="K31" s="25">
        <v>11080.08</v>
      </c>
      <c r="L31" s="25">
        <v>103964.16</v>
      </c>
      <c r="M31" s="25">
        <v>212519.04000000001</v>
      </c>
      <c r="N31" s="25">
        <v>33403.620000000003</v>
      </c>
      <c r="O31" s="22"/>
      <c r="P31" s="24" t="s">
        <v>20</v>
      </c>
      <c r="Q31" s="25">
        <f t="shared" si="0"/>
        <v>4773.2843137254895</v>
      </c>
      <c r="R31" s="25"/>
      <c r="S31" s="25">
        <f t="shared" si="1"/>
        <v>3793.9401159558415</v>
      </c>
      <c r="T31" s="25">
        <f t="shared" si="2"/>
        <v>5125.3085678756988</v>
      </c>
      <c r="U31" s="25">
        <f t="shared" si="3"/>
        <v>4907.0276244424967</v>
      </c>
      <c r="V31" s="25">
        <f t="shared" si="4"/>
        <v>4572.3846696855007</v>
      </c>
    </row>
    <row r="32" spans="1:22" x14ac:dyDescent="0.25">
      <c r="A32" s="24" t="s">
        <v>34</v>
      </c>
      <c r="B32" s="25">
        <v>48660.480000000003</v>
      </c>
      <c r="C32" s="25">
        <v>32659.200000000001</v>
      </c>
      <c r="D32" s="25">
        <v>32659.200000000001</v>
      </c>
      <c r="E32" s="25">
        <v>72624</v>
      </c>
      <c r="F32" s="25">
        <v>19699.2</v>
      </c>
      <c r="G32" s="22"/>
      <c r="H32" s="24" t="s">
        <v>34</v>
      </c>
      <c r="I32" s="25">
        <v>12165.12</v>
      </c>
      <c r="J32" s="25"/>
      <c r="K32" s="25">
        <v>17539.2</v>
      </c>
      <c r="L32" s="25">
        <v>17539.2</v>
      </c>
      <c r="M32" s="25">
        <v>38831.519999999997</v>
      </c>
      <c r="N32" s="25">
        <v>14640</v>
      </c>
      <c r="O32" s="22"/>
      <c r="P32" s="24" t="s">
        <v>34</v>
      </c>
      <c r="Q32" s="25">
        <f t="shared" si="0"/>
        <v>3999.9999999999995</v>
      </c>
      <c r="R32" s="25"/>
      <c r="S32" s="25">
        <f t="shared" si="1"/>
        <v>1862.0689655172414</v>
      </c>
      <c r="T32" s="25">
        <f t="shared" si="2"/>
        <v>1862.0689655172414</v>
      </c>
      <c r="U32" s="25">
        <f t="shared" si="3"/>
        <v>1870.2332538103069</v>
      </c>
      <c r="V32" s="25">
        <f t="shared" si="4"/>
        <v>1345.5737704918033</v>
      </c>
    </row>
    <row r="33" spans="1:22" x14ac:dyDescent="0.25">
      <c r="A33" s="24" t="s">
        <v>36</v>
      </c>
      <c r="B33" s="25">
        <v>12039.4</v>
      </c>
      <c r="C33" s="25">
        <v>30209.49</v>
      </c>
      <c r="D33" s="25">
        <v>20499.97</v>
      </c>
      <c r="E33" s="25">
        <v>27216.06</v>
      </c>
      <c r="F33" s="25">
        <v>20016.38</v>
      </c>
      <c r="G33" s="22"/>
      <c r="H33" s="24" t="s">
        <v>36</v>
      </c>
      <c r="I33" s="25">
        <v>12198.48</v>
      </c>
      <c r="J33" s="25"/>
      <c r="K33" s="25">
        <v>9009.6530000000002</v>
      </c>
      <c r="L33" s="25">
        <v>6618</v>
      </c>
      <c r="M33" s="25">
        <v>7920</v>
      </c>
      <c r="N33" s="25">
        <v>7860.6</v>
      </c>
      <c r="O33" s="22"/>
      <c r="P33" s="24" t="s">
        <v>36</v>
      </c>
      <c r="Q33" s="25">
        <f t="shared" si="0"/>
        <v>986.95903096123459</v>
      </c>
      <c r="R33" s="25"/>
      <c r="S33" s="25">
        <f t="shared" si="1"/>
        <v>3353.0137065212166</v>
      </c>
      <c r="T33" s="25">
        <f t="shared" si="2"/>
        <v>3097.6080386823814</v>
      </c>
      <c r="U33" s="25">
        <f t="shared" si="3"/>
        <v>3436.371212121212</v>
      </c>
      <c r="V33" s="25">
        <f t="shared" si="4"/>
        <v>2546.4188484339616</v>
      </c>
    </row>
    <row r="34" spans="1:22" x14ac:dyDescent="0.25">
      <c r="A34" s="24" t="s">
        <v>24</v>
      </c>
      <c r="B34" s="25">
        <v>30462.67</v>
      </c>
      <c r="C34" s="25">
        <v>98410.01</v>
      </c>
      <c r="D34" s="25">
        <v>215777.02</v>
      </c>
      <c r="E34" s="25">
        <v>77633.36</v>
      </c>
      <c r="F34" s="25">
        <v>95559.28</v>
      </c>
      <c r="G34" s="22"/>
      <c r="H34" s="24" t="s">
        <v>24</v>
      </c>
      <c r="I34" s="25">
        <v>8981.2800000000007</v>
      </c>
      <c r="J34" s="25"/>
      <c r="K34" s="25">
        <v>29177</v>
      </c>
      <c r="L34" s="25">
        <v>54665.82</v>
      </c>
      <c r="M34" s="25">
        <v>25007.4</v>
      </c>
      <c r="N34" s="25">
        <v>37754.639999999999</v>
      </c>
      <c r="O34" s="22"/>
      <c r="P34" s="24" t="s">
        <v>24</v>
      </c>
      <c r="Q34" s="25">
        <f t="shared" si="0"/>
        <v>3391.796046888639</v>
      </c>
      <c r="R34" s="25"/>
      <c r="S34" s="25">
        <f t="shared" si="1"/>
        <v>3372.8625287041164</v>
      </c>
      <c r="T34" s="25">
        <f t="shared" si="2"/>
        <v>3947.2017432465113</v>
      </c>
      <c r="U34" s="25">
        <f t="shared" si="3"/>
        <v>3104.4154930140676</v>
      </c>
      <c r="V34" s="25">
        <f t="shared" si="4"/>
        <v>2531.0605530869848</v>
      </c>
    </row>
    <row r="35" spans="1:22" x14ac:dyDescent="0.25">
      <c r="A35" s="24" t="s">
        <v>32</v>
      </c>
      <c r="B35" s="25">
        <v>65736</v>
      </c>
      <c r="C35" s="25">
        <v>22876.87</v>
      </c>
      <c r="D35" s="25">
        <v>58928.14</v>
      </c>
      <c r="E35" s="25">
        <v>54211.199999999997</v>
      </c>
      <c r="F35" s="25">
        <v>18642.79</v>
      </c>
      <c r="G35" s="22"/>
      <c r="H35" s="24" t="s">
        <v>32</v>
      </c>
      <c r="I35" s="25">
        <v>17003.16</v>
      </c>
      <c r="J35" s="25"/>
      <c r="K35" s="25">
        <v>6404.4440000000004</v>
      </c>
      <c r="L35" s="25">
        <v>15032.88</v>
      </c>
      <c r="M35" s="25">
        <v>16156.8</v>
      </c>
      <c r="N35" s="25">
        <v>5841.9780000000001</v>
      </c>
      <c r="O35" s="22"/>
      <c r="P35" s="24" t="s">
        <v>32</v>
      </c>
      <c r="Q35" s="25">
        <f t="shared" si="0"/>
        <v>3866.1048887383286</v>
      </c>
      <c r="R35" s="25"/>
      <c r="S35" s="25">
        <f t="shared" si="1"/>
        <v>3572.0306087460517</v>
      </c>
      <c r="T35" s="25">
        <f t="shared" si="2"/>
        <v>3919.9501359686237</v>
      </c>
      <c r="U35" s="25">
        <f t="shared" si="3"/>
        <v>3355.3178847296494</v>
      </c>
      <c r="V35" s="25">
        <f t="shared" si="4"/>
        <v>3191.1777141235384</v>
      </c>
    </row>
    <row r="36" spans="1:22" x14ac:dyDescent="0.25">
      <c r="A36" s="24" t="s">
        <v>55</v>
      </c>
      <c r="B36" s="25">
        <v>16210.8</v>
      </c>
      <c r="C36" s="25">
        <v>15800.4</v>
      </c>
      <c r="D36" s="25"/>
      <c r="E36" s="28"/>
      <c r="F36" s="28"/>
      <c r="G36" s="22"/>
      <c r="H36" s="24" t="s">
        <v>55</v>
      </c>
      <c r="I36" s="25">
        <v>10310</v>
      </c>
      <c r="J36" s="25"/>
      <c r="K36" s="25">
        <v>10260</v>
      </c>
      <c r="L36" s="25">
        <v>0</v>
      </c>
      <c r="M36" s="25">
        <v>0</v>
      </c>
      <c r="N36" s="25">
        <v>0</v>
      </c>
      <c r="O36" s="22"/>
      <c r="P36" s="24" t="s">
        <v>55</v>
      </c>
      <c r="Q36" s="25">
        <f t="shared" si="0"/>
        <v>1572.337536372454</v>
      </c>
      <c r="R36" s="25"/>
      <c r="S36" s="25">
        <f t="shared" si="1"/>
        <v>1540</v>
      </c>
      <c r="T36" s="25" t="str">
        <f t="shared" si="2"/>
        <v/>
      </c>
      <c r="U36" s="25" t="str">
        <f t="shared" si="3"/>
        <v/>
      </c>
      <c r="V36" s="25" t="str">
        <f t="shared" si="4"/>
        <v/>
      </c>
    </row>
    <row r="37" spans="1:22" x14ac:dyDescent="0.25">
      <c r="A37" s="24" t="s">
        <v>37</v>
      </c>
      <c r="B37" s="25"/>
      <c r="C37" s="25"/>
      <c r="D37" s="25">
        <v>1.2</v>
      </c>
      <c r="E37" s="28"/>
      <c r="F37" s="28"/>
      <c r="G37" s="22"/>
      <c r="H37" s="24" t="s">
        <v>37</v>
      </c>
      <c r="I37" s="25">
        <v>0</v>
      </c>
      <c r="J37" s="25"/>
      <c r="K37" s="25">
        <v>0</v>
      </c>
      <c r="L37" s="27">
        <v>1.3380000000000001</v>
      </c>
      <c r="M37" s="25">
        <v>0</v>
      </c>
      <c r="N37" s="25">
        <v>0</v>
      </c>
      <c r="O37" s="22"/>
      <c r="P37" s="24" t="s">
        <v>37</v>
      </c>
      <c r="Q37" s="25" t="str">
        <f t="shared" si="0"/>
        <v/>
      </c>
      <c r="R37" s="25"/>
      <c r="S37" s="25" t="str">
        <f t="shared" si="1"/>
        <v/>
      </c>
      <c r="T37" s="25">
        <f t="shared" si="2"/>
        <v>896.86098654708519</v>
      </c>
      <c r="U37" s="25" t="str">
        <f t="shared" si="3"/>
        <v/>
      </c>
      <c r="V37" s="25" t="str">
        <f t="shared" si="4"/>
        <v/>
      </c>
    </row>
    <row r="38" spans="1:22" x14ac:dyDescent="0.25">
      <c r="A38" s="24" t="s">
        <v>33</v>
      </c>
      <c r="B38" s="25">
        <v>37987.5</v>
      </c>
      <c r="C38" s="25"/>
      <c r="D38" s="25">
        <v>35460</v>
      </c>
      <c r="E38" s="25">
        <v>35658.5</v>
      </c>
      <c r="F38" s="25">
        <v>61071</v>
      </c>
      <c r="G38" s="22"/>
      <c r="H38" s="24" t="s">
        <v>33</v>
      </c>
      <c r="I38" s="25">
        <v>13369.8</v>
      </c>
      <c r="J38" s="25"/>
      <c r="K38" s="25">
        <v>0</v>
      </c>
      <c r="L38" s="25">
        <v>15582</v>
      </c>
      <c r="M38" s="25">
        <v>15288</v>
      </c>
      <c r="N38" s="25">
        <v>30635.550999999999</v>
      </c>
      <c r="O38" s="22"/>
      <c r="P38" s="24" t="s">
        <v>33</v>
      </c>
      <c r="Q38" s="25">
        <f t="shared" si="0"/>
        <v>2841.291567562716</v>
      </c>
      <c r="R38" s="25"/>
      <c r="S38" s="25" t="str">
        <f t="shared" si="1"/>
        <v/>
      </c>
      <c r="T38" s="25">
        <f t="shared" si="2"/>
        <v>2275.7027339237584</v>
      </c>
      <c r="U38" s="25">
        <f t="shared" si="3"/>
        <v>2332.4502878074309</v>
      </c>
      <c r="V38" s="25">
        <f t="shared" si="4"/>
        <v>1993.4683074575678</v>
      </c>
    </row>
    <row r="39" spans="1:22" x14ac:dyDescent="0.25">
      <c r="A39" s="24" t="s">
        <v>45</v>
      </c>
      <c r="B39" s="25"/>
      <c r="C39" s="25"/>
      <c r="D39" s="25"/>
      <c r="E39" s="25">
        <v>13086</v>
      </c>
      <c r="F39" s="25">
        <v>9945</v>
      </c>
      <c r="G39" s="22"/>
      <c r="H39" s="24" t="s">
        <v>45</v>
      </c>
      <c r="I39" s="25">
        <v>0</v>
      </c>
      <c r="J39" s="25"/>
      <c r="K39" s="25">
        <v>0</v>
      </c>
      <c r="L39" s="25">
        <v>0</v>
      </c>
      <c r="M39" s="25">
        <v>3213.5569999999998</v>
      </c>
      <c r="N39" s="25">
        <v>2747.28</v>
      </c>
      <c r="O39" s="22"/>
      <c r="P39" s="24" t="s">
        <v>45</v>
      </c>
      <c r="Q39" s="25" t="str">
        <f t="shared" si="0"/>
        <v/>
      </c>
      <c r="R39" s="25"/>
      <c r="S39" s="25" t="str">
        <f t="shared" si="1"/>
        <v/>
      </c>
      <c r="T39" s="25" t="str">
        <f t="shared" si="2"/>
        <v/>
      </c>
      <c r="U39" s="25">
        <f t="shared" si="3"/>
        <v>4072.1231955742501</v>
      </c>
      <c r="V39" s="25">
        <f t="shared" si="4"/>
        <v>3619.9440901546254</v>
      </c>
    </row>
    <row r="40" spans="1:22" x14ac:dyDescent="0.25">
      <c r="A40" s="26" t="s">
        <v>46</v>
      </c>
      <c r="B40" s="27"/>
      <c r="C40" s="27"/>
      <c r="D40" s="27"/>
      <c r="E40" s="25">
        <v>23</v>
      </c>
      <c r="F40" s="27">
        <v>66.599999999999994</v>
      </c>
      <c r="G40" s="22"/>
      <c r="H40" s="26" t="s">
        <v>46</v>
      </c>
      <c r="I40" s="25">
        <v>0</v>
      </c>
      <c r="J40" s="25"/>
      <c r="K40" s="25">
        <v>0</v>
      </c>
      <c r="L40" s="25">
        <v>0</v>
      </c>
      <c r="M40" s="27">
        <v>29.786999999999999</v>
      </c>
      <c r="N40" s="27">
        <v>86.067999999999998</v>
      </c>
      <c r="O40" s="22"/>
      <c r="P40" s="26" t="s">
        <v>46</v>
      </c>
      <c r="Q40" s="25" t="str">
        <f t="shared" si="0"/>
        <v/>
      </c>
      <c r="R40" s="25"/>
      <c r="S40" s="25" t="str">
        <f t="shared" si="1"/>
        <v/>
      </c>
      <c r="T40" s="25" t="str">
        <f t="shared" si="2"/>
        <v/>
      </c>
      <c r="U40" s="25">
        <f t="shared" si="3"/>
        <v>772.14892402726025</v>
      </c>
      <c r="V40" s="25">
        <f t="shared" si="4"/>
        <v>773.80675744759958</v>
      </c>
    </row>
    <row r="41" spans="1:22" x14ac:dyDescent="0.25">
      <c r="A41" s="24" t="s">
        <v>47</v>
      </c>
      <c r="B41" s="25"/>
      <c r="C41" s="28"/>
      <c r="D41" s="28"/>
      <c r="E41" s="25">
        <v>6.82</v>
      </c>
      <c r="F41" s="28"/>
      <c r="G41" s="22"/>
      <c r="H41" s="24" t="s">
        <v>47</v>
      </c>
      <c r="I41" s="25">
        <v>0</v>
      </c>
      <c r="J41" s="25"/>
      <c r="K41" s="25">
        <v>0</v>
      </c>
      <c r="L41" s="25">
        <v>0</v>
      </c>
      <c r="M41" s="27">
        <v>2.0059999999999998</v>
      </c>
      <c r="N41" s="25">
        <v>0</v>
      </c>
      <c r="O41" s="22"/>
      <c r="P41" s="24" t="s">
        <v>47</v>
      </c>
      <c r="Q41" s="25" t="str">
        <f t="shared" si="0"/>
        <v/>
      </c>
      <c r="R41" s="25"/>
      <c r="S41" s="25" t="str">
        <f t="shared" si="1"/>
        <v/>
      </c>
      <c r="T41" s="25" t="str">
        <f t="shared" si="2"/>
        <v/>
      </c>
      <c r="U41" s="25">
        <f t="shared" si="3"/>
        <v>3399.8005982053842</v>
      </c>
      <c r="V41" s="25" t="str">
        <f t="shared" si="4"/>
        <v/>
      </c>
    </row>
    <row r="42" spans="1:22" x14ac:dyDescent="0.25">
      <c r="A42" s="24" t="s">
        <v>42</v>
      </c>
      <c r="B42" s="25"/>
      <c r="C42" s="28"/>
      <c r="D42" s="28"/>
      <c r="E42" s="25">
        <v>72790</v>
      </c>
      <c r="F42" s="28"/>
      <c r="G42" s="22"/>
      <c r="H42" s="24" t="s">
        <v>42</v>
      </c>
      <c r="I42" s="25">
        <v>0</v>
      </c>
      <c r="J42" s="25"/>
      <c r="K42" s="25">
        <v>0</v>
      </c>
      <c r="L42" s="25">
        <v>0</v>
      </c>
      <c r="M42" s="25">
        <v>39492</v>
      </c>
      <c r="N42" s="25">
        <v>0</v>
      </c>
      <c r="O42" s="22"/>
      <c r="P42" s="24" t="s">
        <v>42</v>
      </c>
      <c r="Q42" s="25" t="str">
        <f t="shared" si="0"/>
        <v/>
      </c>
      <c r="R42" s="25"/>
      <c r="S42" s="25" t="str">
        <f t="shared" si="1"/>
        <v/>
      </c>
      <c r="T42" s="25" t="str">
        <f t="shared" si="2"/>
        <v/>
      </c>
      <c r="U42" s="25">
        <f t="shared" si="3"/>
        <v>1843.1581079712346</v>
      </c>
      <c r="V42" s="25" t="str">
        <f t="shared" si="4"/>
        <v/>
      </c>
    </row>
    <row r="43" spans="1:22" x14ac:dyDescent="0.25">
      <c r="A43" s="24" t="s">
        <v>44</v>
      </c>
      <c r="B43" s="25">
        <v>22928</v>
      </c>
      <c r="C43" s="28"/>
      <c r="D43" s="28"/>
      <c r="E43" s="25">
        <v>22748</v>
      </c>
      <c r="F43" s="28"/>
      <c r="G43" s="22"/>
      <c r="H43" s="24" t="s">
        <v>44</v>
      </c>
      <c r="I43" s="25">
        <v>4896</v>
      </c>
      <c r="J43" s="25"/>
      <c r="K43" s="25">
        <v>0</v>
      </c>
      <c r="L43" s="25">
        <v>0</v>
      </c>
      <c r="M43" s="25">
        <v>4896</v>
      </c>
      <c r="N43" s="25">
        <v>0</v>
      </c>
      <c r="O43" s="22"/>
      <c r="P43" s="24" t="s">
        <v>44</v>
      </c>
      <c r="Q43" s="25">
        <f t="shared" si="0"/>
        <v>4683.0065359477121</v>
      </c>
      <c r="R43" s="25"/>
      <c r="S43" s="25" t="str">
        <f t="shared" si="1"/>
        <v/>
      </c>
      <c r="T43" s="25" t="str">
        <f t="shared" si="2"/>
        <v/>
      </c>
      <c r="U43" s="25">
        <f t="shared" si="3"/>
        <v>4646.2418300653599</v>
      </c>
      <c r="V43" s="25" t="str">
        <f t="shared" si="4"/>
        <v/>
      </c>
    </row>
    <row r="44" spans="1:22" x14ac:dyDescent="0.25">
      <c r="A44" s="24" t="s">
        <v>43</v>
      </c>
      <c r="B44" s="25"/>
      <c r="C44" s="28"/>
      <c r="D44" s="28"/>
      <c r="E44" s="25">
        <v>46147.199999999997</v>
      </c>
      <c r="F44" s="28"/>
      <c r="G44" s="22"/>
      <c r="H44" s="24" t="s">
        <v>43</v>
      </c>
      <c r="I44" s="25">
        <v>0</v>
      </c>
      <c r="J44" s="25"/>
      <c r="K44" s="25">
        <v>0</v>
      </c>
      <c r="L44" s="25">
        <v>0</v>
      </c>
      <c r="M44" s="25">
        <v>16279.2</v>
      </c>
      <c r="N44" s="25">
        <v>0</v>
      </c>
      <c r="O44" s="22"/>
      <c r="P44" s="24" t="s">
        <v>43</v>
      </c>
      <c r="Q44" s="25" t="str">
        <f t="shared" si="0"/>
        <v/>
      </c>
      <c r="R44" s="25"/>
      <c r="S44" s="25" t="str">
        <f t="shared" si="1"/>
        <v/>
      </c>
      <c r="T44" s="25" t="str">
        <f t="shared" si="2"/>
        <v/>
      </c>
      <c r="U44" s="25">
        <f t="shared" si="3"/>
        <v>2834.733893557423</v>
      </c>
      <c r="V44" s="25" t="str">
        <f t="shared" si="4"/>
        <v/>
      </c>
    </row>
    <row r="45" spans="1:22" x14ac:dyDescent="0.25">
      <c r="A45" s="24" t="s">
        <v>51</v>
      </c>
      <c r="B45" s="25"/>
      <c r="C45" s="25"/>
      <c r="D45" s="25"/>
      <c r="E45" s="25"/>
      <c r="F45" s="25">
        <v>104263.26</v>
      </c>
      <c r="G45" s="22"/>
      <c r="H45" s="24" t="s">
        <v>51</v>
      </c>
      <c r="I45" s="25">
        <v>0</v>
      </c>
      <c r="J45" s="25"/>
      <c r="K45" s="25">
        <v>0</v>
      </c>
      <c r="L45" s="25">
        <v>0</v>
      </c>
      <c r="M45" s="25">
        <v>0</v>
      </c>
      <c r="N45" s="25">
        <v>41962.559999999998</v>
      </c>
      <c r="O45" s="22"/>
      <c r="P45" s="24" t="s">
        <v>51</v>
      </c>
      <c r="Q45" s="25" t="str">
        <f t="shared" si="0"/>
        <v/>
      </c>
      <c r="R45" s="25"/>
      <c r="S45" s="25" t="str">
        <f t="shared" si="1"/>
        <v/>
      </c>
      <c r="T45" s="25" t="str">
        <f t="shared" si="2"/>
        <v/>
      </c>
      <c r="U45" s="25" t="str">
        <f t="shared" si="3"/>
        <v/>
      </c>
      <c r="V45" s="25">
        <f t="shared" si="4"/>
        <v>2484.6734803596351</v>
      </c>
    </row>
    <row r="46" spans="1:22" x14ac:dyDescent="0.25">
      <c r="A46" s="24" t="s">
        <v>50</v>
      </c>
      <c r="B46" s="25"/>
      <c r="C46" s="25"/>
      <c r="D46" s="25"/>
      <c r="E46" s="25"/>
      <c r="F46" s="25">
        <v>105603.2</v>
      </c>
      <c r="G46" s="22"/>
      <c r="H46" s="24" t="s">
        <v>50</v>
      </c>
      <c r="I46" s="25">
        <v>0</v>
      </c>
      <c r="J46" s="25"/>
      <c r="K46" s="25">
        <v>0</v>
      </c>
      <c r="L46" s="25">
        <v>0</v>
      </c>
      <c r="M46" s="25">
        <v>0</v>
      </c>
      <c r="N46" s="25">
        <v>37420.800000000003</v>
      </c>
      <c r="O46" s="22"/>
      <c r="P46" s="24" t="s">
        <v>50</v>
      </c>
      <c r="Q46" s="25" t="str">
        <f t="shared" si="0"/>
        <v/>
      </c>
      <c r="R46" s="25"/>
      <c r="S46" s="25" t="str">
        <f t="shared" si="1"/>
        <v/>
      </c>
      <c r="T46" s="25" t="str">
        <f t="shared" si="2"/>
        <v/>
      </c>
      <c r="U46" s="25" t="str">
        <f t="shared" si="3"/>
        <v/>
      </c>
      <c r="V46" s="25">
        <f t="shared" si="4"/>
        <v>2822.0454934154263</v>
      </c>
    </row>
    <row r="47" spans="1:22" x14ac:dyDescent="0.25">
      <c r="A47" s="24" t="s">
        <v>52</v>
      </c>
      <c r="B47" s="25"/>
      <c r="C47" s="25"/>
      <c r="D47" s="25"/>
      <c r="E47" s="25"/>
      <c r="F47" s="25">
        <v>33755.599999999999</v>
      </c>
      <c r="G47" s="22"/>
      <c r="H47" s="24" t="s">
        <v>52</v>
      </c>
      <c r="I47" s="25">
        <v>0</v>
      </c>
      <c r="J47" s="25"/>
      <c r="K47" s="25">
        <v>0</v>
      </c>
      <c r="L47" s="25">
        <v>0</v>
      </c>
      <c r="M47" s="25">
        <v>0</v>
      </c>
      <c r="N47" s="25">
        <v>17411.599999999999</v>
      </c>
      <c r="O47" s="22"/>
      <c r="P47" s="24" t="s">
        <v>52</v>
      </c>
      <c r="Q47" s="25" t="str">
        <f t="shared" si="0"/>
        <v/>
      </c>
      <c r="R47" s="25"/>
      <c r="S47" s="25" t="str">
        <f t="shared" si="1"/>
        <v/>
      </c>
      <c r="T47" s="25" t="str">
        <f t="shared" si="2"/>
        <v/>
      </c>
      <c r="U47" s="25" t="str">
        <f t="shared" si="3"/>
        <v/>
      </c>
      <c r="V47" s="25">
        <f t="shared" si="4"/>
        <v>1938.6845551241702</v>
      </c>
    </row>
    <row r="48" spans="1:22" x14ac:dyDescent="0.25">
      <c r="A48" s="26" t="s">
        <v>53</v>
      </c>
      <c r="B48" s="27"/>
      <c r="C48" s="27"/>
      <c r="D48" s="27"/>
      <c r="E48" s="27"/>
      <c r="F48" s="27">
        <v>27.2</v>
      </c>
      <c r="G48" s="22"/>
      <c r="H48" s="26" t="s">
        <v>53</v>
      </c>
      <c r="I48" s="25">
        <v>0</v>
      </c>
      <c r="J48" s="25"/>
      <c r="K48" s="25">
        <v>0</v>
      </c>
      <c r="L48" s="25">
        <v>0</v>
      </c>
      <c r="M48" s="25">
        <v>0</v>
      </c>
      <c r="N48" s="27">
        <v>37.101999999999997</v>
      </c>
      <c r="O48" s="22"/>
      <c r="P48" s="26" t="s">
        <v>53</v>
      </c>
      <c r="Q48" s="25" t="str">
        <f t="shared" si="0"/>
        <v/>
      </c>
      <c r="R48" s="25"/>
      <c r="S48" s="25" t="str">
        <f t="shared" si="1"/>
        <v/>
      </c>
      <c r="T48" s="25" t="str">
        <f t="shared" si="2"/>
        <v/>
      </c>
      <c r="U48" s="25" t="str">
        <f t="shared" si="3"/>
        <v/>
      </c>
      <c r="V48" s="25">
        <f t="shared" si="4"/>
        <v>733.11411783731342</v>
      </c>
    </row>
    <row r="49" spans="1:22" x14ac:dyDescent="0.25">
      <c r="A49" s="26" t="s">
        <v>38</v>
      </c>
      <c r="B49" s="27"/>
      <c r="C49" s="27"/>
      <c r="D49" s="27">
        <v>0</v>
      </c>
      <c r="E49" s="27">
        <v>0</v>
      </c>
      <c r="F49" s="27">
        <v>0</v>
      </c>
      <c r="G49" s="22"/>
      <c r="H49" s="26"/>
      <c r="I49" s="25">
        <v>0</v>
      </c>
      <c r="J49" s="25"/>
      <c r="K49" s="25">
        <v>0</v>
      </c>
      <c r="L49" s="25">
        <v>0</v>
      </c>
      <c r="M49" s="25">
        <v>0</v>
      </c>
      <c r="N49" s="27"/>
      <c r="O49" s="22"/>
      <c r="P49" s="25"/>
      <c r="Q49" s="25" t="str">
        <f t="shared" si="0"/>
        <v/>
      </c>
      <c r="R49" s="25"/>
      <c r="S49" s="25" t="str">
        <f t="shared" si="1"/>
        <v/>
      </c>
      <c r="T49" s="25" t="str">
        <f t="shared" si="2"/>
        <v/>
      </c>
      <c r="U49" s="25" t="str">
        <f t="shared" si="3"/>
        <v/>
      </c>
      <c r="V49" s="25" t="str">
        <f t="shared" si="4"/>
        <v/>
      </c>
    </row>
    <row r="50" spans="1:22" x14ac:dyDescent="0.25">
      <c r="A50" s="29" t="s">
        <v>39</v>
      </c>
      <c r="B50" s="29">
        <v>107469464.78</v>
      </c>
      <c r="C50" s="30">
        <v>130358650.34</v>
      </c>
      <c r="D50" s="30">
        <v>150602607.66</v>
      </c>
      <c r="E50" s="30">
        <v>150077554.97</v>
      </c>
      <c r="F50" s="30">
        <v>144411622.13999999</v>
      </c>
      <c r="G50" s="22"/>
      <c r="H50" s="29" t="s">
        <v>39</v>
      </c>
      <c r="I50" s="29">
        <v>32008885.960000016</v>
      </c>
      <c r="J50" s="29"/>
      <c r="K50" s="30">
        <v>39323404.288000003</v>
      </c>
      <c r="L50" s="30">
        <v>44369655.604999997</v>
      </c>
      <c r="M50" s="30">
        <v>47648346.164999999</v>
      </c>
      <c r="N50" s="30">
        <v>54216003.420999996</v>
      </c>
      <c r="O50" s="22"/>
      <c r="P50" s="29" t="s">
        <v>39</v>
      </c>
      <c r="Q50" s="25">
        <f t="shared" si="0"/>
        <v>3357.4884459990108</v>
      </c>
      <c r="R50" s="25"/>
      <c r="S50" s="30">
        <f t="shared" si="1"/>
        <v>3315.0398013678705</v>
      </c>
      <c r="T50" s="30">
        <f t="shared" si="2"/>
        <v>3394.270377050857</v>
      </c>
      <c r="U50" s="30">
        <f t="shared" si="3"/>
        <v>3149.6907458298979</v>
      </c>
      <c r="V50" s="30">
        <f t="shared" si="4"/>
        <v>2663.6345917756025</v>
      </c>
    </row>
    <row r="51" spans="1:22" ht="25.5" customHeight="1" x14ac:dyDescent="0.25">
      <c r="A51" s="42" t="s">
        <v>207</v>
      </c>
      <c r="B51" s="42"/>
      <c r="C51" s="43"/>
      <c r="D51" s="43"/>
      <c r="E51" s="43"/>
      <c r="F51" s="43"/>
      <c r="G51" s="22"/>
      <c r="H51" s="42" t="s">
        <v>207</v>
      </c>
      <c r="I51" s="42"/>
      <c r="J51" s="42"/>
      <c r="K51" s="43"/>
      <c r="L51" s="43"/>
      <c r="M51" s="43"/>
      <c r="N51" s="43"/>
      <c r="O51" s="22"/>
      <c r="P51" s="42" t="s">
        <v>207</v>
      </c>
      <c r="Q51" s="42"/>
      <c r="R51" s="42"/>
      <c r="S51" s="43"/>
      <c r="T51" s="43"/>
      <c r="U51" s="43"/>
      <c r="V51" s="43"/>
    </row>
    <row r="53" spans="1:22" x14ac:dyDescent="0.25">
      <c r="C53" s="23"/>
      <c r="K53" s="23"/>
    </row>
  </sheetData>
  <mergeCells count="9">
    <mergeCell ref="A51:F51"/>
    <mergeCell ref="H51:N51"/>
    <mergeCell ref="P51:V51"/>
    <mergeCell ref="A3:F3"/>
    <mergeCell ref="H3:N3"/>
    <mergeCell ref="P3:V3"/>
    <mergeCell ref="A4:F4"/>
    <mergeCell ref="H4:N4"/>
    <mergeCell ref="P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esparr_refrig_conser</vt:lpstr>
      <vt:lpstr>esparr_fresc_refri</vt:lpstr>
      <vt:lpstr>salida esp fre_ref</vt:lpstr>
      <vt:lpstr>salida esp prep cons sin cong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</dc:creator>
  <cp:lastModifiedBy>SEGUNDO</cp:lastModifiedBy>
  <dcterms:created xsi:type="dcterms:W3CDTF">2015-12-07T13:11:02Z</dcterms:created>
  <dcterms:modified xsi:type="dcterms:W3CDTF">2018-01-21T05:16:48Z</dcterms:modified>
</cp:coreProperties>
</file>