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GRICOLA\PALTO\"/>
    </mc:Choice>
  </mc:AlternateContent>
  <bookViews>
    <workbookView xWindow="0" yWindow="0" windowWidth="20490" windowHeight="7755"/>
  </bookViews>
  <sheets>
    <sheet name="palt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8" i="1" l="1"/>
  <c r="AG18" i="1"/>
  <c r="AG7" i="1"/>
  <c r="AG8" i="1"/>
  <c r="AG9" i="1"/>
  <c r="AG10" i="1"/>
  <c r="AG11" i="1"/>
  <c r="AG12" i="1"/>
  <c r="AG13" i="1"/>
  <c r="AG14" i="1"/>
  <c r="AG15" i="1"/>
  <c r="AG16" i="1"/>
  <c r="AG17" i="1"/>
  <c r="AG6" i="1"/>
  <c r="AD6" i="1"/>
  <c r="X17" i="1"/>
  <c r="AA17" i="1"/>
  <c r="AB19" i="1"/>
  <c r="AC19" i="1"/>
  <c r="AA19" i="1"/>
  <c r="AB8" i="1"/>
  <c r="AB15" i="1"/>
  <c r="AB17" i="1"/>
  <c r="M18" i="1"/>
  <c r="N18" i="1"/>
  <c r="O18" i="1"/>
  <c r="P18" i="1"/>
  <c r="Y18" i="1" s="1"/>
  <c r="Q18" i="1"/>
  <c r="R18" i="1"/>
  <c r="S18" i="1"/>
  <c r="T18" i="1"/>
  <c r="AC18" i="1" s="1"/>
  <c r="U18" i="1"/>
  <c r="AD18" i="1" s="1"/>
  <c r="E18" i="1"/>
  <c r="F18" i="1"/>
  <c r="G18" i="1"/>
  <c r="H18" i="1"/>
  <c r="Z18" i="1" s="1"/>
  <c r="I18" i="1"/>
  <c r="J18" i="1"/>
  <c r="K18" i="1"/>
  <c r="L18" i="1"/>
  <c r="D18" i="1"/>
  <c r="V7" i="1"/>
  <c r="X6" i="1"/>
  <c r="Y6" i="1"/>
  <c r="Z6" i="1"/>
  <c r="AA6" i="1"/>
  <c r="AB6" i="1"/>
  <c r="AC6" i="1"/>
  <c r="X7" i="1"/>
  <c r="Y7" i="1"/>
  <c r="Z7" i="1"/>
  <c r="AA7" i="1"/>
  <c r="AB7" i="1"/>
  <c r="AC7" i="1"/>
  <c r="X8" i="1"/>
  <c r="Y8" i="1"/>
  <c r="Z8" i="1"/>
  <c r="AA8" i="1"/>
  <c r="AC8" i="1"/>
  <c r="AD8" i="1"/>
  <c r="X9" i="1"/>
  <c r="Y9" i="1"/>
  <c r="Z9" i="1"/>
  <c r="AA9" i="1"/>
  <c r="AB9" i="1"/>
  <c r="AC9" i="1"/>
  <c r="AD9" i="1"/>
  <c r="X10" i="1"/>
  <c r="Y10" i="1"/>
  <c r="Z10" i="1"/>
  <c r="AA10" i="1"/>
  <c r="AB10" i="1"/>
  <c r="AC10" i="1"/>
  <c r="AD10" i="1"/>
  <c r="X11" i="1"/>
  <c r="Y11" i="1"/>
  <c r="Z11" i="1"/>
  <c r="AA11" i="1"/>
  <c r="AB11" i="1"/>
  <c r="AC11" i="1"/>
  <c r="AD11" i="1"/>
  <c r="X12" i="1"/>
  <c r="Y12" i="1"/>
  <c r="Z12" i="1"/>
  <c r="AA12" i="1"/>
  <c r="AB12" i="1"/>
  <c r="AC12" i="1"/>
  <c r="AD12" i="1"/>
  <c r="X13" i="1"/>
  <c r="Y13" i="1"/>
  <c r="Z13" i="1"/>
  <c r="AA13" i="1"/>
  <c r="AB13" i="1"/>
  <c r="AC13" i="1"/>
  <c r="AD13" i="1"/>
  <c r="X14" i="1"/>
  <c r="Y14" i="1"/>
  <c r="Z14" i="1"/>
  <c r="AA14" i="1"/>
  <c r="AB14" i="1"/>
  <c r="AC14" i="1"/>
  <c r="AD14" i="1"/>
  <c r="X15" i="1"/>
  <c r="Y15" i="1"/>
  <c r="Z15" i="1"/>
  <c r="AA15" i="1"/>
  <c r="AC15" i="1"/>
  <c r="AD15" i="1"/>
  <c r="X16" i="1"/>
  <c r="Y16" i="1"/>
  <c r="Z16" i="1"/>
  <c r="AA16" i="1"/>
  <c r="AB16" i="1"/>
  <c r="AC16" i="1"/>
  <c r="AD16" i="1"/>
  <c r="Y17" i="1"/>
  <c r="Z17" i="1"/>
  <c r="AC17" i="1"/>
  <c r="AD17" i="1"/>
  <c r="X18" i="1"/>
  <c r="AA18" i="1"/>
  <c r="AB18" i="1"/>
  <c r="W6" i="1"/>
  <c r="W8" i="1"/>
  <c r="W7" i="1"/>
  <c r="W9" i="1"/>
  <c r="W10" i="1"/>
  <c r="W11" i="1"/>
  <c r="W12" i="1"/>
  <c r="W13" i="1"/>
  <c r="W14" i="1"/>
  <c r="W15" i="1"/>
  <c r="W16" i="1"/>
  <c r="W17" i="1"/>
  <c r="W18" i="1"/>
  <c r="V8" i="1"/>
  <c r="V9" i="1"/>
  <c r="V10" i="1"/>
  <c r="V11" i="1"/>
  <c r="V12" i="1"/>
  <c r="V13" i="1"/>
  <c r="V14" i="1"/>
  <c r="V15" i="1"/>
  <c r="V16" i="1"/>
  <c r="V17" i="1"/>
  <c r="V18" i="1"/>
  <c r="V6" i="1"/>
  <c r="K19" i="1" l="1"/>
  <c r="J19" i="1"/>
  <c r="I19" i="1"/>
  <c r="U19" i="1" l="1"/>
  <c r="S19" i="1"/>
  <c r="R19" i="1"/>
  <c r="T19" i="1"/>
  <c r="N19" i="1"/>
  <c r="O19" i="1" l="1"/>
  <c r="L19" i="1"/>
  <c r="P19" i="1"/>
  <c r="Q19" i="1"/>
  <c r="H19" i="1"/>
  <c r="AH7" i="1"/>
  <c r="F19" i="1"/>
  <c r="G19" i="1"/>
  <c r="Z19" i="1"/>
  <c r="E19" i="1"/>
  <c r="W19" i="1"/>
  <c r="AH12" i="1" l="1"/>
  <c r="AH10" i="1"/>
  <c r="AH13" i="1"/>
  <c r="AH11" i="1"/>
  <c r="AH8" i="1"/>
  <c r="AH9" i="1"/>
  <c r="AH6" i="1"/>
  <c r="AH16" i="1"/>
  <c r="AH17" i="1"/>
  <c r="AH14" i="1"/>
  <c r="AH15" i="1"/>
  <c r="AD19" i="1"/>
  <c r="X19" i="1"/>
  <c r="Y19" i="1"/>
</calcChain>
</file>

<file path=xl/comments1.xml><?xml version="1.0" encoding="utf-8"?>
<comments xmlns="http://schemas.openxmlformats.org/spreadsheetml/2006/main">
  <authors>
    <author>SEGUNDO</author>
  </authors>
  <commentList>
    <comment ref="Y6" authorId="0" shapeId="0">
      <text>
        <r>
          <rPr>
            <b/>
            <sz val="9"/>
            <color indexed="81"/>
            <rFont val="Tahoma"/>
            <charset val="1"/>
          </rPr>
          <t>SEGUNDO:</t>
        </r>
        <r>
          <rPr>
            <sz val="9"/>
            <color indexed="81"/>
            <rFont val="Tahoma"/>
            <charset val="1"/>
          </rPr>
          <t xml:space="preserve">
muestra</t>
        </r>
      </text>
    </comment>
    <comment ref="V7" authorId="0" shapeId="0">
      <text>
        <r>
          <rPr>
            <b/>
            <sz val="9"/>
            <color indexed="81"/>
            <rFont val="Tahoma"/>
            <charset val="1"/>
          </rPr>
          <t>SEGUNDO:</t>
        </r>
        <r>
          <rPr>
            <sz val="9"/>
            <color indexed="81"/>
            <rFont val="Tahoma"/>
            <charset val="1"/>
          </rPr>
          <t xml:space="preserve">
muestra
</t>
        </r>
      </text>
    </comment>
    <comment ref="W7" authorId="0" shapeId="0">
      <text>
        <r>
          <rPr>
            <b/>
            <sz val="9"/>
            <color indexed="81"/>
            <rFont val="Tahoma"/>
            <charset val="1"/>
          </rPr>
          <t>SEGUNDO:</t>
        </r>
        <r>
          <rPr>
            <sz val="9"/>
            <color indexed="81"/>
            <rFont val="Tahoma"/>
            <charset val="1"/>
          </rPr>
          <t xml:space="preserve">
muestra</t>
        </r>
      </text>
    </comment>
    <comment ref="Y7" authorId="0" shapeId="0">
      <text>
        <r>
          <rPr>
            <b/>
            <sz val="9"/>
            <color indexed="81"/>
            <rFont val="Tahoma"/>
            <charset val="1"/>
          </rPr>
          <t>SEGUNDO:</t>
        </r>
        <r>
          <rPr>
            <sz val="9"/>
            <color indexed="81"/>
            <rFont val="Tahoma"/>
            <charset val="1"/>
          </rPr>
          <t xml:space="preserve">
muestra</t>
        </r>
      </text>
    </comment>
    <comment ref="AB15" authorId="0" shapeId="0">
      <text>
        <r>
          <rPr>
            <b/>
            <sz val="9"/>
            <color indexed="81"/>
            <rFont val="Tahoma"/>
            <charset val="1"/>
          </rPr>
          <t>SEGUNDO:</t>
        </r>
        <r>
          <rPr>
            <sz val="9"/>
            <color indexed="81"/>
            <rFont val="Tahoma"/>
            <charset val="1"/>
          </rPr>
          <t xml:space="preserve">
muestra</t>
        </r>
      </text>
    </comment>
    <comment ref="AB16" authorId="0" shapeId="0">
      <text>
        <r>
          <rPr>
            <b/>
            <sz val="9"/>
            <color indexed="81"/>
            <rFont val="Tahoma"/>
            <charset val="1"/>
          </rPr>
          <t>SEGUNDO:</t>
        </r>
        <r>
          <rPr>
            <sz val="9"/>
            <color indexed="81"/>
            <rFont val="Tahoma"/>
            <charset val="1"/>
          </rPr>
          <t xml:space="preserve">
muestra</t>
        </r>
      </text>
    </comment>
    <comment ref="AA17" authorId="0" shapeId="0">
      <text>
        <r>
          <rPr>
            <b/>
            <sz val="9"/>
            <color indexed="81"/>
            <rFont val="Tahoma"/>
            <charset val="1"/>
          </rPr>
          <t>SEGUNDO:</t>
        </r>
        <r>
          <rPr>
            <sz val="9"/>
            <color indexed="81"/>
            <rFont val="Tahoma"/>
            <charset val="1"/>
          </rPr>
          <t xml:space="preserve">
muestra
</t>
        </r>
      </text>
    </comment>
  </commentList>
</comments>
</file>

<file path=xl/sharedStrings.xml><?xml version="1.0" encoding="utf-8"?>
<sst xmlns="http://schemas.openxmlformats.org/spreadsheetml/2006/main" count="37" uniqueCount="23">
  <si>
    <t>LA LIBERTAD: EXPORTACIONES DE PALTAS FRESCAS</t>
  </si>
  <si>
    <t>AÑO</t>
  </si>
  <si>
    <t>PALTAS FRESCAS ( Valores t)</t>
  </si>
  <si>
    <t>PALTAS FRESCAS (Valores FOB miles de US$))</t>
  </si>
  <si>
    <t>PALTAS FRESCAS ( $/kg)</t>
  </si>
  <si>
    <t>2012-17 (t)</t>
  </si>
  <si>
    <t>Estacionalidad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</si>
  <si>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</si>
  <si>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</si>
  <si>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</si>
  <si>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</si>
  <si>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</si>
  <si>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</si>
  <si>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</si>
  <si>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</si>
  <si>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</si>
  <si>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</si>
  <si>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</si>
  <si>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</si>
  <si>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</si>
  <si>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</si>
  <si>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Fuente: SUNAT_SUNAD- BCR TRUJILLO</t>
  </si>
  <si>
    <t>Elabora: GRLL-GGR-GRSA-OIA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</si>
</sst>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00000000E+00"/>
    <numFmt numFmtId="167" formatCode="#,##0.000"/>
    <numFmt numFmtId="168" formatCode="0.000%"/>
    <numFmt numFmtId="170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Verdana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2" borderId="0" xfId="2" applyFill="1" applyBorder="1" applyAlignment="1">
      <alignment horizontal="left" indent="1"/>
    </xf>
    <xf numFmtId="17" fontId="4" fillId="0" borderId="1" xfId="2" applyNumberFormat="1" applyFont="1" applyFill="1" applyBorder="1" applyAlignment="1">
      <alignment horizontal="center" vertical="center"/>
    </xf>
    <xf numFmtId="4" fontId="3" fillId="2" borderId="1" xfId="2" applyNumberFormat="1" applyFill="1" applyBorder="1"/>
    <xf numFmtId="4" fontId="3" fillId="2" borderId="0" xfId="2" applyNumberFormat="1" applyFill="1" applyBorder="1"/>
    <xf numFmtId="3" fontId="0" fillId="0" borderId="1" xfId="0" applyNumberFormat="1" applyBorder="1"/>
    <xf numFmtId="0" fontId="2" fillId="0" borderId="1" xfId="0" applyFont="1" applyBorder="1"/>
    <xf numFmtId="9" fontId="3" fillId="2" borderId="1" xfId="1" applyFont="1" applyFill="1" applyBorder="1"/>
    <xf numFmtId="9" fontId="0" fillId="0" borderId="1" xfId="1" applyFont="1" applyBorder="1"/>
    <xf numFmtId="9" fontId="0" fillId="0" borderId="0" xfId="1" applyFont="1" applyBorder="1"/>
    <xf numFmtId="4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167" fontId="3" fillId="2" borderId="1" xfId="2" applyNumberFormat="1" applyFill="1" applyBorder="1"/>
    <xf numFmtId="167" fontId="0" fillId="2" borderId="1" xfId="0" applyNumberFormat="1" applyFill="1" applyBorder="1"/>
    <xf numFmtId="167" fontId="0" fillId="0" borderId="1" xfId="0" applyNumberFormat="1" applyFill="1" applyBorder="1"/>
    <xf numFmtId="167" fontId="4" fillId="2" borderId="1" xfId="2" applyNumberFormat="1" applyFont="1" applyFill="1" applyBorder="1"/>
    <xf numFmtId="4" fontId="4" fillId="2" borderId="1" xfId="2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indent="1"/>
    </xf>
    <xf numFmtId="3" fontId="0" fillId="0" borderId="0" xfId="0" applyNumberFormat="1"/>
    <xf numFmtId="168" fontId="0" fillId="0" borderId="1" xfId="1" applyNumberFormat="1" applyFont="1" applyBorder="1"/>
    <xf numFmtId="170" fontId="0" fillId="0" borderId="1" xfId="0" applyNumberFormat="1" applyBorder="1"/>
  </cellXfs>
  <cellStyles count="3">
    <cellStyle name="Normal" xfId="0" builtinId="0"/>
    <cellStyle name="Normal 6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900"/>
              <a:t>La Libertad: Estacionalidad de la exportación de palta fresca </a:t>
            </a:r>
          </a:p>
          <a:p>
            <a:pPr>
              <a:defRPr/>
            </a:pPr>
            <a:r>
              <a:rPr lang="es-PE" sz="900"/>
              <a:t>periodo: 2012-2020</a:t>
            </a:r>
          </a:p>
        </c:rich>
      </c:tx>
      <c:layout>
        <c:manualLayout>
          <c:xMode val="edge"/>
          <c:yMode val="edge"/>
          <c:x val="0.12608225108225107"/>
          <c:y val="1.1713032547166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809523809523808E-2"/>
          <c:y val="0.15640802794649636"/>
          <c:w val="0.95238095238095233"/>
          <c:h val="0.74855347122329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paltas!$AF$6:$AF$17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paltas!$AH$6:$AH$17</c:f>
              <c:numCache>
                <c:formatCode>0.000%</c:formatCode>
                <c:ptCount val="12"/>
                <c:pt idx="0">
                  <c:v>8.8931074543252951E-5</c:v>
                </c:pt>
                <c:pt idx="1">
                  <c:v>1.0028609243530157E-3</c:v>
                </c:pt>
                <c:pt idx="2">
                  <c:v>7.2106155066971904E-3</c:v>
                </c:pt>
                <c:pt idx="3">
                  <c:v>4.8859028151097696E-2</c:v>
                </c:pt>
                <c:pt idx="4">
                  <c:v>0.21679003559888324</c:v>
                </c:pt>
                <c:pt idx="5">
                  <c:v>0.30967435468452165</c:v>
                </c:pt>
                <c:pt idx="6">
                  <c:v>0.26621150318749154</c:v>
                </c:pt>
                <c:pt idx="7">
                  <c:v>0.13537472246265242</c:v>
                </c:pt>
                <c:pt idx="8">
                  <c:v>1.4713448420236638E-2</c:v>
                </c:pt>
                <c:pt idx="9">
                  <c:v>8.6015703032665927E-9</c:v>
                </c:pt>
                <c:pt idx="10">
                  <c:v>3.7671506112748789E-5</c:v>
                </c:pt>
                <c:pt idx="11">
                  <c:v>3.6819881840162972E-5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6837024"/>
        <c:axId val="776833760"/>
      </c:barChart>
      <c:catAx>
        <c:axId val="776837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76833760"/>
        <c:crosses val="autoZero"/>
        <c:auto val="1"/>
        <c:lblAlgn val="ctr"/>
        <c:lblOffset val="100"/>
        <c:noMultiLvlLbl val="0"/>
      </c:catAx>
      <c:valAx>
        <c:axId val="776833760"/>
        <c:scaling>
          <c:orientation val="minMax"/>
        </c:scaling>
        <c:delete val="1"/>
        <c:axPos val="l"/>
        <c:numFmt formatCode="0.000%" sourceLinked="1"/>
        <c:majorTickMark val="none"/>
        <c:minorTickMark val="none"/>
        <c:tickLblPos val="nextTo"/>
        <c:crossAx val="77683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LA LIBERTAD:</a:t>
            </a:r>
            <a:r>
              <a:rPr lang="es-PE" baseline="0"/>
              <a:t> VOLUMEN EXPORTADO (miles de t) Y VALOR FOB TOTAL (miles de $)</a:t>
            </a:r>
            <a:r>
              <a:rPr lang="es-PE"/>
              <a:t>Título del gráfico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paltas!$M$5:$U$5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paltas!$D$18:$L$18</c:f>
              <c:numCache>
                <c:formatCode>#,##0.000</c:formatCode>
                <c:ptCount val="9"/>
                <c:pt idx="0">
                  <c:v>12591.164774999987</c:v>
                </c:pt>
                <c:pt idx="1">
                  <c:v>32864.242070999979</c:v>
                </c:pt>
                <c:pt idx="2">
                  <c:v>58207.987679000209</c:v>
                </c:pt>
                <c:pt idx="3">
                  <c:v>53034.257119000111</c:v>
                </c:pt>
                <c:pt idx="4">
                  <c:v>60692.661702000092</c:v>
                </c:pt>
                <c:pt idx="5">
                  <c:v>117202.968116</c:v>
                </c:pt>
                <c:pt idx="6">
                  <c:v>151302.451474</c:v>
                </c:pt>
                <c:pt idx="7">
                  <c:v>93926.094325240701</c:v>
                </c:pt>
                <c:pt idx="8">
                  <c:v>1467.3820010682102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302816"/>
        <c:axId val="770303360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paltas!$M$5:$U$5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paltas!$M$18:$U$18</c:f>
              <c:numCache>
                <c:formatCode>#,##0.000</c:formatCode>
                <c:ptCount val="9"/>
                <c:pt idx="0">
                  <c:v>23129.785469999981</c:v>
                </c:pt>
                <c:pt idx="1">
                  <c:v>53414.026429999998</c:v>
                </c:pt>
                <c:pt idx="2">
                  <c:v>100845.60271000011</c:v>
                </c:pt>
                <c:pt idx="3">
                  <c:v>87609.354499999987</c:v>
                </c:pt>
                <c:pt idx="4">
                  <c:v>120935.87929999987</c:v>
                </c:pt>
                <c:pt idx="5">
                  <c:v>280846.87335000007</c:v>
                </c:pt>
                <c:pt idx="6">
                  <c:v>293151.07189999998</c:v>
                </c:pt>
                <c:pt idx="7">
                  <c:v>236527.35823000004</c:v>
                </c:pt>
                <c:pt idx="8">
                  <c:v>2691.3394199999998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299008"/>
        <c:axId val="770301728"/>
      </c:lineChart>
      <c:catAx>
        <c:axId val="7703028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70303360"/>
        <c:crosses val="autoZero"/>
        <c:auto val="1"/>
        <c:lblAlgn val="ctr"/>
        <c:lblOffset val="100"/>
        <c:noMultiLvlLbl val="0"/>
      </c:catAx>
      <c:valAx>
        <c:axId val="77030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70302816"/>
        <c:crosses val="autoZero"/>
        <c:crossBetween val="between"/>
      </c:valAx>
      <c:valAx>
        <c:axId val="770301728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70299008"/>
        <c:crosses val="max"/>
        <c:crossBetween val="between"/>
      </c:valAx>
      <c:catAx>
        <c:axId val="77029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030172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20</xdr:row>
      <xdr:rowOff>133350</xdr:rowOff>
    </xdr:from>
    <xdr:to>
      <xdr:col>22</xdr:col>
      <xdr:colOff>676275</xdr:colOff>
      <xdr:row>37</xdr:row>
      <xdr:rowOff>147637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20</xdr:row>
      <xdr:rowOff>109537</xdr:rowOff>
    </xdr:from>
    <xdr:to>
      <xdr:col>14</xdr:col>
      <xdr:colOff>200025</xdr:colOff>
      <xdr:row>37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C2:AH27"/>
  <sheetViews>
    <sheetView tabSelected="1" topLeftCell="F19" workbookViewId="0">
      <selection activeCell="R28" sqref="R28"/>
    </sheetView>
  </sheetViews>
  <sheetFormatPr baseColWidth="10" defaultRowHeight="15" x14ac:dyDescent="0.25"/>
  <cols>
    <col min="3" max="3" width="12.5703125" customWidth="1"/>
    <col min="4" max="8" width="10.140625" customWidth="1"/>
    <col min="9" max="10" width="11.140625" customWidth="1"/>
    <col min="11" max="11" width="10.140625" customWidth="1"/>
    <col min="12" max="12" width="9.140625" customWidth="1"/>
    <col min="13" max="14" width="10.140625" customWidth="1"/>
    <col min="15" max="15" width="11.140625" customWidth="1"/>
    <col min="16" max="16" width="10.140625" customWidth="1"/>
    <col min="17" max="20" width="11.140625" customWidth="1"/>
    <col min="21" max="21" width="9.140625" customWidth="1"/>
    <col min="33" max="33" width="8.85546875" customWidth="1"/>
    <col min="34" max="34" width="15" customWidth="1"/>
  </cols>
  <sheetData>
    <row r="2" spans="3:34" x14ac:dyDescent="0.25">
      <c r="C2" s="18" t="s">
        <v>0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"/>
    </row>
    <row r="4" spans="3:34" ht="15" customHeight="1" x14ac:dyDescent="0.25">
      <c r="C4" s="25" t="s">
        <v>1</v>
      </c>
      <c r="D4" s="26" t="s">
        <v>2</v>
      </c>
      <c r="E4" s="27"/>
      <c r="F4" s="27"/>
      <c r="G4" s="27"/>
      <c r="H4" s="27"/>
      <c r="I4" s="27"/>
      <c r="J4" s="27"/>
      <c r="K4" s="27"/>
      <c r="L4" s="28"/>
      <c r="M4" s="26" t="s">
        <v>3</v>
      </c>
      <c r="N4" s="27"/>
      <c r="O4" s="27"/>
      <c r="P4" s="27"/>
      <c r="Q4" s="27"/>
      <c r="R4" s="27"/>
      <c r="S4" s="27"/>
      <c r="T4" s="27"/>
      <c r="U4" s="28"/>
      <c r="V4" s="25" t="s">
        <v>4</v>
      </c>
      <c r="W4" s="25"/>
      <c r="X4" s="25"/>
      <c r="Y4" s="25"/>
      <c r="Z4" s="25"/>
      <c r="AA4" s="25"/>
      <c r="AB4" s="25"/>
      <c r="AC4" s="25"/>
      <c r="AD4" s="25"/>
      <c r="AE4" s="2"/>
      <c r="AF4" s="19" t="s">
        <v>1</v>
      </c>
      <c r="AG4" s="14" t="s">
        <v>5</v>
      </c>
      <c r="AH4" s="14" t="s">
        <v>6</v>
      </c>
    </row>
    <row r="5" spans="3:34" x14ac:dyDescent="0.25">
      <c r="C5" s="25"/>
      <c r="D5" s="29">
        <v>2012</v>
      </c>
      <c r="E5" s="29">
        <v>2013</v>
      </c>
      <c r="F5" s="29">
        <v>2014</v>
      </c>
      <c r="G5" s="29">
        <v>2015</v>
      </c>
      <c r="H5" s="29">
        <v>2016</v>
      </c>
      <c r="I5" s="29">
        <v>2017</v>
      </c>
      <c r="J5" s="29">
        <v>2018</v>
      </c>
      <c r="K5" s="29">
        <v>2019</v>
      </c>
      <c r="L5" s="29">
        <v>2020</v>
      </c>
      <c r="M5" s="29">
        <v>2012</v>
      </c>
      <c r="N5" s="29">
        <v>2013</v>
      </c>
      <c r="O5" s="29">
        <v>2014</v>
      </c>
      <c r="P5" s="29">
        <v>2015</v>
      </c>
      <c r="Q5" s="29">
        <v>2016</v>
      </c>
      <c r="R5" s="29">
        <v>2017</v>
      </c>
      <c r="S5" s="29">
        <v>2018</v>
      </c>
      <c r="T5" s="29">
        <v>2019</v>
      </c>
      <c r="U5" s="29">
        <v>2020</v>
      </c>
      <c r="V5" s="29">
        <v>2012</v>
      </c>
      <c r="W5" s="29">
        <v>2013</v>
      </c>
      <c r="X5" s="29">
        <v>2014</v>
      </c>
      <c r="Y5" s="29">
        <v>2015</v>
      </c>
      <c r="Z5" s="29">
        <v>2016</v>
      </c>
      <c r="AA5" s="29">
        <v>2017</v>
      </c>
      <c r="AB5" s="29">
        <v>2018</v>
      </c>
      <c r="AC5" s="29">
        <v>2019</v>
      </c>
      <c r="AD5" s="29">
        <v>2020</v>
      </c>
      <c r="AE5" s="3"/>
      <c r="AF5" s="19"/>
      <c r="AG5" s="15"/>
      <c r="AH5" s="15"/>
    </row>
    <row r="6" spans="3:34" x14ac:dyDescent="0.25">
      <c r="C6" s="4" t="s">
        <v>7</v>
      </c>
      <c r="D6" s="20">
        <v>0</v>
      </c>
      <c r="E6" s="20">
        <v>0</v>
      </c>
      <c r="F6" s="20">
        <v>2.8380000000000002E-3</v>
      </c>
      <c r="G6" s="20">
        <v>20.00412</v>
      </c>
      <c r="H6" s="20">
        <v>21.123000000000001</v>
      </c>
      <c r="I6" s="20">
        <v>0</v>
      </c>
      <c r="J6" s="20">
        <v>10.562716</v>
      </c>
      <c r="K6" s="20">
        <v>0</v>
      </c>
      <c r="L6" s="20">
        <v>2.0000000949949026E-3</v>
      </c>
      <c r="M6" s="20">
        <v>0</v>
      </c>
      <c r="N6" s="20">
        <v>0</v>
      </c>
      <c r="O6" s="20">
        <v>4.0000000000000001E-3</v>
      </c>
      <c r="P6" s="20">
        <v>4.0060000000000002</v>
      </c>
      <c r="Q6" s="20">
        <v>36.079189999999997</v>
      </c>
      <c r="R6" s="20"/>
      <c r="S6" s="20">
        <v>22.444000000000003</v>
      </c>
      <c r="T6" s="20">
        <v>0</v>
      </c>
      <c r="U6" s="20">
        <v>4.0000000000000001E-3</v>
      </c>
      <c r="V6" s="5" t="str">
        <f>IF(D6=0,"",M6/D6)</f>
        <v/>
      </c>
      <c r="W6" s="5" t="str">
        <f>IF(E6=0,"",N6/E6)</f>
        <v/>
      </c>
      <c r="X6" s="5">
        <f t="shared" ref="X6:AD18" si="0">IF(F6=0,"",O6/F6)</f>
        <v>1.4094432699083861</v>
      </c>
      <c r="Y6" s="5">
        <f t="shared" si="0"/>
        <v>0.2002587466981802</v>
      </c>
      <c r="Z6" s="5">
        <f t="shared" si="0"/>
        <v>1.7080523599867441</v>
      </c>
      <c r="AA6" s="5" t="str">
        <f t="shared" si="0"/>
        <v/>
      </c>
      <c r="AB6" s="5">
        <f t="shared" si="0"/>
        <v>2.1248322874533407</v>
      </c>
      <c r="AC6" s="5" t="str">
        <f t="shared" si="0"/>
        <v/>
      </c>
      <c r="AD6" s="5">
        <f>IF(L6=0,"",U6/L6)</f>
        <v>1.9999999050051021</v>
      </c>
      <c r="AE6" s="6"/>
      <c r="AF6" s="4" t="s">
        <v>7</v>
      </c>
      <c r="AG6" s="7">
        <f>SUM(D6:L6)</f>
        <v>51.694674000094999</v>
      </c>
      <c r="AH6" s="31">
        <f>+AG6/$AG$18</f>
        <v>8.8931074543252951E-5</v>
      </c>
    </row>
    <row r="7" spans="3:34" x14ac:dyDescent="0.25">
      <c r="C7" s="4" t="s">
        <v>8</v>
      </c>
      <c r="D7" s="20">
        <v>2.415E-3</v>
      </c>
      <c r="E7" s="20">
        <v>2.4910000000000002E-3</v>
      </c>
      <c r="F7" s="20">
        <v>42.24</v>
      </c>
      <c r="G7" s="20">
        <v>121.77999999999999</v>
      </c>
      <c r="H7" s="20">
        <v>42.24</v>
      </c>
      <c r="I7" s="20">
        <v>330.91162700000007</v>
      </c>
      <c r="J7" s="20"/>
      <c r="K7" s="20">
        <v>45.775700717233121</v>
      </c>
      <c r="L7" s="20">
        <v>0</v>
      </c>
      <c r="M7" s="20">
        <v>8.9999999999999998E-4</v>
      </c>
      <c r="N7" s="20">
        <v>8.0000000000000004E-4</v>
      </c>
      <c r="O7" s="20">
        <v>78.691670000000002</v>
      </c>
      <c r="P7" s="20">
        <v>24.357999999999997</v>
      </c>
      <c r="Q7" s="20">
        <v>70.020139999999998</v>
      </c>
      <c r="R7" s="20">
        <v>899.22375</v>
      </c>
      <c r="S7" s="20"/>
      <c r="T7" s="20">
        <v>100.70416</v>
      </c>
      <c r="U7" s="20">
        <v>0</v>
      </c>
      <c r="V7" s="5">
        <f>IF(D7=0,"",M7/D7)</f>
        <v>0.37267080745341613</v>
      </c>
      <c r="W7" s="5">
        <f t="shared" ref="V7:W18" si="1">IF(E7=0,"",N7/E7)</f>
        <v>0.32115616218386189</v>
      </c>
      <c r="X7" s="5">
        <f t="shared" si="0"/>
        <v>1.8629656723484849</v>
      </c>
      <c r="Y7" s="5">
        <f t="shared" si="0"/>
        <v>0.2000164230579734</v>
      </c>
      <c r="Z7" s="5">
        <f t="shared" si="0"/>
        <v>1.6576737689393939</v>
      </c>
      <c r="AA7" s="5">
        <f t="shared" si="0"/>
        <v>2.7174135830530965</v>
      </c>
      <c r="AB7" s="5" t="str">
        <f t="shared" si="0"/>
        <v/>
      </c>
      <c r="AC7" s="5">
        <f t="shared" si="0"/>
        <v>2.1999479728791576</v>
      </c>
      <c r="AD7" s="5">
        <v>0</v>
      </c>
      <c r="AE7" s="6"/>
      <c r="AF7" s="4" t="s">
        <v>8</v>
      </c>
      <c r="AG7" s="7">
        <f t="shared" ref="AG7:AG17" si="2">SUM(D7:L7)</f>
        <v>582.95223371723318</v>
      </c>
      <c r="AH7" s="31">
        <f t="shared" ref="AH7:AH17" si="3">+AG7/$AG$18</f>
        <v>1.0028609243530157E-3</v>
      </c>
    </row>
    <row r="8" spans="3:34" x14ac:dyDescent="0.25">
      <c r="C8" s="4" t="s">
        <v>9</v>
      </c>
      <c r="D8" s="20">
        <v>0</v>
      </c>
      <c r="E8" s="20">
        <v>17.952000000000002</v>
      </c>
      <c r="F8" s="20">
        <v>387.58300000000003</v>
      </c>
      <c r="G8" s="20">
        <v>278.02900000000005</v>
      </c>
      <c r="H8" s="20">
        <v>253.44600000000003</v>
      </c>
      <c r="I8" s="20">
        <v>504.25600000000014</v>
      </c>
      <c r="J8" s="20">
        <v>237.28000000000003</v>
      </c>
      <c r="K8" s="20">
        <v>1045.5269851144403</v>
      </c>
      <c r="L8" s="20">
        <v>1467.3800010681152</v>
      </c>
      <c r="M8" s="20">
        <v>0</v>
      </c>
      <c r="N8" s="20">
        <v>41.188550000000006</v>
      </c>
      <c r="O8" s="20">
        <v>423.16307</v>
      </c>
      <c r="P8" s="20">
        <v>144.09621999999999</v>
      </c>
      <c r="Q8" s="20">
        <v>377.01551000000001</v>
      </c>
      <c r="R8" s="20">
        <v>990.32730000000015</v>
      </c>
      <c r="S8" s="20">
        <v>365.98723999999999</v>
      </c>
      <c r="T8" s="20">
        <v>2218.5103700000004</v>
      </c>
      <c r="U8" s="20">
        <v>2691.3354199999999</v>
      </c>
      <c r="V8" s="5" t="str">
        <f t="shared" si="1"/>
        <v/>
      </c>
      <c r="W8" s="5">
        <f>IF(E8=0,"",N8/E8)</f>
        <v>2.2943711007130125</v>
      </c>
      <c r="X8" s="5">
        <f t="shared" si="0"/>
        <v>1.0917998725434293</v>
      </c>
      <c r="Y8" s="5">
        <f t="shared" si="0"/>
        <v>0.518277661682774</v>
      </c>
      <c r="Z8" s="5">
        <f t="shared" si="0"/>
        <v>1.4875575467752498</v>
      </c>
      <c r="AA8" s="5">
        <f t="shared" si="0"/>
        <v>1.9639375634598297</v>
      </c>
      <c r="AB8" s="5">
        <f>IF(J8=0,"",S8/J8)</f>
        <v>1.5424276803776127</v>
      </c>
      <c r="AC8" s="5">
        <f t="shared" si="0"/>
        <v>2.1219063702666352</v>
      </c>
      <c r="AD8" s="5">
        <f t="shared" si="0"/>
        <v>1.8341093772853383</v>
      </c>
      <c r="AE8" s="6"/>
      <c r="AF8" s="4" t="s">
        <v>9</v>
      </c>
      <c r="AG8" s="7">
        <f t="shared" si="2"/>
        <v>4191.4529861825558</v>
      </c>
      <c r="AH8" s="31">
        <f t="shared" si="3"/>
        <v>7.2106155066971904E-3</v>
      </c>
    </row>
    <row r="9" spans="3:34" x14ac:dyDescent="0.25">
      <c r="C9" s="4" t="s">
        <v>10</v>
      </c>
      <c r="D9" s="20">
        <v>420.49200000000008</v>
      </c>
      <c r="E9" s="20">
        <v>1135.8835199999996</v>
      </c>
      <c r="F9" s="20">
        <v>2223.1940999999983</v>
      </c>
      <c r="G9" s="20">
        <v>2347.276873999996</v>
      </c>
      <c r="H9" s="20">
        <v>3562.3431999999898</v>
      </c>
      <c r="I9" s="20">
        <v>7579.5189999999784</v>
      </c>
      <c r="J9" s="20">
        <v>1744.1344799999999</v>
      </c>
      <c r="K9" s="20">
        <v>9388.3826652765274</v>
      </c>
      <c r="L9" s="21"/>
      <c r="M9" s="20">
        <v>717.58882999999992</v>
      </c>
      <c r="N9" s="20">
        <v>2118.0988299999999</v>
      </c>
      <c r="O9" s="20">
        <v>3243.8471600000007</v>
      </c>
      <c r="P9" s="20">
        <v>3618.0411800000011</v>
      </c>
      <c r="Q9" s="20">
        <v>6897.6584200000043</v>
      </c>
      <c r="R9" s="20">
        <v>17050.103710000014</v>
      </c>
      <c r="S9" s="20">
        <v>2741.9343800000006</v>
      </c>
      <c r="T9" s="20">
        <v>18787.948469999996</v>
      </c>
      <c r="U9" s="21"/>
      <c r="V9" s="5">
        <f t="shared" si="1"/>
        <v>1.7065457368986801</v>
      </c>
      <c r="W9" s="5">
        <f t="shared" si="1"/>
        <v>1.8647148168854502</v>
      </c>
      <c r="X9" s="5">
        <f t="shared" si="0"/>
        <v>1.4590930949303991</v>
      </c>
      <c r="Y9" s="5">
        <f t="shared" si="0"/>
        <v>1.5413781050185591</v>
      </c>
      <c r="Z9" s="5">
        <f t="shared" si="0"/>
        <v>1.9362700427067285</v>
      </c>
      <c r="AA9" s="5">
        <f t="shared" si="0"/>
        <v>2.2494967965645394</v>
      </c>
      <c r="AB9" s="5">
        <f t="shared" si="0"/>
        <v>1.5720888563592876</v>
      </c>
      <c r="AC9" s="5">
        <f t="shared" si="0"/>
        <v>2.0011911678342962</v>
      </c>
      <c r="AD9" s="5" t="str">
        <f t="shared" si="0"/>
        <v/>
      </c>
      <c r="AE9" s="6"/>
      <c r="AF9" s="4" t="s">
        <v>10</v>
      </c>
      <c r="AG9" s="7">
        <f t="shared" si="2"/>
        <v>28401.225839276492</v>
      </c>
      <c r="AH9" s="31">
        <f t="shared" si="3"/>
        <v>4.8859028151097696E-2</v>
      </c>
    </row>
    <row r="10" spans="3:34" x14ac:dyDescent="0.25">
      <c r="C10" s="4" t="s">
        <v>11</v>
      </c>
      <c r="D10" s="20">
        <v>1481.054359999999</v>
      </c>
      <c r="E10" s="20">
        <v>4282.8389999999918</v>
      </c>
      <c r="F10" s="20">
        <v>14035.610580000097</v>
      </c>
      <c r="G10" s="20">
        <v>11563.467537000015</v>
      </c>
      <c r="H10" s="20">
        <v>19786.061880000023</v>
      </c>
      <c r="I10" s="20">
        <v>34321.008580000045</v>
      </c>
      <c r="J10" s="20">
        <v>21558.117940000004</v>
      </c>
      <c r="K10" s="20">
        <v>18989.548492222559</v>
      </c>
      <c r="L10" s="21"/>
      <c r="M10" s="20">
        <v>2628.1932200000001</v>
      </c>
      <c r="N10" s="20">
        <v>6340.2448899999999</v>
      </c>
      <c r="O10" s="20">
        <v>26272.383290000012</v>
      </c>
      <c r="P10" s="20">
        <v>18821.85287999998</v>
      </c>
      <c r="Q10" s="20">
        <v>38680.506259999987</v>
      </c>
      <c r="R10" s="20">
        <v>81896.409950000088</v>
      </c>
      <c r="S10" s="20">
        <v>43747.457889999983</v>
      </c>
      <c r="T10" s="20">
        <v>44081.902089999996</v>
      </c>
      <c r="U10" s="21"/>
      <c r="V10" s="5">
        <f t="shared" si="1"/>
        <v>1.774542036390887</v>
      </c>
      <c r="W10" s="5">
        <f t="shared" si="1"/>
        <v>1.480383663733335</v>
      </c>
      <c r="X10" s="5">
        <f t="shared" si="0"/>
        <v>1.871837576302992</v>
      </c>
      <c r="Y10" s="5">
        <f t="shared" si="0"/>
        <v>1.6276997206741892</v>
      </c>
      <c r="Z10" s="5">
        <f t="shared" si="0"/>
        <v>1.9549370913015633</v>
      </c>
      <c r="AA10" s="5">
        <f t="shared" si="0"/>
        <v>2.3861889069811242</v>
      </c>
      <c r="AB10" s="5">
        <f t="shared" si="0"/>
        <v>2.0292800146912997</v>
      </c>
      <c r="AC10" s="5">
        <f t="shared" si="0"/>
        <v>2.3213770515952166</v>
      </c>
      <c r="AD10" s="5" t="str">
        <f t="shared" si="0"/>
        <v/>
      </c>
      <c r="AE10" s="6"/>
      <c r="AF10" s="4" t="s">
        <v>11</v>
      </c>
      <c r="AG10" s="7">
        <f t="shared" si="2"/>
        <v>126017.70836922273</v>
      </c>
      <c r="AH10" s="31">
        <f t="shared" si="3"/>
        <v>0.21679003559888324</v>
      </c>
    </row>
    <row r="11" spans="3:34" x14ac:dyDescent="0.25">
      <c r="C11" s="4" t="s">
        <v>12</v>
      </c>
      <c r="D11" s="20">
        <v>3042.1952799999976</v>
      </c>
      <c r="E11" s="20">
        <v>7978.4348799999825</v>
      </c>
      <c r="F11" s="20">
        <v>19578.71534000001</v>
      </c>
      <c r="G11" s="20">
        <v>16805.484458000075</v>
      </c>
      <c r="H11" s="20">
        <v>23801.183900000036</v>
      </c>
      <c r="I11" s="20">
        <v>31915.100019999936</v>
      </c>
      <c r="J11" s="20">
        <v>43008.069798000011</v>
      </c>
      <c r="K11" s="20">
        <v>33881.177087381482</v>
      </c>
      <c r="L11" s="21"/>
      <c r="M11" s="20">
        <v>6119.501459999994</v>
      </c>
      <c r="N11" s="20">
        <v>13148.177190000002</v>
      </c>
      <c r="O11" s="20">
        <v>34282.673400000065</v>
      </c>
      <c r="P11" s="20">
        <v>27900.516250000026</v>
      </c>
      <c r="Q11" s="20">
        <v>47170.118759999903</v>
      </c>
      <c r="R11" s="20">
        <v>75561.853229999964</v>
      </c>
      <c r="S11" s="20">
        <v>80317.749389999968</v>
      </c>
      <c r="T11" s="20">
        <v>90037.5723</v>
      </c>
      <c r="U11" s="21"/>
      <c r="V11" s="5">
        <f t="shared" si="1"/>
        <v>2.0115413038179453</v>
      </c>
      <c r="W11" s="5">
        <f t="shared" si="1"/>
        <v>1.6479644676876815</v>
      </c>
      <c r="X11" s="5">
        <f t="shared" si="0"/>
        <v>1.7510175108353176</v>
      </c>
      <c r="Y11" s="5">
        <f t="shared" si="0"/>
        <v>1.6602030319166596</v>
      </c>
      <c r="Z11" s="5">
        <f t="shared" si="0"/>
        <v>1.9818391790166299</v>
      </c>
      <c r="AA11" s="5">
        <f t="shared" si="0"/>
        <v>2.3675894226447145</v>
      </c>
      <c r="AB11" s="5">
        <f t="shared" si="0"/>
        <v>1.8675041629916382</v>
      </c>
      <c r="AC11" s="5">
        <f t="shared" si="0"/>
        <v>2.6574511289199894</v>
      </c>
      <c r="AD11" s="5" t="str">
        <f t="shared" si="0"/>
        <v/>
      </c>
      <c r="AE11" s="6"/>
      <c r="AF11" s="4" t="s">
        <v>12</v>
      </c>
      <c r="AG11" s="7">
        <f t="shared" si="2"/>
        <v>180010.36076338153</v>
      </c>
      <c r="AH11" s="31">
        <f t="shared" si="3"/>
        <v>0.30967435468452165</v>
      </c>
    </row>
    <row r="12" spans="3:34" x14ac:dyDescent="0.25">
      <c r="C12" s="4" t="s">
        <v>13</v>
      </c>
      <c r="D12" s="20">
        <v>5226.1379199999938</v>
      </c>
      <c r="E12" s="20">
        <v>11611.165060000021</v>
      </c>
      <c r="F12" s="20">
        <v>15374.830460000123</v>
      </c>
      <c r="G12" s="20">
        <v>15307.370840000041</v>
      </c>
      <c r="H12" s="20">
        <v>11624.720520000041</v>
      </c>
      <c r="I12" s="20">
        <v>26970.658659999979</v>
      </c>
      <c r="J12" s="20">
        <v>42286.78456</v>
      </c>
      <c r="K12" s="20">
        <v>26344.20616438752</v>
      </c>
      <c r="L12" s="21"/>
      <c r="M12" s="20">
        <v>9729.8969299999881</v>
      </c>
      <c r="N12" s="20">
        <v>18782.299869999999</v>
      </c>
      <c r="O12" s="20">
        <v>25872.561230000047</v>
      </c>
      <c r="P12" s="20">
        <v>25650.61638999997</v>
      </c>
      <c r="Q12" s="20">
        <v>24072.108699999979</v>
      </c>
      <c r="R12" s="20">
        <v>65096.014699999992</v>
      </c>
      <c r="S12" s="20">
        <v>83236.894469999985</v>
      </c>
      <c r="T12" s="20">
        <v>70147.705850000028</v>
      </c>
      <c r="U12" s="21"/>
      <c r="V12" s="5">
        <f t="shared" si="1"/>
        <v>1.8617757661474039</v>
      </c>
      <c r="W12" s="5">
        <f t="shared" si="1"/>
        <v>1.6176068269586692</v>
      </c>
      <c r="X12" s="5">
        <f t="shared" si="0"/>
        <v>1.6827867661572795</v>
      </c>
      <c r="Y12" s="5">
        <f t="shared" si="0"/>
        <v>1.6757035978361325</v>
      </c>
      <c r="Z12" s="5">
        <f t="shared" si="0"/>
        <v>2.0707688119111785</v>
      </c>
      <c r="AA12" s="5">
        <f t="shared" si="0"/>
        <v>2.4135863910711048</v>
      </c>
      <c r="AB12" s="5">
        <f t="shared" si="0"/>
        <v>1.9683902509044302</v>
      </c>
      <c r="AC12" s="5">
        <f t="shared" si="0"/>
        <v>2.6627375071497394</v>
      </c>
      <c r="AD12" s="5" t="str">
        <f t="shared" si="0"/>
        <v/>
      </c>
      <c r="AE12" s="6"/>
      <c r="AF12" s="4" t="s">
        <v>13</v>
      </c>
      <c r="AG12" s="7">
        <f t="shared" si="2"/>
        <v>154745.87418438771</v>
      </c>
      <c r="AH12" s="31">
        <f t="shared" si="3"/>
        <v>0.26621150318749154</v>
      </c>
    </row>
    <row r="13" spans="3:34" x14ac:dyDescent="0.25">
      <c r="C13" s="4" t="s">
        <v>14</v>
      </c>
      <c r="D13" s="20">
        <v>2301.3047599999977</v>
      </c>
      <c r="E13" s="20">
        <v>7530.9659199999796</v>
      </c>
      <c r="F13" s="20">
        <v>6300.740320999992</v>
      </c>
      <c r="G13" s="20">
        <v>5109.6503499999917</v>
      </c>
      <c r="H13" s="20">
        <v>1463.2649200000001</v>
      </c>
      <c r="I13" s="20">
        <v>15546.908489000054</v>
      </c>
      <c r="J13" s="20">
        <v>36356.478599999988</v>
      </c>
      <c r="K13" s="20">
        <v>4082.552014419809</v>
      </c>
      <c r="L13" s="21"/>
      <c r="M13" s="20">
        <v>3798.7407799999983</v>
      </c>
      <c r="N13" s="20">
        <v>12458.596870000001</v>
      </c>
      <c r="O13" s="20">
        <v>10290.908959999993</v>
      </c>
      <c r="P13" s="20">
        <v>8640.6839500000078</v>
      </c>
      <c r="Q13" s="20">
        <v>3262.04378</v>
      </c>
      <c r="R13" s="20">
        <v>39269.292560000016</v>
      </c>
      <c r="S13" s="20">
        <v>72046.917930000025</v>
      </c>
      <c r="T13" s="20">
        <v>10692.678</v>
      </c>
      <c r="U13" s="21"/>
      <c r="V13" s="5">
        <f t="shared" si="1"/>
        <v>1.6506900111743574</v>
      </c>
      <c r="W13" s="5">
        <f t="shared" si="1"/>
        <v>1.6543159273784145</v>
      </c>
      <c r="X13" s="5">
        <f t="shared" si="0"/>
        <v>1.6332856832237646</v>
      </c>
      <c r="Y13" s="5">
        <f t="shared" si="0"/>
        <v>1.6910519033851352</v>
      </c>
      <c r="Z13" s="5">
        <f t="shared" si="0"/>
        <v>2.2292913165717114</v>
      </c>
      <c r="AA13" s="5">
        <f t="shared" si="0"/>
        <v>2.5258586031933179</v>
      </c>
      <c r="AB13" s="5">
        <f t="shared" si="0"/>
        <v>1.9816803140554995</v>
      </c>
      <c r="AC13" s="5">
        <f t="shared" si="0"/>
        <v>2.6191161710206865</v>
      </c>
      <c r="AD13" s="5" t="str">
        <f t="shared" si="0"/>
        <v/>
      </c>
      <c r="AE13" s="6"/>
      <c r="AF13" s="4" t="s">
        <v>14</v>
      </c>
      <c r="AG13" s="7">
        <f t="shared" si="2"/>
        <v>78691.865374419809</v>
      </c>
      <c r="AH13" s="31">
        <f t="shared" si="3"/>
        <v>0.13537472246265242</v>
      </c>
    </row>
    <row r="14" spans="3:34" x14ac:dyDescent="0.25">
      <c r="C14" s="4" t="s">
        <v>15</v>
      </c>
      <c r="D14" s="20">
        <v>104.41200000000001</v>
      </c>
      <c r="E14" s="20">
        <v>306.99919999999997</v>
      </c>
      <c r="F14" s="20">
        <v>246.91104000000001</v>
      </c>
      <c r="G14" s="20">
        <v>1481.1939399999992</v>
      </c>
      <c r="H14" s="20">
        <v>138.27828200000002</v>
      </c>
      <c r="I14" s="20">
        <v>34.598740000000006</v>
      </c>
      <c r="J14" s="20">
        <v>6091.4503800000002</v>
      </c>
      <c r="K14" s="20">
        <v>148.92521572113037</v>
      </c>
      <c r="L14" s="21"/>
      <c r="M14" s="20">
        <v>125.93459</v>
      </c>
      <c r="N14" s="20">
        <v>525.41943000000003</v>
      </c>
      <c r="O14" s="20">
        <v>371.53592999999995</v>
      </c>
      <c r="P14" s="20">
        <v>2805.1836299999991</v>
      </c>
      <c r="Q14" s="20">
        <v>370.32853999999998</v>
      </c>
      <c r="R14" s="20">
        <v>83.64115000000001</v>
      </c>
      <c r="S14" s="20">
        <v>10665.849759999999</v>
      </c>
      <c r="T14" s="20">
        <v>460.33699000000001</v>
      </c>
      <c r="U14" s="21"/>
      <c r="V14" s="5">
        <f t="shared" si="1"/>
        <v>1.2061313833658966</v>
      </c>
      <c r="W14" s="5">
        <f t="shared" si="1"/>
        <v>1.7114684012205899</v>
      </c>
      <c r="X14" s="5">
        <f t="shared" si="0"/>
        <v>1.5047359972239391</v>
      </c>
      <c r="Y14" s="5">
        <f t="shared" si="0"/>
        <v>1.8938665317520815</v>
      </c>
      <c r="Z14" s="5">
        <f t="shared" si="0"/>
        <v>2.6781395794315692</v>
      </c>
      <c r="AA14" s="5">
        <f t="shared" si="0"/>
        <v>2.4174623122113692</v>
      </c>
      <c r="AB14" s="5">
        <f t="shared" si="0"/>
        <v>1.750954057677147</v>
      </c>
      <c r="AC14" s="5">
        <f t="shared" si="0"/>
        <v>3.091061428186904</v>
      </c>
      <c r="AD14" s="5" t="str">
        <f t="shared" si="0"/>
        <v/>
      </c>
      <c r="AE14" s="6"/>
      <c r="AF14" s="4" t="s">
        <v>15</v>
      </c>
      <c r="AG14" s="7">
        <f t="shared" si="2"/>
        <v>8552.7687977211299</v>
      </c>
      <c r="AH14" s="31">
        <f t="shared" si="3"/>
        <v>1.4713448420236638E-2</v>
      </c>
    </row>
    <row r="15" spans="3:34" x14ac:dyDescent="0.25">
      <c r="C15" s="4" t="s">
        <v>16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5.0000000000000001E-3</v>
      </c>
      <c r="K15" s="20">
        <v>0</v>
      </c>
      <c r="L15" s="21"/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5.0000000000000001E-3</v>
      </c>
      <c r="T15" s="20">
        <v>0</v>
      </c>
      <c r="U15" s="21"/>
      <c r="V15" s="5" t="str">
        <f t="shared" si="1"/>
        <v/>
      </c>
      <c r="W15" s="5" t="str">
        <f t="shared" si="1"/>
        <v/>
      </c>
      <c r="X15" s="5" t="str">
        <f t="shared" si="0"/>
        <v/>
      </c>
      <c r="Y15" s="5" t="str">
        <f t="shared" si="0"/>
        <v/>
      </c>
      <c r="Z15" s="5" t="str">
        <f t="shared" si="0"/>
        <v/>
      </c>
      <c r="AA15" s="5" t="str">
        <f t="shared" si="0"/>
        <v/>
      </c>
      <c r="AB15" s="5">
        <f>IF(J15=0,"",S15/J15)</f>
        <v>1</v>
      </c>
      <c r="AC15" s="5" t="str">
        <f t="shared" si="0"/>
        <v/>
      </c>
      <c r="AD15" s="5" t="str">
        <f t="shared" si="0"/>
        <v/>
      </c>
      <c r="AE15" s="6"/>
      <c r="AF15" s="4" t="s">
        <v>16</v>
      </c>
      <c r="AG15" s="7">
        <f t="shared" si="2"/>
        <v>5.0000000000000001E-3</v>
      </c>
      <c r="AH15" s="31">
        <f t="shared" si="3"/>
        <v>8.6015703032665927E-9</v>
      </c>
    </row>
    <row r="16" spans="3:34" x14ac:dyDescent="0.25">
      <c r="C16" s="4" t="s">
        <v>17</v>
      </c>
      <c r="D16" s="20">
        <v>15.566040000000001</v>
      </c>
      <c r="E16" s="20">
        <v>0</v>
      </c>
      <c r="F16" s="20">
        <v>6.3039999999999994</v>
      </c>
      <c r="G16" s="20">
        <v>0</v>
      </c>
      <c r="H16" s="20">
        <v>0</v>
      </c>
      <c r="I16" s="20">
        <v>0</v>
      </c>
      <c r="J16" s="20">
        <v>2.8000000000000001E-2</v>
      </c>
      <c r="K16" s="20">
        <v>0</v>
      </c>
      <c r="L16" s="21"/>
      <c r="M16" s="20">
        <v>9.9287600000000005</v>
      </c>
      <c r="N16" s="20">
        <v>0</v>
      </c>
      <c r="O16" s="20">
        <v>3.7109999999999999</v>
      </c>
      <c r="P16" s="20">
        <v>0</v>
      </c>
      <c r="Q16" s="20">
        <v>0</v>
      </c>
      <c r="R16" s="20">
        <v>0</v>
      </c>
      <c r="S16" s="20">
        <v>0.01</v>
      </c>
      <c r="T16" s="20">
        <v>0</v>
      </c>
      <c r="U16" s="21"/>
      <c r="V16" s="5">
        <f t="shared" si="1"/>
        <v>0.63784751934339112</v>
      </c>
      <c r="W16" s="5" t="str">
        <f t="shared" si="1"/>
        <v/>
      </c>
      <c r="X16" s="5">
        <f t="shared" si="0"/>
        <v>0.58867385786802029</v>
      </c>
      <c r="Y16" s="5" t="str">
        <f t="shared" si="0"/>
        <v/>
      </c>
      <c r="Z16" s="5" t="str">
        <f t="shared" si="0"/>
        <v/>
      </c>
      <c r="AA16" s="5" t="str">
        <f t="shared" si="0"/>
        <v/>
      </c>
      <c r="AB16" s="5">
        <f t="shared" si="0"/>
        <v>0.35714285714285715</v>
      </c>
      <c r="AC16" s="5" t="str">
        <f t="shared" si="0"/>
        <v/>
      </c>
      <c r="AD16" s="5" t="str">
        <f t="shared" si="0"/>
        <v/>
      </c>
      <c r="AE16" s="6"/>
      <c r="AF16" s="4" t="s">
        <v>17</v>
      </c>
      <c r="AG16" s="7">
        <f t="shared" si="2"/>
        <v>21.898039999999998</v>
      </c>
      <c r="AH16" s="31">
        <f t="shared" si="3"/>
        <v>3.7671506112748789E-5</v>
      </c>
    </row>
    <row r="17" spans="3:34" x14ac:dyDescent="0.25">
      <c r="C17" s="4" t="s">
        <v>18</v>
      </c>
      <c r="D17" s="20">
        <v>0</v>
      </c>
      <c r="E17" s="20">
        <v>0</v>
      </c>
      <c r="F17" s="20">
        <v>11.856000000000002</v>
      </c>
      <c r="G17" s="20">
        <v>0</v>
      </c>
      <c r="H17" s="20">
        <v>0</v>
      </c>
      <c r="I17" s="20">
        <v>7.0000000000000001E-3</v>
      </c>
      <c r="J17" s="20">
        <v>9.5399999999999991</v>
      </c>
      <c r="K17" s="20">
        <v>0</v>
      </c>
      <c r="L17" s="22"/>
      <c r="M17" s="20"/>
      <c r="N17" s="20">
        <v>0</v>
      </c>
      <c r="O17" s="20">
        <v>6.1230000000000002</v>
      </c>
      <c r="P17" s="20">
        <v>0</v>
      </c>
      <c r="Q17" s="20">
        <v>0</v>
      </c>
      <c r="R17" s="20">
        <v>7.0000000000000001E-3</v>
      </c>
      <c r="S17" s="20">
        <v>5.8218399999999999</v>
      </c>
      <c r="T17" s="20">
        <v>0</v>
      </c>
      <c r="U17" s="22"/>
      <c r="V17" s="5" t="str">
        <f t="shared" si="1"/>
        <v/>
      </c>
      <c r="W17" s="5" t="str">
        <f t="shared" si="1"/>
        <v/>
      </c>
      <c r="X17" s="5">
        <f>IF(F17=0,"",O17/F17)</f>
        <v>0.51644736842105254</v>
      </c>
      <c r="Y17" s="5" t="str">
        <f t="shared" si="0"/>
        <v/>
      </c>
      <c r="Z17" s="5" t="str">
        <f t="shared" si="0"/>
        <v/>
      </c>
      <c r="AA17" s="5">
        <f>IF(I17=0,"",R17/I17)</f>
        <v>1</v>
      </c>
      <c r="AB17" s="5">
        <f>IF(J17=0,"",S17/J17)</f>
        <v>0.61025576519916147</v>
      </c>
      <c r="AC17" s="5" t="str">
        <f t="shared" si="0"/>
        <v/>
      </c>
      <c r="AD17" s="5" t="str">
        <f t="shared" si="0"/>
        <v/>
      </c>
      <c r="AE17" s="6"/>
      <c r="AF17" s="4" t="s">
        <v>18</v>
      </c>
      <c r="AG17" s="7">
        <f t="shared" si="2"/>
        <v>21.402999999999999</v>
      </c>
      <c r="AH17" s="31">
        <f t="shared" si="3"/>
        <v>3.6819881840162972E-5</v>
      </c>
    </row>
    <row r="18" spans="3:34" x14ac:dyDescent="0.25">
      <c r="C18" s="8" t="s">
        <v>19</v>
      </c>
      <c r="D18" s="23">
        <f>SUM(D6:D17)</f>
        <v>12591.164774999987</v>
      </c>
      <c r="E18" s="23">
        <f t="shared" ref="E18:L18" si="4">SUM(E6:E17)</f>
        <v>32864.242070999979</v>
      </c>
      <c r="F18" s="23">
        <f t="shared" si="4"/>
        <v>58207.987679000209</v>
      </c>
      <c r="G18" s="23">
        <f t="shared" si="4"/>
        <v>53034.257119000111</v>
      </c>
      <c r="H18" s="23">
        <f t="shared" si="4"/>
        <v>60692.661702000092</v>
      </c>
      <c r="I18" s="23">
        <f t="shared" si="4"/>
        <v>117202.968116</v>
      </c>
      <c r="J18" s="23">
        <f t="shared" si="4"/>
        <v>151302.451474</v>
      </c>
      <c r="K18" s="23">
        <f t="shared" si="4"/>
        <v>93926.094325240701</v>
      </c>
      <c r="L18" s="23">
        <f t="shared" si="4"/>
        <v>1467.3820010682102</v>
      </c>
      <c r="M18" s="23">
        <f>SUM(M6:M17)</f>
        <v>23129.785469999981</v>
      </c>
      <c r="N18" s="23">
        <f t="shared" ref="N18" si="5">SUM(N6:N17)</f>
        <v>53414.026429999998</v>
      </c>
      <c r="O18" s="23">
        <f t="shared" ref="O18" si="6">SUM(O6:O17)</f>
        <v>100845.60271000011</v>
      </c>
      <c r="P18" s="23">
        <f t="shared" ref="P18" si="7">SUM(P6:P17)</f>
        <v>87609.354499999987</v>
      </c>
      <c r="Q18" s="23">
        <f t="shared" ref="Q18" si="8">SUM(Q6:Q17)</f>
        <v>120935.87929999987</v>
      </c>
      <c r="R18" s="23">
        <f t="shared" ref="R18" si="9">SUM(R6:R17)</f>
        <v>280846.87335000007</v>
      </c>
      <c r="S18" s="23">
        <f t="shared" ref="S18" si="10">SUM(S6:S17)</f>
        <v>293151.07189999998</v>
      </c>
      <c r="T18" s="23">
        <f t="shared" ref="T18" si="11">SUM(T6:T17)</f>
        <v>236527.35823000004</v>
      </c>
      <c r="U18" s="23">
        <f t="shared" ref="U18" si="12">SUM(U6:U17)</f>
        <v>2691.3394199999998</v>
      </c>
      <c r="V18" s="24">
        <f t="shared" si="1"/>
        <v>1.8369853689727451</v>
      </c>
      <c r="W18" s="24">
        <f t="shared" si="1"/>
        <v>1.6252931168959937</v>
      </c>
      <c r="X18" s="24">
        <f t="shared" si="0"/>
        <v>1.7325045364243428</v>
      </c>
      <c r="Y18" s="24">
        <f t="shared" si="0"/>
        <v>1.6519389402102695</v>
      </c>
      <c r="Z18" s="24">
        <f t="shared" si="0"/>
        <v>1.9925947537742359</v>
      </c>
      <c r="AA18" s="24">
        <f t="shared" si="0"/>
        <v>2.3962436947162957</v>
      </c>
      <c r="AB18" s="24">
        <f t="shared" si="0"/>
        <v>1.9375170001814241</v>
      </c>
      <c r="AC18" s="24">
        <f t="shared" si="0"/>
        <v>2.5182283999904187</v>
      </c>
      <c r="AD18" s="24">
        <f t="shared" si="0"/>
        <v>1.8341096033894277</v>
      </c>
      <c r="AE18" s="6"/>
      <c r="AF18" s="8" t="s">
        <v>19</v>
      </c>
      <c r="AG18" s="7">
        <f>SUM(D18:L18)</f>
        <v>581289.20926230936</v>
      </c>
      <c r="AH18" s="32">
        <f>SUM(AH6:AH17)</f>
        <v>0.99999999999999989</v>
      </c>
    </row>
    <row r="19" spans="3:34" x14ac:dyDescent="0.25">
      <c r="C19" s="8" t="s">
        <v>20</v>
      </c>
      <c r="D19" s="9">
        <v>1</v>
      </c>
      <c r="E19" s="10">
        <f>+E18/D18-1</f>
        <v>1.6101034064975943</v>
      </c>
      <c r="F19" s="10">
        <f>+F18/E18-1</f>
        <v>0.77116476787286148</v>
      </c>
      <c r="G19" s="10">
        <f t="shared" ref="G19:H19" si="13">+G18/F18-1</f>
        <v>-8.8883515240755107E-2</v>
      </c>
      <c r="H19" s="10">
        <f t="shared" si="13"/>
        <v>0.14440486204635228</v>
      </c>
      <c r="I19" s="10">
        <f>+I18/H18-1</f>
        <v>0.93108960505743732</v>
      </c>
      <c r="J19" s="10">
        <f t="shared" ref="J19:K19" si="14">+J18/F18-1</f>
        <v>1.5993417313855298</v>
      </c>
      <c r="K19" s="10">
        <f t="shared" si="14"/>
        <v>0.77104572454906006</v>
      </c>
      <c r="L19" s="10">
        <f>+L18/H18-1</f>
        <v>-0.9758227443002413</v>
      </c>
      <c r="M19" s="9">
        <v>1</v>
      </c>
      <c r="N19" s="10">
        <f>+N18/M18-1</f>
        <v>1.30931784902543</v>
      </c>
      <c r="O19" s="10">
        <f>+O18/N18-1</f>
        <v>0.88799851743361846</v>
      </c>
      <c r="P19" s="10">
        <f t="shared" ref="P19:Q19" si="15">+P18/O18-1</f>
        <v>-0.1312526065024705</v>
      </c>
      <c r="Q19" s="10">
        <f t="shared" si="15"/>
        <v>0.38039915931579982</v>
      </c>
      <c r="R19" s="10">
        <f>+R18/Q18-1</f>
        <v>1.3222791695532856</v>
      </c>
      <c r="S19" s="10">
        <f t="shared" ref="R19:U19" si="16">+S18/O18-1</f>
        <v>1.9069296431596454</v>
      </c>
      <c r="T19" s="10">
        <f t="shared" si="16"/>
        <v>1.6997956962461136</v>
      </c>
      <c r="U19" s="10">
        <f t="shared" si="16"/>
        <v>-0.97774573240317109</v>
      </c>
      <c r="V19" s="9">
        <v>1</v>
      </c>
      <c r="W19" s="10">
        <f>+W18/V18-1</f>
        <v>-0.1152389429182723</v>
      </c>
      <c r="X19" s="10">
        <f>+X18/W18-1</f>
        <v>6.5964359544635753E-2</v>
      </c>
      <c r="Y19" s="10">
        <f t="shared" ref="Y19:Z19" si="17">+Y18/X18-1</f>
        <v>-4.6502386874177959E-2</v>
      </c>
      <c r="Z19" s="10">
        <f t="shared" si="17"/>
        <v>0.20621574155798128</v>
      </c>
      <c r="AA19" s="10">
        <f>+AA18/Z18-1</f>
        <v>0.20257452759899919</v>
      </c>
      <c r="AB19" s="10">
        <f t="shared" ref="AB19:AC19" si="18">+AB18/AA18-1</f>
        <v>-0.19143574401316588</v>
      </c>
      <c r="AC19" s="10">
        <f t="shared" si="18"/>
        <v>0.29971938298070078</v>
      </c>
      <c r="AD19" s="10">
        <f>+AD18/Z18-1</f>
        <v>-7.95370709897818E-2</v>
      </c>
      <c r="AE19" s="11"/>
    </row>
    <row r="20" spans="3:34" x14ac:dyDescent="0.25">
      <c r="C20" t="s">
        <v>21</v>
      </c>
      <c r="AG20" s="30"/>
    </row>
    <row r="21" spans="3:34" x14ac:dyDescent="0.25">
      <c r="C21" t="s">
        <v>22</v>
      </c>
    </row>
    <row r="25" spans="3:34" x14ac:dyDescent="0.25">
      <c r="P25" s="16"/>
      <c r="Q25" s="16"/>
      <c r="R25" s="12"/>
      <c r="S25" s="12"/>
      <c r="T25" s="12"/>
    </row>
    <row r="27" spans="3:34" x14ac:dyDescent="0.25">
      <c r="P27" s="17"/>
      <c r="Q27" s="17"/>
      <c r="R27" s="13"/>
      <c r="S27" s="13"/>
      <c r="T27" s="13"/>
    </row>
  </sheetData>
  <mergeCells count="10">
    <mergeCell ref="AG4:AG5"/>
    <mergeCell ref="AH4:AH5"/>
    <mergeCell ref="P25:Q25"/>
    <mergeCell ref="P27:Q27"/>
    <mergeCell ref="C2:AD2"/>
    <mergeCell ref="C4:C5"/>
    <mergeCell ref="D4:L4"/>
    <mergeCell ref="M4:U4"/>
    <mergeCell ref="V4:AD4"/>
    <mergeCell ref="AF4:AF5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Segundo Agustín</dc:creator>
  <cp:lastModifiedBy>SEGUNDO</cp:lastModifiedBy>
  <dcterms:created xsi:type="dcterms:W3CDTF">2018-07-01T03:55:26Z</dcterms:created>
  <dcterms:modified xsi:type="dcterms:W3CDTF">2020-08-25T05:08:58Z</dcterms:modified>
</cp:coreProperties>
</file>