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7680" windowHeight="5715" tabRatio="842" activeTab="2"/>
  </bookViews>
  <sheets>
    <sheet name="Marco Legal a dic 2021" sheetId="10" r:id="rId1"/>
    <sheet name="Cuadro por Actividad 2021" sheetId="15" r:id="rId2"/>
    <sheet name="Hoja2" sheetId="17" r:id="rId3"/>
  </sheets>
  <definedNames>
    <definedName name="_xlnm.Database">#REF!</definedName>
  </definedNames>
  <calcPr calcId="145621"/>
  <fileRecoveryPr autoRecover="0"/>
</workbook>
</file>

<file path=xl/calcChain.xml><?xml version="1.0" encoding="utf-8"?>
<calcChain xmlns="http://schemas.openxmlformats.org/spreadsheetml/2006/main">
  <c r="K51" i="15" l="1"/>
  <c r="I51" i="15"/>
  <c r="K50" i="15"/>
  <c r="J50" i="15"/>
  <c r="L50" i="15" s="1"/>
  <c r="I50" i="15"/>
  <c r="L49" i="15"/>
  <c r="I46" i="15"/>
  <c r="I33" i="15"/>
  <c r="I25" i="15"/>
  <c r="J30" i="15"/>
  <c r="J33" i="15"/>
  <c r="K33" i="15"/>
  <c r="I14" i="15"/>
  <c r="J14" i="15"/>
  <c r="K14" i="15"/>
  <c r="M50" i="15" l="1"/>
  <c r="J51" i="15"/>
  <c r="E17" i="10"/>
  <c r="D17" i="10"/>
  <c r="C17" i="10"/>
  <c r="D11" i="10"/>
  <c r="E11" i="10" s="1"/>
  <c r="D9" i="10"/>
  <c r="C9" i="10"/>
  <c r="E10" i="10"/>
  <c r="K48" i="15" l="1"/>
  <c r="J48" i="15"/>
  <c r="I48" i="15"/>
  <c r="L47" i="15"/>
  <c r="K45" i="15"/>
  <c r="J45" i="15"/>
  <c r="I45" i="15"/>
  <c r="L44" i="15"/>
  <c r="K43" i="15"/>
  <c r="J43" i="15"/>
  <c r="L43" i="15" s="1"/>
  <c r="L42" i="15"/>
  <c r="I42" i="15"/>
  <c r="K41" i="15"/>
  <c r="J41" i="15"/>
  <c r="L41" i="15" s="1"/>
  <c r="I41" i="15"/>
  <c r="L40" i="15"/>
  <c r="L39" i="15"/>
  <c r="L38" i="15"/>
  <c r="K37" i="15"/>
  <c r="J37" i="15"/>
  <c r="I37" i="15"/>
  <c r="L36" i="15"/>
  <c r="K35" i="15"/>
  <c r="J35" i="15"/>
  <c r="I35" i="15"/>
  <c r="L34" i="15"/>
  <c r="M33" i="15"/>
  <c r="L32" i="15"/>
  <c r="L31" i="15"/>
  <c r="L30" i="15"/>
  <c r="K29" i="15"/>
  <c r="J29" i="15"/>
  <c r="I29" i="15"/>
  <c r="L28" i="15"/>
  <c r="K27" i="15"/>
  <c r="J27" i="15"/>
  <c r="I27" i="15"/>
  <c r="L26" i="15"/>
  <c r="L24" i="15"/>
  <c r="K24" i="15"/>
  <c r="J24" i="15"/>
  <c r="I24" i="15"/>
  <c r="L23" i="15"/>
  <c r="K22" i="15"/>
  <c r="J22" i="15"/>
  <c r="I22" i="15"/>
  <c r="L21" i="15"/>
  <c r="K20" i="15"/>
  <c r="J20" i="15"/>
  <c r="I20" i="15"/>
  <c r="L19" i="15"/>
  <c r="K18" i="15"/>
  <c r="J18" i="15"/>
  <c r="I18" i="15"/>
  <c r="L17" i="15"/>
  <c r="K16" i="15"/>
  <c r="J16" i="15"/>
  <c r="I16" i="15"/>
  <c r="L15" i="15"/>
  <c r="M14" i="15"/>
  <c r="L13" i="15"/>
  <c r="K12" i="15"/>
  <c r="J12" i="15"/>
  <c r="I12" i="15"/>
  <c r="L11" i="15"/>
  <c r="O10" i="15"/>
  <c r="K10" i="15"/>
  <c r="J10" i="15"/>
  <c r="I10" i="15"/>
  <c r="L9" i="15"/>
  <c r="L8" i="15"/>
  <c r="M10" i="15" l="1"/>
  <c r="M24" i="15"/>
  <c r="L35" i="15"/>
  <c r="M45" i="15"/>
  <c r="M41" i="15"/>
  <c r="L37" i="15"/>
  <c r="M37" i="15"/>
  <c r="M35" i="15"/>
  <c r="K46" i="15"/>
  <c r="M29" i="15"/>
  <c r="J46" i="15"/>
  <c r="I52" i="15"/>
  <c r="L27" i="15"/>
  <c r="M22" i="15"/>
  <c r="M20" i="15"/>
  <c r="L18" i="15"/>
  <c r="M18" i="15"/>
  <c r="L16" i="15"/>
  <c r="M16" i="15"/>
  <c r="L10" i="15"/>
  <c r="M51" i="15"/>
  <c r="L33" i="15"/>
  <c r="L29" i="15"/>
  <c r="L45" i="15"/>
  <c r="L14" i="15"/>
  <c r="L22" i="15"/>
  <c r="J25" i="15"/>
  <c r="L20" i="15"/>
  <c r="L12" i="15"/>
  <c r="K25" i="15"/>
  <c r="M27" i="15"/>
  <c r="L48" i="15"/>
  <c r="L51" i="15" s="1"/>
  <c r="M48" i="15"/>
  <c r="M46" i="15" l="1"/>
  <c r="K52" i="15"/>
  <c r="L46" i="15"/>
  <c r="L25" i="15"/>
  <c r="J52" i="15"/>
  <c r="M25" i="15"/>
  <c r="L52" i="15" l="1"/>
  <c r="M52" i="15"/>
  <c r="K53" i="15"/>
  <c r="D16" i="10" l="1"/>
  <c r="E16" i="10"/>
  <c r="E8" i="10"/>
  <c r="E9" i="10" l="1"/>
</calcChain>
</file>

<file path=xl/sharedStrings.xml><?xml version="1.0" encoding="utf-8"?>
<sst xmlns="http://schemas.openxmlformats.org/spreadsheetml/2006/main" count="116" uniqueCount="76">
  <si>
    <t>(Expresado en Soles)</t>
  </si>
  <si>
    <t>PIA</t>
  </si>
  <si>
    <t>TOTAL</t>
  </si>
  <si>
    <t>PIM</t>
  </si>
  <si>
    <t>(En Soles)</t>
  </si>
  <si>
    <t>Toda Fuente de Financiamiento</t>
  </si>
  <si>
    <t>FUENTE DE FINANCIAMIENTO</t>
  </si>
  <si>
    <t>PRESUPUESTO INSTITUCIONAL DE APERTURA</t>
  </si>
  <si>
    <t>MODIF.</t>
  </si>
  <si>
    <t>CONCEPTO</t>
  </si>
  <si>
    <t>FECHA</t>
  </si>
  <si>
    <t>NORMA</t>
  </si>
  <si>
    <t>00 RECURSOS ORDINARIOS</t>
  </si>
  <si>
    <t>Presupuesto Institucional de Apertura</t>
  </si>
  <si>
    <t>TOTAL FTE.FTO RO</t>
  </si>
  <si>
    <t>19 RECURSOS POR OPERACIONES OFICIALES DE CREDITO</t>
  </si>
  <si>
    <t>TOTAL FTE.FTO ROOC</t>
  </si>
  <si>
    <t>Fte. SIAF WEB - MEF</t>
  </si>
  <si>
    <t>EJECUCION POR CATEGORIA PRESUPUESTAL Y FASES A NIVEL DE ACTIVIDAD Y GENERICA DE GASTOS</t>
  </si>
  <si>
    <t xml:space="preserve">Unidad Ejecutora 004: Fondo de Cooperación para el Desarrollo Social - FONCODES  </t>
  </si>
  <si>
    <t>UNIDAD EJECUTORA: 004 FONCODES</t>
  </si>
  <si>
    <t>Programa</t>
  </si>
  <si>
    <t>Prod_Py</t>
  </si>
  <si>
    <t>Nombre Producto Proyecto</t>
  </si>
  <si>
    <t>Act_ai_Obra</t>
  </si>
  <si>
    <t>Nombre Activida y/Obra</t>
  </si>
  <si>
    <t>Categ_Gasto</t>
  </si>
  <si>
    <t>G_Gto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</si>
  <si>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</si>
  <si>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</si>
  <si>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</si>
  <si>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</si>
  <si>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</si>
  <si>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</si>
  <si>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</si>
  <si>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</si>
  <si>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21</t>
  </si>
  <si>
    <t>23</t>
  </si>
  <si>
    <t>Total 5</t>
  </si>
  <si>
    <t>Total 6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</si>
  <si>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</si>
  <si>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</si>
  <si>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</si>
  <si>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>25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</si>
  <si>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</si>
  <si>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</si>
  <si>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</si>
  <si>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</si>
  <si>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</si>
  <si>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</si>
  <si>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</si>
  <si>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</si>
  <si>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</si>
  <si>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</si>
  <si>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</si>
  <si>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</si>
  <si>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</si>
  <si>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</si>
  <si>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</si>
  <si>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</si>
  <si>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9002 Asignaciones Presupuestarias que no Resultan en Productos</t>
  </si>
  <si>
    <t>TRANSFERENCIA E INVENTARIO DE OBRAS</t>
  </si>
  <si>
    <t>Total 9002</t>
  </si>
  <si>
    <t>Total Unidad Ejecutora 004: FONCODES</t>
  </si>
  <si>
    <t>AVANCE PORCENTUAL ACUMULADO</t>
  </si>
  <si>
    <t>AL 31 DE MARZO</t>
  </si>
  <si>
    <t>PRESUPUESTO FONCODES AÑO FISCAL 2021</t>
  </si>
  <si>
    <t>18/1282020</t>
  </si>
  <si>
    <t>RM 220-2021 MIDIS</t>
  </si>
  <si>
    <t>Incorporación de mayores Ingresos proveniente de Saldo de Balance, fte.fto RDR</t>
  </si>
  <si>
    <t>RM 038-2021 MIDIS</t>
  </si>
  <si>
    <t>TOTAL FTE.FTO RDR</t>
  </si>
  <si>
    <t>09 RECURSOS DIRECTAMENTE RECAUDADOS</t>
  </si>
  <si>
    <t>Acumulado al 31/03/2021</t>
  </si>
  <si>
    <t>MANTENIMIENTO, REPOSICION Y OPERACIÓN DE SISTEMA DE AGUA Y SANEAMIENTO EN ZONAS RURALES</t>
  </si>
  <si>
    <t>Fte. SIAF WEB - MEF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</si>
</sst>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.00_-;\-* #,##0.00_-;_-* &quot;-&quot;??_-;_-@_-"/>
    <numFmt numFmtId="165" formatCode="_ * #,##0_ ;_ * \-#,##0_ ;_ * &quot;-&quot;??_ ;_ @_ 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4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8" fillId="3" borderId="9" xfId="21" applyFont="1" applyFill="1" applyBorder="1" applyAlignment="1">
      <alignment vertical="center"/>
    </xf>
    <xf numFmtId="0" fontId="8" fillId="3" borderId="2" xfId="2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8" fillId="3" borderId="3" xfId="21" applyFont="1" applyFill="1" applyBorder="1"/>
    <xf numFmtId="0" fontId="8" fillId="3" borderId="3" xfId="21" applyFont="1" applyFill="1" applyBorder="1" applyAlignment="1">
      <alignment horizontal="left"/>
    </xf>
    <xf numFmtId="165" fontId="8" fillId="3" borderId="3" xfId="23" applyNumberFormat="1" applyFont="1" applyFill="1" applyBorder="1"/>
    <xf numFmtId="10" fontId="8" fillId="3" borderId="2" xfId="23" applyNumberFormat="1" applyFont="1" applyFill="1" applyBorder="1" applyAlignment="1">
      <alignment horizontal="center"/>
    </xf>
    <xf numFmtId="165" fontId="10" fillId="0" borderId="0" xfId="21" applyNumberFormat="1" applyFont="1" applyFill="1"/>
    <xf numFmtId="0" fontId="10" fillId="0" borderId="0" xfId="21" applyFont="1" applyFill="1"/>
    <xf numFmtId="0" fontId="8" fillId="3" borderId="2" xfId="21" applyFont="1" applyFill="1" applyBorder="1" applyAlignment="1">
      <alignment vertical="center"/>
    </xf>
    <xf numFmtId="165" fontId="8" fillId="3" borderId="2" xfId="23" applyNumberFormat="1" applyFont="1" applyFill="1" applyBorder="1" applyAlignment="1">
      <alignment vertical="center"/>
    </xf>
    <xf numFmtId="0" fontId="10" fillId="3" borderId="2" xfId="21" applyFont="1" applyFill="1" applyBorder="1"/>
    <xf numFmtId="0" fontId="8" fillId="0" borderId="0" xfId="21" applyFont="1" applyAlignment="1"/>
    <xf numFmtId="10" fontId="8" fillId="4" borderId="0" xfId="21" applyNumberFormat="1" applyFont="1" applyFill="1" applyBorder="1" applyAlignment="1">
      <alignment horizontal="center"/>
    </xf>
    <xf numFmtId="0" fontId="10" fillId="0" borderId="0" xfId="21" applyFont="1"/>
    <xf numFmtId="0" fontId="10" fillId="0" borderId="0" xfId="21" applyFont="1" applyAlignment="1"/>
    <xf numFmtId="10" fontId="10" fillId="4" borderId="0" xfId="21" applyNumberFormat="1" applyFont="1" applyFill="1" applyBorder="1" applyAlignment="1">
      <alignment horizontal="center"/>
    </xf>
    <xf numFmtId="0" fontId="8" fillId="0" borderId="0" xfId="21" applyFont="1"/>
    <xf numFmtId="165" fontId="10" fillId="0" borderId="0" xfId="21" applyNumberFormat="1" applyFont="1"/>
    <xf numFmtId="0" fontId="10" fillId="0" borderId="0" xfId="21" applyFont="1" applyFill="1" applyBorder="1"/>
    <xf numFmtId="0" fontId="8" fillId="4" borderId="1" xfId="21" applyFont="1" applyFill="1" applyBorder="1"/>
    <xf numFmtId="165" fontId="8" fillId="4" borderId="6" xfId="23" applyNumberFormat="1" applyFont="1" applyFill="1" applyBorder="1"/>
    <xf numFmtId="165" fontId="8" fillId="5" borderId="6" xfId="23" applyNumberFormat="1" applyFont="1" applyFill="1" applyBorder="1"/>
    <xf numFmtId="10" fontId="8" fillId="4" borderId="1" xfId="23" applyNumberFormat="1" applyFont="1" applyFill="1" applyBorder="1" applyAlignment="1">
      <alignment horizontal="center"/>
    </xf>
    <xf numFmtId="164" fontId="8" fillId="0" borderId="0" xfId="21" applyNumberFormat="1" applyFont="1" applyFill="1"/>
    <xf numFmtId="0" fontId="10" fillId="6" borderId="0" xfId="21" applyFont="1" applyFill="1"/>
    <xf numFmtId="0" fontId="8" fillId="4" borderId="7" xfId="21" applyFont="1" applyFill="1" applyBorder="1"/>
    <xf numFmtId="165" fontId="8" fillId="4" borderId="1" xfId="23" applyNumberFormat="1" applyFont="1" applyFill="1" applyBorder="1"/>
    <xf numFmtId="165" fontId="8" fillId="4" borderId="7" xfId="23" applyNumberFormat="1" applyFont="1" applyFill="1" applyBorder="1"/>
    <xf numFmtId="165" fontId="8" fillId="5" borderId="7" xfId="23" applyNumberFormat="1" applyFont="1" applyFill="1" applyBorder="1"/>
    <xf numFmtId="0" fontId="8" fillId="0" borderId="0" xfId="21" applyFont="1" applyFill="1"/>
    <xf numFmtId="164" fontId="10" fillId="0" borderId="0" xfId="21" applyNumberFormat="1" applyFont="1" applyFill="1"/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center" vertical="center" wrapText="1"/>
    </xf>
    <xf numFmtId="165" fontId="9" fillId="4" borderId="1" xfId="38" applyNumberFormat="1" applyFont="1" applyFill="1" applyBorder="1" applyAlignment="1">
      <alignment horizontal="center" vertical="center" wrapText="1"/>
    </xf>
    <xf numFmtId="165" fontId="8" fillId="5" borderId="1" xfId="38" applyNumberFormat="1" applyFont="1" applyFill="1" applyBorder="1" applyAlignment="1">
      <alignment horizontal="center" vertical="center" wrapText="1"/>
    </xf>
    <xf numFmtId="165" fontId="8" fillId="5" borderId="6" xfId="23" applyNumberFormat="1" applyFont="1" applyFill="1" applyBorder="1" applyAlignment="1">
      <alignment vertical="center"/>
    </xf>
    <xf numFmtId="10" fontId="8" fillId="4" borderId="1" xfId="38" applyNumberFormat="1" applyFont="1" applyFill="1" applyBorder="1" applyAlignment="1">
      <alignment horizontal="center" vertical="center" wrapText="1"/>
    </xf>
    <xf numFmtId="0" fontId="8" fillId="4" borderId="8" xfId="21" applyFont="1" applyFill="1" applyBorder="1"/>
    <xf numFmtId="0" fontId="8" fillId="4" borderId="1" xfId="21" applyFont="1" applyFill="1" applyBorder="1" applyAlignment="1">
      <alignment horizontal="left"/>
    </xf>
    <xf numFmtId="0" fontId="8" fillId="4" borderId="5" xfId="21" applyFont="1" applyFill="1" applyBorder="1"/>
    <xf numFmtId="0" fontId="8" fillId="4" borderId="1" xfId="21" applyFont="1" applyFill="1" applyBorder="1" applyAlignment="1">
      <alignment horizontal="justify" vertical="top" wrapText="1"/>
    </xf>
    <xf numFmtId="0" fontId="10" fillId="4" borderId="1" xfId="9" applyFont="1" applyFill="1" applyBorder="1" applyAlignment="1">
      <alignment wrapText="1"/>
    </xf>
    <xf numFmtId="165" fontId="8" fillId="4" borderId="8" xfId="23" applyNumberFormat="1" applyFont="1" applyFill="1" applyBorder="1"/>
    <xf numFmtId="165" fontId="8" fillId="5" borderId="8" xfId="23" applyNumberFormat="1" applyFont="1" applyFill="1" applyBorder="1"/>
    <xf numFmtId="165" fontId="8" fillId="5" borderId="1" xfId="23" applyNumberFormat="1" applyFont="1" applyFill="1" applyBorder="1"/>
    <xf numFmtId="10" fontId="8" fillId="3" borderId="2" xfId="23" applyNumberFormat="1" applyFont="1" applyFill="1" applyBorder="1" applyAlignment="1">
      <alignment horizontal="center" vertical="center"/>
    </xf>
    <xf numFmtId="43" fontId="8" fillId="0" borderId="0" xfId="21" applyNumberFormat="1" applyFont="1" applyFill="1"/>
    <xf numFmtId="165" fontId="8" fillId="4" borderId="1" xfId="21" applyNumberFormat="1" applyFont="1" applyFill="1" applyBorder="1"/>
    <xf numFmtId="43" fontId="10" fillId="0" borderId="0" xfId="21" applyNumberFormat="1" applyFont="1" applyFill="1"/>
    <xf numFmtId="165" fontId="8" fillId="4" borderId="11" xfId="38" applyNumberFormat="1" applyFont="1" applyFill="1" applyBorder="1" applyAlignment="1">
      <alignment horizontal="left" vertical="center" wrapText="1"/>
    </xf>
    <xf numFmtId="165" fontId="8" fillId="4" borderId="11" xfId="38" applyNumberFormat="1" applyFont="1" applyFill="1" applyBorder="1" applyAlignment="1">
      <alignment wrapText="1"/>
    </xf>
    <xf numFmtId="165" fontId="9" fillId="4" borderId="11" xfId="38" applyNumberFormat="1" applyFont="1" applyFill="1" applyBorder="1" applyAlignment="1">
      <alignment wrapText="1"/>
    </xf>
    <xf numFmtId="165" fontId="8" fillId="5" borderId="7" xfId="38" applyNumberFormat="1" applyFont="1" applyFill="1" applyBorder="1" applyAlignment="1">
      <alignment wrapText="1"/>
    </xf>
    <xf numFmtId="0" fontId="8" fillId="4" borderId="6" xfId="21" applyFont="1" applyFill="1" applyBorder="1" applyAlignment="1">
      <alignment horizontal="left"/>
    </xf>
    <xf numFmtId="165" fontId="9" fillId="4" borderId="6" xfId="23" applyNumberFormat="1" applyFont="1" applyFill="1" applyBorder="1"/>
    <xf numFmtId="0" fontId="8" fillId="4" borderId="7" xfId="21" applyFont="1" applyFill="1" applyBorder="1" applyAlignment="1">
      <alignment horizontal="left"/>
    </xf>
    <xf numFmtId="165" fontId="9" fillId="4" borderId="7" xfId="23" applyNumberFormat="1" applyFont="1" applyFill="1" applyBorder="1"/>
    <xf numFmtId="0" fontId="8" fillId="4" borderId="1" xfId="21" applyFont="1" applyFill="1" applyBorder="1" applyAlignment="1">
      <alignment wrapText="1"/>
    </xf>
    <xf numFmtId="0" fontId="8" fillId="4" borderId="6" xfId="21" applyFont="1" applyFill="1" applyBorder="1"/>
    <xf numFmtId="0" fontId="10" fillId="4" borderId="1" xfId="9" applyFont="1" applyFill="1" applyBorder="1" applyAlignment="1">
      <alignment horizontal="justify" vertical="top" wrapText="1"/>
    </xf>
    <xf numFmtId="165" fontId="8" fillId="0" borderId="0" xfId="21" applyNumberFormat="1" applyFont="1" applyFill="1"/>
    <xf numFmtId="0" fontId="8" fillId="4" borderId="8" xfId="21" applyFont="1" applyFill="1" applyBorder="1" applyAlignment="1">
      <alignment horizontal="left"/>
    </xf>
    <xf numFmtId="43" fontId="8" fillId="4" borderId="8" xfId="38" applyFont="1" applyFill="1" applyBorder="1" applyAlignment="1">
      <alignment horizontal="left"/>
    </xf>
    <xf numFmtId="43" fontId="8" fillId="4" borderId="7" xfId="38" applyFont="1" applyFill="1" applyBorder="1"/>
    <xf numFmtId="0" fontId="8" fillId="4" borderId="1" xfId="21" applyFont="1" applyFill="1" applyBorder="1" applyAlignment="1">
      <alignment horizontal="left" vertical="top"/>
    </xf>
    <xf numFmtId="43" fontId="10" fillId="0" borderId="0" xfId="38" applyFont="1"/>
    <xf numFmtId="166" fontId="8" fillId="7" borderId="2" xfId="39" applyNumberFormat="1" applyFont="1" applyFill="1" applyBorder="1" applyAlignment="1">
      <alignment horizontal="center" vertical="center"/>
    </xf>
    <xf numFmtId="166" fontId="12" fillId="4" borderId="0" xfId="39" applyNumberFormat="1" applyFont="1" applyFill="1" applyBorder="1"/>
    <xf numFmtId="10" fontId="12" fillId="4" borderId="0" xfId="39" applyNumberFormat="1" applyFont="1" applyFill="1" applyBorder="1" applyAlignment="1">
      <alignment horizontal="center"/>
    </xf>
    <xf numFmtId="166" fontId="10" fillId="0" borderId="0" xfId="21" applyNumberFormat="1" applyFont="1" applyFill="1"/>
    <xf numFmtId="43" fontId="10" fillId="0" borderId="0" xfId="8" applyFont="1"/>
    <xf numFmtId="166" fontId="8" fillId="7" borderId="0" xfId="39" applyNumberFormat="1" applyFont="1" applyFill="1" applyBorder="1" applyAlignment="1">
      <alignment horizontal="center" vertical="center"/>
    </xf>
    <xf numFmtId="166" fontId="12" fillId="4" borderId="0" xfId="39" applyNumberFormat="1" applyFont="1" applyFill="1"/>
    <xf numFmtId="0" fontId="13" fillId="0" borderId="0" xfId="21" applyFont="1"/>
    <xf numFmtId="3" fontId="10" fillId="0" borderId="0" xfId="21" applyNumberFormat="1" applyFont="1"/>
    <xf numFmtId="3" fontId="10" fillId="4" borderId="0" xfId="39" applyNumberFormat="1" applyFont="1" applyFill="1" applyBorder="1" applyAlignment="1">
      <alignment horizontal="center"/>
    </xf>
    <xf numFmtId="0" fontId="8" fillId="4" borderId="0" xfId="21" applyFont="1" applyFill="1" applyBorder="1" applyAlignment="1">
      <alignment horizontal="center"/>
    </xf>
    <xf numFmtId="4" fontId="10" fillId="0" borderId="0" xfId="21" applyNumberFormat="1" applyFont="1"/>
    <xf numFmtId="0" fontId="8" fillId="8" borderId="0" xfId="21" applyFont="1" applyFill="1" applyBorder="1" applyAlignment="1">
      <alignment horizontal="center"/>
    </xf>
    <xf numFmtId="0" fontId="8" fillId="8" borderId="2" xfId="2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6" fillId="0" borderId="2" xfId="0" applyFont="1" applyBorder="1"/>
    <xf numFmtId="3" fontId="16" fillId="0" borderId="2" xfId="0" applyNumberFormat="1" applyFont="1" applyBorder="1"/>
    <xf numFmtId="14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4" fillId="0" borderId="2" xfId="0" applyFont="1" applyBorder="1"/>
    <xf numFmtId="3" fontId="14" fillId="0" borderId="2" xfId="0" applyNumberFormat="1" applyFont="1" applyBorder="1"/>
    <xf numFmtId="0" fontId="16" fillId="0" borderId="2" xfId="0" applyFont="1" applyBorder="1" applyAlignment="1">
      <alignment horizontal="justify" vertical="justify" wrapText="1"/>
    </xf>
    <xf numFmtId="1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justify" vertical="justify"/>
    </xf>
    <xf numFmtId="3" fontId="15" fillId="0" borderId="2" xfId="0" applyNumberFormat="1" applyFont="1" applyBorder="1"/>
    <xf numFmtId="3" fontId="15" fillId="0" borderId="0" xfId="0" applyNumberFormat="1" applyFont="1"/>
    <xf numFmtId="0" fontId="14" fillId="3" borderId="2" xfId="0" applyFont="1" applyFill="1" applyBorder="1" applyAlignment="1">
      <alignment horizontal="center"/>
    </xf>
    <xf numFmtId="3" fontId="14" fillId="3" borderId="2" xfId="0" applyNumberFormat="1" applyFont="1" applyFill="1" applyBorder="1"/>
    <xf numFmtId="0" fontId="14" fillId="3" borderId="2" xfId="0" applyFont="1" applyFill="1" applyBorder="1"/>
    <xf numFmtId="3" fontId="16" fillId="0" borderId="0" xfId="0" applyNumberFormat="1" applyFont="1"/>
    <xf numFmtId="3" fontId="17" fillId="0" borderId="0" xfId="0" applyNumberFormat="1" applyFont="1" applyBorder="1"/>
    <xf numFmtId="0" fontId="14" fillId="0" borderId="2" xfId="0" applyFont="1" applyBorder="1" applyAlignment="1">
      <alignment horizontal="justify" vertical="justify" wrapText="1"/>
    </xf>
    <xf numFmtId="14" fontId="14" fillId="0" borderId="2" xfId="0" applyNumberFormat="1" applyFont="1" applyBorder="1" applyAlignment="1">
      <alignment horizontal="center"/>
    </xf>
    <xf numFmtId="0" fontId="17" fillId="0" borderId="0" xfId="0" applyFont="1"/>
    <xf numFmtId="0" fontId="8" fillId="4" borderId="12" xfId="21" applyFont="1" applyFill="1" applyBorder="1"/>
    <xf numFmtId="0" fontId="11" fillId="0" borderId="4" xfId="0" applyFont="1" applyBorder="1" applyAlignment="1">
      <alignment horizontal="center" vertical="center" wrapText="1"/>
    </xf>
    <xf numFmtId="0" fontId="8" fillId="4" borderId="3" xfId="21" applyFont="1" applyFill="1" applyBorder="1" applyAlignment="1">
      <alignment horizontal="left" vertical="top"/>
    </xf>
    <xf numFmtId="0" fontId="8" fillId="4" borderId="4" xfId="21" applyFont="1" applyFill="1" applyBorder="1" applyAlignment="1">
      <alignment horizontal="left" vertical="top"/>
    </xf>
    <xf numFmtId="165" fontId="8" fillId="4" borderId="12" xfId="23" applyNumberFormat="1" applyFont="1" applyFill="1" applyBorder="1"/>
    <xf numFmtId="0" fontId="10" fillId="4" borderId="13" xfId="21" applyFont="1" applyFill="1" applyBorder="1"/>
    <xf numFmtId="0" fontId="10" fillId="4" borderId="0" xfId="21" applyFont="1" applyFill="1" applyBorder="1"/>
    <xf numFmtId="0" fontId="14" fillId="0" borderId="0" xfId="0" applyFont="1" applyAlignment="1">
      <alignment horizontal="center"/>
    </xf>
    <xf numFmtId="0" fontId="8" fillId="0" borderId="0" xfId="21" applyFont="1" applyAlignment="1">
      <alignment horizontal="center"/>
    </xf>
    <xf numFmtId="0" fontId="8" fillId="3" borderId="2" xfId="21" applyFont="1" applyFill="1" applyBorder="1" applyAlignment="1">
      <alignment horizontal="center" vertical="center" wrapText="1"/>
    </xf>
    <xf numFmtId="16" fontId="8" fillId="3" borderId="3" xfId="21" applyNumberFormat="1" applyFont="1" applyFill="1" applyBorder="1" applyAlignment="1">
      <alignment horizontal="center" vertical="center" wrapText="1"/>
    </xf>
    <xf numFmtId="16" fontId="8" fillId="3" borderId="4" xfId="21" applyNumberFormat="1" applyFont="1" applyFill="1" applyBorder="1" applyAlignment="1">
      <alignment horizontal="center" vertical="center" wrapText="1"/>
    </xf>
    <xf numFmtId="0" fontId="8" fillId="4" borderId="1" xfId="21" applyFont="1" applyFill="1" applyBorder="1" applyAlignment="1">
      <alignment horizontal="justify" vertical="top" wrapText="1"/>
    </xf>
    <xf numFmtId="0" fontId="10" fillId="4" borderId="1" xfId="21" applyFont="1" applyFill="1" applyBorder="1" applyAlignment="1">
      <alignment horizontal="justify" vertical="top" wrapText="1"/>
    </xf>
    <xf numFmtId="0" fontId="11" fillId="0" borderId="0" xfId="0" applyFont="1" applyAlignment="1">
      <alignment horizontal="justify" vertical="center" wrapText="1"/>
    </xf>
    <xf numFmtId="10" fontId="8" fillId="3" borderId="3" xfId="21" applyNumberFormat="1" applyFont="1" applyFill="1" applyBorder="1" applyAlignment="1">
      <alignment horizontal="center" vertical="center" wrapText="1"/>
    </xf>
    <xf numFmtId="10" fontId="8" fillId="3" borderId="4" xfId="21" applyNumberFormat="1" applyFont="1" applyFill="1" applyBorder="1" applyAlignment="1">
      <alignment horizontal="center" vertical="center" wrapText="1"/>
    </xf>
    <xf numFmtId="0" fontId="8" fillId="4" borderId="5" xfId="21" applyFont="1" applyFill="1" applyBorder="1" applyAlignment="1">
      <alignment horizontal="justify" vertical="top" wrapText="1"/>
    </xf>
    <xf numFmtId="0" fontId="10" fillId="4" borderId="5" xfId="21" applyFont="1" applyFill="1" applyBorder="1" applyAlignment="1">
      <alignment wrapText="1"/>
    </xf>
    <xf numFmtId="0" fontId="8" fillId="4" borderId="3" xfId="2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4" borderId="1" xfId="21" applyFont="1" applyFill="1" applyBorder="1" applyAlignment="1">
      <alignment wrapText="1"/>
    </xf>
    <xf numFmtId="0" fontId="10" fillId="4" borderId="1" xfId="9" applyFont="1" applyFill="1" applyBorder="1" applyAlignment="1">
      <alignment wrapText="1"/>
    </xf>
    <xf numFmtId="0" fontId="8" fillId="4" borderId="10" xfId="21" applyFont="1" applyFill="1" applyBorder="1" applyAlignment="1">
      <alignment horizontal="justify" vertical="top" wrapText="1"/>
    </xf>
    <xf numFmtId="0" fontId="8" fillId="4" borderId="5" xfId="9" applyFont="1" applyFill="1" applyBorder="1" applyAlignment="1">
      <alignment horizontal="justify" vertical="top" wrapText="1"/>
    </xf>
    <xf numFmtId="0" fontId="10" fillId="4" borderId="1" xfId="9" applyFont="1" applyFill="1" applyBorder="1" applyAlignment="1">
      <alignment horizontal="justify" vertical="top" wrapText="1"/>
    </xf>
  </cellXfs>
  <cellStyles count="40">
    <cellStyle name="Millares" xfId="38" builtinId="3"/>
    <cellStyle name="Millares 2" xfId="8"/>
    <cellStyle name="Millares 2 2" xfId="28"/>
    <cellStyle name="Millares 3" xfId="14"/>
    <cellStyle name="Millares 3 2" xfId="19"/>
    <cellStyle name="Millares 3 3" xfId="23"/>
    <cellStyle name="Millares 3 3 2" xfId="33"/>
    <cellStyle name="Millares 4" xfId="15"/>
    <cellStyle name="Millares 4 2" xfId="29"/>
    <cellStyle name="Millares 5" xfId="2"/>
    <cellStyle name="Millares 5 2" xfId="27"/>
    <cellStyle name="Millares 6" xfId="20"/>
    <cellStyle name="Millares 7" xfId="30"/>
    <cellStyle name="Neutral 2" xfId="16"/>
    <cellStyle name="Neutral 3" xfId="3"/>
    <cellStyle name="Normal" xfId="0" builtinId="0"/>
    <cellStyle name="Normal 10" xfId="36"/>
    <cellStyle name="Normal 10 2" xfId="37"/>
    <cellStyle name="Normal 2" xfId="9"/>
    <cellStyle name="Normal 2 2" xfId="7"/>
    <cellStyle name="Normal 2 2 2" xfId="21"/>
    <cellStyle name="Normal 3" xfId="4"/>
    <cellStyle name="Normal 3 2" xfId="6"/>
    <cellStyle name="Normal 4" xfId="5"/>
    <cellStyle name="Normal 5" xfId="10"/>
    <cellStyle name="Normal 5 2" xfId="17"/>
    <cellStyle name="Normal 6" xfId="13"/>
    <cellStyle name="Normal 7" xfId="1"/>
    <cellStyle name="Normal 7 2" xfId="32"/>
    <cellStyle name="Normal 7 3" xfId="31"/>
    <cellStyle name="Normal 8" xfId="24"/>
    <cellStyle name="Normal 8 2" xfId="34"/>
    <cellStyle name="Normal 9" xfId="26"/>
    <cellStyle name="Normal 9 2" xfId="35"/>
    <cellStyle name="Porcentaje" xfId="39" builtinId="5"/>
    <cellStyle name="Porcentaje 2" xfId="11"/>
    <cellStyle name="Porcentaje 2 2" xfId="25"/>
    <cellStyle name="Porcentaje 3" xfId="18"/>
    <cellStyle name="Porcentaje 3 2" xfId="22"/>
    <cellStyle name="Porcentaje 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workbookViewId="0">
      <selection activeCell="C22" sqref="C22"/>
    </sheetView>
  </sheetViews>
  <sheetFormatPr baseColWidth="10" defaultRowHeight="12" x14ac:dyDescent="0.2"/>
  <cols>
    <col min="1" max="1" width="11.42578125" style="83"/>
    <col min="2" max="2" width="24.140625" style="83" customWidth="1"/>
    <col min="3" max="3" width="14.5703125" style="83" bestFit="1" customWidth="1"/>
    <col min="4" max="4" width="9.85546875" style="83" customWidth="1"/>
    <col min="5" max="5" width="10.7109375" style="83" customWidth="1"/>
    <col min="6" max="6" width="26.28515625" style="83" customWidth="1"/>
    <col min="7" max="7" width="10.140625" style="83" customWidth="1"/>
    <col min="8" max="8" width="13.7109375" style="83" bestFit="1" customWidth="1"/>
    <col min="9" max="9" width="15" style="83" customWidth="1"/>
    <col min="10" max="257" width="11.42578125" style="83"/>
    <col min="258" max="258" width="25.5703125" style="83" customWidth="1"/>
    <col min="259" max="259" width="15.28515625" style="83" customWidth="1"/>
    <col min="260" max="260" width="9.85546875" style="83" customWidth="1"/>
    <col min="261" max="261" width="10.85546875" style="83" customWidth="1"/>
    <col min="262" max="262" width="25.85546875" style="83" customWidth="1"/>
    <col min="263" max="263" width="10.140625" style="83" customWidth="1"/>
    <col min="264" max="264" width="18.5703125" style="83" customWidth="1"/>
    <col min="265" max="265" width="15" style="83" customWidth="1"/>
    <col min="266" max="513" width="11.42578125" style="83"/>
    <col min="514" max="514" width="25.5703125" style="83" customWidth="1"/>
    <col min="515" max="515" width="15.28515625" style="83" customWidth="1"/>
    <col min="516" max="516" width="9.85546875" style="83" customWidth="1"/>
    <col min="517" max="517" width="10.85546875" style="83" customWidth="1"/>
    <col min="518" max="518" width="25.85546875" style="83" customWidth="1"/>
    <col min="519" max="519" width="10.140625" style="83" customWidth="1"/>
    <col min="520" max="520" width="18.5703125" style="83" customWidth="1"/>
    <col min="521" max="521" width="15" style="83" customWidth="1"/>
    <col min="522" max="769" width="11.42578125" style="83"/>
    <col min="770" max="770" width="25.5703125" style="83" customWidth="1"/>
    <col min="771" max="771" width="15.28515625" style="83" customWidth="1"/>
    <col min="772" max="772" width="9.85546875" style="83" customWidth="1"/>
    <col min="773" max="773" width="10.85546875" style="83" customWidth="1"/>
    <col min="774" max="774" width="25.85546875" style="83" customWidth="1"/>
    <col min="775" max="775" width="10.140625" style="83" customWidth="1"/>
    <col min="776" max="776" width="18.5703125" style="83" customWidth="1"/>
    <col min="777" max="777" width="15" style="83" customWidth="1"/>
    <col min="778" max="1025" width="11.42578125" style="83"/>
    <col min="1026" max="1026" width="25.5703125" style="83" customWidth="1"/>
    <col min="1027" max="1027" width="15.28515625" style="83" customWidth="1"/>
    <col min="1028" max="1028" width="9.85546875" style="83" customWidth="1"/>
    <col min="1029" max="1029" width="10.85546875" style="83" customWidth="1"/>
    <col min="1030" max="1030" width="25.85546875" style="83" customWidth="1"/>
    <col min="1031" max="1031" width="10.140625" style="83" customWidth="1"/>
    <col min="1032" max="1032" width="18.5703125" style="83" customWidth="1"/>
    <col min="1033" max="1033" width="15" style="83" customWidth="1"/>
    <col min="1034" max="1281" width="11.42578125" style="83"/>
    <col min="1282" max="1282" width="25.5703125" style="83" customWidth="1"/>
    <col min="1283" max="1283" width="15.28515625" style="83" customWidth="1"/>
    <col min="1284" max="1284" width="9.85546875" style="83" customWidth="1"/>
    <col min="1285" max="1285" width="10.85546875" style="83" customWidth="1"/>
    <col min="1286" max="1286" width="25.85546875" style="83" customWidth="1"/>
    <col min="1287" max="1287" width="10.140625" style="83" customWidth="1"/>
    <col min="1288" max="1288" width="18.5703125" style="83" customWidth="1"/>
    <col min="1289" max="1289" width="15" style="83" customWidth="1"/>
    <col min="1290" max="1537" width="11.42578125" style="83"/>
    <col min="1538" max="1538" width="25.5703125" style="83" customWidth="1"/>
    <col min="1539" max="1539" width="15.28515625" style="83" customWidth="1"/>
    <col min="1540" max="1540" width="9.85546875" style="83" customWidth="1"/>
    <col min="1541" max="1541" width="10.85546875" style="83" customWidth="1"/>
    <col min="1542" max="1542" width="25.85546875" style="83" customWidth="1"/>
    <col min="1543" max="1543" width="10.140625" style="83" customWidth="1"/>
    <col min="1544" max="1544" width="18.5703125" style="83" customWidth="1"/>
    <col min="1545" max="1545" width="15" style="83" customWidth="1"/>
    <col min="1546" max="1793" width="11.42578125" style="83"/>
    <col min="1794" max="1794" width="25.5703125" style="83" customWidth="1"/>
    <col min="1795" max="1795" width="15.28515625" style="83" customWidth="1"/>
    <col min="1796" max="1796" width="9.85546875" style="83" customWidth="1"/>
    <col min="1797" max="1797" width="10.85546875" style="83" customWidth="1"/>
    <col min="1798" max="1798" width="25.85546875" style="83" customWidth="1"/>
    <col min="1799" max="1799" width="10.140625" style="83" customWidth="1"/>
    <col min="1800" max="1800" width="18.5703125" style="83" customWidth="1"/>
    <col min="1801" max="1801" width="15" style="83" customWidth="1"/>
    <col min="1802" max="2049" width="11.42578125" style="83"/>
    <col min="2050" max="2050" width="25.5703125" style="83" customWidth="1"/>
    <col min="2051" max="2051" width="15.28515625" style="83" customWidth="1"/>
    <col min="2052" max="2052" width="9.85546875" style="83" customWidth="1"/>
    <col min="2053" max="2053" width="10.85546875" style="83" customWidth="1"/>
    <col min="2054" max="2054" width="25.85546875" style="83" customWidth="1"/>
    <col min="2055" max="2055" width="10.140625" style="83" customWidth="1"/>
    <col min="2056" max="2056" width="18.5703125" style="83" customWidth="1"/>
    <col min="2057" max="2057" width="15" style="83" customWidth="1"/>
    <col min="2058" max="2305" width="11.42578125" style="83"/>
    <col min="2306" max="2306" width="25.5703125" style="83" customWidth="1"/>
    <col min="2307" max="2307" width="15.28515625" style="83" customWidth="1"/>
    <col min="2308" max="2308" width="9.85546875" style="83" customWidth="1"/>
    <col min="2309" max="2309" width="10.85546875" style="83" customWidth="1"/>
    <col min="2310" max="2310" width="25.85546875" style="83" customWidth="1"/>
    <col min="2311" max="2311" width="10.140625" style="83" customWidth="1"/>
    <col min="2312" max="2312" width="18.5703125" style="83" customWidth="1"/>
    <col min="2313" max="2313" width="15" style="83" customWidth="1"/>
    <col min="2314" max="2561" width="11.42578125" style="83"/>
    <col min="2562" max="2562" width="25.5703125" style="83" customWidth="1"/>
    <col min="2563" max="2563" width="15.28515625" style="83" customWidth="1"/>
    <col min="2564" max="2564" width="9.85546875" style="83" customWidth="1"/>
    <col min="2565" max="2565" width="10.85546875" style="83" customWidth="1"/>
    <col min="2566" max="2566" width="25.85546875" style="83" customWidth="1"/>
    <col min="2567" max="2567" width="10.140625" style="83" customWidth="1"/>
    <col min="2568" max="2568" width="18.5703125" style="83" customWidth="1"/>
    <col min="2569" max="2569" width="15" style="83" customWidth="1"/>
    <col min="2570" max="2817" width="11.42578125" style="83"/>
    <col min="2818" max="2818" width="25.5703125" style="83" customWidth="1"/>
    <col min="2819" max="2819" width="15.28515625" style="83" customWidth="1"/>
    <col min="2820" max="2820" width="9.85546875" style="83" customWidth="1"/>
    <col min="2821" max="2821" width="10.85546875" style="83" customWidth="1"/>
    <col min="2822" max="2822" width="25.85546875" style="83" customWidth="1"/>
    <col min="2823" max="2823" width="10.140625" style="83" customWidth="1"/>
    <col min="2824" max="2824" width="18.5703125" style="83" customWidth="1"/>
    <col min="2825" max="2825" width="15" style="83" customWidth="1"/>
    <col min="2826" max="3073" width="11.42578125" style="83"/>
    <col min="3074" max="3074" width="25.5703125" style="83" customWidth="1"/>
    <col min="3075" max="3075" width="15.28515625" style="83" customWidth="1"/>
    <col min="3076" max="3076" width="9.85546875" style="83" customWidth="1"/>
    <col min="3077" max="3077" width="10.85546875" style="83" customWidth="1"/>
    <col min="3078" max="3078" width="25.85546875" style="83" customWidth="1"/>
    <col min="3079" max="3079" width="10.140625" style="83" customWidth="1"/>
    <col min="3080" max="3080" width="18.5703125" style="83" customWidth="1"/>
    <col min="3081" max="3081" width="15" style="83" customWidth="1"/>
    <col min="3082" max="3329" width="11.42578125" style="83"/>
    <col min="3330" max="3330" width="25.5703125" style="83" customWidth="1"/>
    <col min="3331" max="3331" width="15.28515625" style="83" customWidth="1"/>
    <col min="3332" max="3332" width="9.85546875" style="83" customWidth="1"/>
    <col min="3333" max="3333" width="10.85546875" style="83" customWidth="1"/>
    <col min="3334" max="3334" width="25.85546875" style="83" customWidth="1"/>
    <col min="3335" max="3335" width="10.140625" style="83" customWidth="1"/>
    <col min="3336" max="3336" width="18.5703125" style="83" customWidth="1"/>
    <col min="3337" max="3337" width="15" style="83" customWidth="1"/>
    <col min="3338" max="3585" width="11.42578125" style="83"/>
    <col min="3586" max="3586" width="25.5703125" style="83" customWidth="1"/>
    <col min="3587" max="3587" width="15.28515625" style="83" customWidth="1"/>
    <col min="3588" max="3588" width="9.85546875" style="83" customWidth="1"/>
    <col min="3589" max="3589" width="10.85546875" style="83" customWidth="1"/>
    <col min="3590" max="3590" width="25.85546875" style="83" customWidth="1"/>
    <col min="3591" max="3591" width="10.140625" style="83" customWidth="1"/>
    <col min="3592" max="3592" width="18.5703125" style="83" customWidth="1"/>
    <col min="3593" max="3593" width="15" style="83" customWidth="1"/>
    <col min="3594" max="3841" width="11.42578125" style="83"/>
    <col min="3842" max="3842" width="25.5703125" style="83" customWidth="1"/>
    <col min="3843" max="3843" width="15.28515625" style="83" customWidth="1"/>
    <col min="3844" max="3844" width="9.85546875" style="83" customWidth="1"/>
    <col min="3845" max="3845" width="10.85546875" style="83" customWidth="1"/>
    <col min="3846" max="3846" width="25.85546875" style="83" customWidth="1"/>
    <col min="3847" max="3847" width="10.140625" style="83" customWidth="1"/>
    <col min="3848" max="3848" width="18.5703125" style="83" customWidth="1"/>
    <col min="3849" max="3849" width="15" style="83" customWidth="1"/>
    <col min="3850" max="4097" width="11.42578125" style="83"/>
    <col min="4098" max="4098" width="25.5703125" style="83" customWidth="1"/>
    <col min="4099" max="4099" width="15.28515625" style="83" customWidth="1"/>
    <col min="4100" max="4100" width="9.85546875" style="83" customWidth="1"/>
    <col min="4101" max="4101" width="10.85546875" style="83" customWidth="1"/>
    <col min="4102" max="4102" width="25.85546875" style="83" customWidth="1"/>
    <col min="4103" max="4103" width="10.140625" style="83" customWidth="1"/>
    <col min="4104" max="4104" width="18.5703125" style="83" customWidth="1"/>
    <col min="4105" max="4105" width="15" style="83" customWidth="1"/>
    <col min="4106" max="4353" width="11.42578125" style="83"/>
    <col min="4354" max="4354" width="25.5703125" style="83" customWidth="1"/>
    <col min="4355" max="4355" width="15.28515625" style="83" customWidth="1"/>
    <col min="4356" max="4356" width="9.85546875" style="83" customWidth="1"/>
    <col min="4357" max="4357" width="10.85546875" style="83" customWidth="1"/>
    <col min="4358" max="4358" width="25.85546875" style="83" customWidth="1"/>
    <col min="4359" max="4359" width="10.140625" style="83" customWidth="1"/>
    <col min="4360" max="4360" width="18.5703125" style="83" customWidth="1"/>
    <col min="4361" max="4361" width="15" style="83" customWidth="1"/>
    <col min="4362" max="4609" width="11.42578125" style="83"/>
    <col min="4610" max="4610" width="25.5703125" style="83" customWidth="1"/>
    <col min="4611" max="4611" width="15.28515625" style="83" customWidth="1"/>
    <col min="4612" max="4612" width="9.85546875" style="83" customWidth="1"/>
    <col min="4613" max="4613" width="10.85546875" style="83" customWidth="1"/>
    <col min="4614" max="4614" width="25.85546875" style="83" customWidth="1"/>
    <col min="4615" max="4615" width="10.140625" style="83" customWidth="1"/>
    <col min="4616" max="4616" width="18.5703125" style="83" customWidth="1"/>
    <col min="4617" max="4617" width="15" style="83" customWidth="1"/>
    <col min="4618" max="4865" width="11.42578125" style="83"/>
    <col min="4866" max="4866" width="25.5703125" style="83" customWidth="1"/>
    <col min="4867" max="4867" width="15.28515625" style="83" customWidth="1"/>
    <col min="4868" max="4868" width="9.85546875" style="83" customWidth="1"/>
    <col min="4869" max="4869" width="10.85546875" style="83" customWidth="1"/>
    <col min="4870" max="4870" width="25.85546875" style="83" customWidth="1"/>
    <col min="4871" max="4871" width="10.140625" style="83" customWidth="1"/>
    <col min="4872" max="4872" width="18.5703125" style="83" customWidth="1"/>
    <col min="4873" max="4873" width="15" style="83" customWidth="1"/>
    <col min="4874" max="5121" width="11.42578125" style="83"/>
    <col min="5122" max="5122" width="25.5703125" style="83" customWidth="1"/>
    <col min="5123" max="5123" width="15.28515625" style="83" customWidth="1"/>
    <col min="5124" max="5124" width="9.85546875" style="83" customWidth="1"/>
    <col min="5125" max="5125" width="10.85546875" style="83" customWidth="1"/>
    <col min="5126" max="5126" width="25.85546875" style="83" customWidth="1"/>
    <col min="5127" max="5127" width="10.140625" style="83" customWidth="1"/>
    <col min="5128" max="5128" width="18.5703125" style="83" customWidth="1"/>
    <col min="5129" max="5129" width="15" style="83" customWidth="1"/>
    <col min="5130" max="5377" width="11.42578125" style="83"/>
    <col min="5378" max="5378" width="25.5703125" style="83" customWidth="1"/>
    <col min="5379" max="5379" width="15.28515625" style="83" customWidth="1"/>
    <col min="5380" max="5380" width="9.85546875" style="83" customWidth="1"/>
    <col min="5381" max="5381" width="10.85546875" style="83" customWidth="1"/>
    <col min="5382" max="5382" width="25.85546875" style="83" customWidth="1"/>
    <col min="5383" max="5383" width="10.140625" style="83" customWidth="1"/>
    <col min="5384" max="5384" width="18.5703125" style="83" customWidth="1"/>
    <col min="5385" max="5385" width="15" style="83" customWidth="1"/>
    <col min="5386" max="5633" width="11.42578125" style="83"/>
    <col min="5634" max="5634" width="25.5703125" style="83" customWidth="1"/>
    <col min="5635" max="5635" width="15.28515625" style="83" customWidth="1"/>
    <col min="5636" max="5636" width="9.85546875" style="83" customWidth="1"/>
    <col min="5637" max="5637" width="10.85546875" style="83" customWidth="1"/>
    <col min="5638" max="5638" width="25.85546875" style="83" customWidth="1"/>
    <col min="5639" max="5639" width="10.140625" style="83" customWidth="1"/>
    <col min="5640" max="5640" width="18.5703125" style="83" customWidth="1"/>
    <col min="5641" max="5641" width="15" style="83" customWidth="1"/>
    <col min="5642" max="5889" width="11.42578125" style="83"/>
    <col min="5890" max="5890" width="25.5703125" style="83" customWidth="1"/>
    <col min="5891" max="5891" width="15.28515625" style="83" customWidth="1"/>
    <col min="5892" max="5892" width="9.85546875" style="83" customWidth="1"/>
    <col min="5893" max="5893" width="10.85546875" style="83" customWidth="1"/>
    <col min="5894" max="5894" width="25.85546875" style="83" customWidth="1"/>
    <col min="5895" max="5895" width="10.140625" style="83" customWidth="1"/>
    <col min="5896" max="5896" width="18.5703125" style="83" customWidth="1"/>
    <col min="5897" max="5897" width="15" style="83" customWidth="1"/>
    <col min="5898" max="6145" width="11.42578125" style="83"/>
    <col min="6146" max="6146" width="25.5703125" style="83" customWidth="1"/>
    <col min="6147" max="6147" width="15.28515625" style="83" customWidth="1"/>
    <col min="6148" max="6148" width="9.85546875" style="83" customWidth="1"/>
    <col min="6149" max="6149" width="10.85546875" style="83" customWidth="1"/>
    <col min="6150" max="6150" width="25.85546875" style="83" customWidth="1"/>
    <col min="6151" max="6151" width="10.140625" style="83" customWidth="1"/>
    <col min="6152" max="6152" width="18.5703125" style="83" customWidth="1"/>
    <col min="6153" max="6153" width="15" style="83" customWidth="1"/>
    <col min="6154" max="6401" width="11.42578125" style="83"/>
    <col min="6402" max="6402" width="25.5703125" style="83" customWidth="1"/>
    <col min="6403" max="6403" width="15.28515625" style="83" customWidth="1"/>
    <col min="6404" max="6404" width="9.85546875" style="83" customWidth="1"/>
    <col min="6405" max="6405" width="10.85546875" style="83" customWidth="1"/>
    <col min="6406" max="6406" width="25.85546875" style="83" customWidth="1"/>
    <col min="6407" max="6407" width="10.140625" style="83" customWidth="1"/>
    <col min="6408" max="6408" width="18.5703125" style="83" customWidth="1"/>
    <col min="6409" max="6409" width="15" style="83" customWidth="1"/>
    <col min="6410" max="6657" width="11.42578125" style="83"/>
    <col min="6658" max="6658" width="25.5703125" style="83" customWidth="1"/>
    <col min="6659" max="6659" width="15.28515625" style="83" customWidth="1"/>
    <col min="6660" max="6660" width="9.85546875" style="83" customWidth="1"/>
    <col min="6661" max="6661" width="10.85546875" style="83" customWidth="1"/>
    <col min="6662" max="6662" width="25.85546875" style="83" customWidth="1"/>
    <col min="6663" max="6663" width="10.140625" style="83" customWidth="1"/>
    <col min="6664" max="6664" width="18.5703125" style="83" customWidth="1"/>
    <col min="6665" max="6665" width="15" style="83" customWidth="1"/>
    <col min="6666" max="6913" width="11.42578125" style="83"/>
    <col min="6914" max="6914" width="25.5703125" style="83" customWidth="1"/>
    <col min="6915" max="6915" width="15.28515625" style="83" customWidth="1"/>
    <col min="6916" max="6916" width="9.85546875" style="83" customWidth="1"/>
    <col min="6917" max="6917" width="10.85546875" style="83" customWidth="1"/>
    <col min="6918" max="6918" width="25.85546875" style="83" customWidth="1"/>
    <col min="6919" max="6919" width="10.140625" style="83" customWidth="1"/>
    <col min="6920" max="6920" width="18.5703125" style="83" customWidth="1"/>
    <col min="6921" max="6921" width="15" style="83" customWidth="1"/>
    <col min="6922" max="7169" width="11.42578125" style="83"/>
    <col min="7170" max="7170" width="25.5703125" style="83" customWidth="1"/>
    <col min="7171" max="7171" width="15.28515625" style="83" customWidth="1"/>
    <col min="7172" max="7172" width="9.85546875" style="83" customWidth="1"/>
    <col min="7173" max="7173" width="10.85546875" style="83" customWidth="1"/>
    <col min="7174" max="7174" width="25.85546875" style="83" customWidth="1"/>
    <col min="7175" max="7175" width="10.140625" style="83" customWidth="1"/>
    <col min="7176" max="7176" width="18.5703125" style="83" customWidth="1"/>
    <col min="7177" max="7177" width="15" style="83" customWidth="1"/>
    <col min="7178" max="7425" width="11.42578125" style="83"/>
    <col min="7426" max="7426" width="25.5703125" style="83" customWidth="1"/>
    <col min="7427" max="7427" width="15.28515625" style="83" customWidth="1"/>
    <col min="7428" max="7428" width="9.85546875" style="83" customWidth="1"/>
    <col min="7429" max="7429" width="10.85546875" style="83" customWidth="1"/>
    <col min="7430" max="7430" width="25.85546875" style="83" customWidth="1"/>
    <col min="7431" max="7431" width="10.140625" style="83" customWidth="1"/>
    <col min="7432" max="7432" width="18.5703125" style="83" customWidth="1"/>
    <col min="7433" max="7433" width="15" style="83" customWidth="1"/>
    <col min="7434" max="7681" width="11.42578125" style="83"/>
    <col min="7682" max="7682" width="25.5703125" style="83" customWidth="1"/>
    <col min="7683" max="7683" width="15.28515625" style="83" customWidth="1"/>
    <col min="7684" max="7684" width="9.85546875" style="83" customWidth="1"/>
    <col min="7685" max="7685" width="10.85546875" style="83" customWidth="1"/>
    <col min="7686" max="7686" width="25.85546875" style="83" customWidth="1"/>
    <col min="7687" max="7687" width="10.140625" style="83" customWidth="1"/>
    <col min="7688" max="7688" width="18.5703125" style="83" customWidth="1"/>
    <col min="7689" max="7689" width="15" style="83" customWidth="1"/>
    <col min="7690" max="7937" width="11.42578125" style="83"/>
    <col min="7938" max="7938" width="25.5703125" style="83" customWidth="1"/>
    <col min="7939" max="7939" width="15.28515625" style="83" customWidth="1"/>
    <col min="7940" max="7940" width="9.85546875" style="83" customWidth="1"/>
    <col min="7941" max="7941" width="10.85546875" style="83" customWidth="1"/>
    <col min="7942" max="7942" width="25.85546875" style="83" customWidth="1"/>
    <col min="7943" max="7943" width="10.140625" style="83" customWidth="1"/>
    <col min="7944" max="7944" width="18.5703125" style="83" customWidth="1"/>
    <col min="7945" max="7945" width="15" style="83" customWidth="1"/>
    <col min="7946" max="8193" width="11.42578125" style="83"/>
    <col min="8194" max="8194" width="25.5703125" style="83" customWidth="1"/>
    <col min="8195" max="8195" width="15.28515625" style="83" customWidth="1"/>
    <col min="8196" max="8196" width="9.85546875" style="83" customWidth="1"/>
    <col min="8197" max="8197" width="10.85546875" style="83" customWidth="1"/>
    <col min="8198" max="8198" width="25.85546875" style="83" customWidth="1"/>
    <col min="8199" max="8199" width="10.140625" style="83" customWidth="1"/>
    <col min="8200" max="8200" width="18.5703125" style="83" customWidth="1"/>
    <col min="8201" max="8201" width="15" style="83" customWidth="1"/>
    <col min="8202" max="8449" width="11.42578125" style="83"/>
    <col min="8450" max="8450" width="25.5703125" style="83" customWidth="1"/>
    <col min="8451" max="8451" width="15.28515625" style="83" customWidth="1"/>
    <col min="8452" max="8452" width="9.85546875" style="83" customWidth="1"/>
    <col min="8453" max="8453" width="10.85546875" style="83" customWidth="1"/>
    <col min="8454" max="8454" width="25.85546875" style="83" customWidth="1"/>
    <col min="8455" max="8455" width="10.140625" style="83" customWidth="1"/>
    <col min="8456" max="8456" width="18.5703125" style="83" customWidth="1"/>
    <col min="8457" max="8457" width="15" style="83" customWidth="1"/>
    <col min="8458" max="8705" width="11.42578125" style="83"/>
    <col min="8706" max="8706" width="25.5703125" style="83" customWidth="1"/>
    <col min="8707" max="8707" width="15.28515625" style="83" customWidth="1"/>
    <col min="8708" max="8708" width="9.85546875" style="83" customWidth="1"/>
    <col min="8709" max="8709" width="10.85546875" style="83" customWidth="1"/>
    <col min="8710" max="8710" width="25.85546875" style="83" customWidth="1"/>
    <col min="8711" max="8711" width="10.140625" style="83" customWidth="1"/>
    <col min="8712" max="8712" width="18.5703125" style="83" customWidth="1"/>
    <col min="8713" max="8713" width="15" style="83" customWidth="1"/>
    <col min="8714" max="8961" width="11.42578125" style="83"/>
    <col min="8962" max="8962" width="25.5703125" style="83" customWidth="1"/>
    <col min="8963" max="8963" width="15.28515625" style="83" customWidth="1"/>
    <col min="8964" max="8964" width="9.85546875" style="83" customWidth="1"/>
    <col min="8965" max="8965" width="10.85546875" style="83" customWidth="1"/>
    <col min="8966" max="8966" width="25.85546875" style="83" customWidth="1"/>
    <col min="8967" max="8967" width="10.140625" style="83" customWidth="1"/>
    <col min="8968" max="8968" width="18.5703125" style="83" customWidth="1"/>
    <col min="8969" max="8969" width="15" style="83" customWidth="1"/>
    <col min="8970" max="9217" width="11.42578125" style="83"/>
    <col min="9218" max="9218" width="25.5703125" style="83" customWidth="1"/>
    <col min="9219" max="9219" width="15.28515625" style="83" customWidth="1"/>
    <col min="9220" max="9220" width="9.85546875" style="83" customWidth="1"/>
    <col min="9221" max="9221" width="10.85546875" style="83" customWidth="1"/>
    <col min="9222" max="9222" width="25.85546875" style="83" customWidth="1"/>
    <col min="9223" max="9223" width="10.140625" style="83" customWidth="1"/>
    <col min="9224" max="9224" width="18.5703125" style="83" customWidth="1"/>
    <col min="9225" max="9225" width="15" style="83" customWidth="1"/>
    <col min="9226" max="9473" width="11.42578125" style="83"/>
    <col min="9474" max="9474" width="25.5703125" style="83" customWidth="1"/>
    <col min="9475" max="9475" width="15.28515625" style="83" customWidth="1"/>
    <col min="9476" max="9476" width="9.85546875" style="83" customWidth="1"/>
    <col min="9477" max="9477" width="10.85546875" style="83" customWidth="1"/>
    <col min="9478" max="9478" width="25.85546875" style="83" customWidth="1"/>
    <col min="9479" max="9479" width="10.140625" style="83" customWidth="1"/>
    <col min="9480" max="9480" width="18.5703125" style="83" customWidth="1"/>
    <col min="9481" max="9481" width="15" style="83" customWidth="1"/>
    <col min="9482" max="9729" width="11.42578125" style="83"/>
    <col min="9730" max="9730" width="25.5703125" style="83" customWidth="1"/>
    <col min="9731" max="9731" width="15.28515625" style="83" customWidth="1"/>
    <col min="9732" max="9732" width="9.85546875" style="83" customWidth="1"/>
    <col min="9733" max="9733" width="10.85546875" style="83" customWidth="1"/>
    <col min="9734" max="9734" width="25.85546875" style="83" customWidth="1"/>
    <col min="9735" max="9735" width="10.140625" style="83" customWidth="1"/>
    <col min="9736" max="9736" width="18.5703125" style="83" customWidth="1"/>
    <col min="9737" max="9737" width="15" style="83" customWidth="1"/>
    <col min="9738" max="9985" width="11.42578125" style="83"/>
    <col min="9986" max="9986" width="25.5703125" style="83" customWidth="1"/>
    <col min="9987" max="9987" width="15.28515625" style="83" customWidth="1"/>
    <col min="9988" max="9988" width="9.85546875" style="83" customWidth="1"/>
    <col min="9989" max="9989" width="10.85546875" style="83" customWidth="1"/>
    <col min="9990" max="9990" width="25.85546875" style="83" customWidth="1"/>
    <col min="9991" max="9991" width="10.140625" style="83" customWidth="1"/>
    <col min="9992" max="9992" width="18.5703125" style="83" customWidth="1"/>
    <col min="9993" max="9993" width="15" style="83" customWidth="1"/>
    <col min="9994" max="10241" width="11.42578125" style="83"/>
    <col min="10242" max="10242" width="25.5703125" style="83" customWidth="1"/>
    <col min="10243" max="10243" width="15.28515625" style="83" customWidth="1"/>
    <col min="10244" max="10244" width="9.85546875" style="83" customWidth="1"/>
    <col min="10245" max="10245" width="10.85546875" style="83" customWidth="1"/>
    <col min="10246" max="10246" width="25.85546875" style="83" customWidth="1"/>
    <col min="10247" max="10247" width="10.140625" style="83" customWidth="1"/>
    <col min="10248" max="10248" width="18.5703125" style="83" customWidth="1"/>
    <col min="10249" max="10249" width="15" style="83" customWidth="1"/>
    <col min="10250" max="10497" width="11.42578125" style="83"/>
    <col min="10498" max="10498" width="25.5703125" style="83" customWidth="1"/>
    <col min="10499" max="10499" width="15.28515625" style="83" customWidth="1"/>
    <col min="10500" max="10500" width="9.85546875" style="83" customWidth="1"/>
    <col min="10501" max="10501" width="10.85546875" style="83" customWidth="1"/>
    <col min="10502" max="10502" width="25.85546875" style="83" customWidth="1"/>
    <col min="10503" max="10503" width="10.140625" style="83" customWidth="1"/>
    <col min="10504" max="10504" width="18.5703125" style="83" customWidth="1"/>
    <col min="10505" max="10505" width="15" style="83" customWidth="1"/>
    <col min="10506" max="10753" width="11.42578125" style="83"/>
    <col min="10754" max="10754" width="25.5703125" style="83" customWidth="1"/>
    <col min="10755" max="10755" width="15.28515625" style="83" customWidth="1"/>
    <col min="10756" max="10756" width="9.85546875" style="83" customWidth="1"/>
    <col min="10757" max="10757" width="10.85546875" style="83" customWidth="1"/>
    <col min="10758" max="10758" width="25.85546875" style="83" customWidth="1"/>
    <col min="10759" max="10759" width="10.140625" style="83" customWidth="1"/>
    <col min="10760" max="10760" width="18.5703125" style="83" customWidth="1"/>
    <col min="10761" max="10761" width="15" style="83" customWidth="1"/>
    <col min="10762" max="11009" width="11.42578125" style="83"/>
    <col min="11010" max="11010" width="25.5703125" style="83" customWidth="1"/>
    <col min="11011" max="11011" width="15.28515625" style="83" customWidth="1"/>
    <col min="11012" max="11012" width="9.85546875" style="83" customWidth="1"/>
    <col min="11013" max="11013" width="10.85546875" style="83" customWidth="1"/>
    <col min="11014" max="11014" width="25.85546875" style="83" customWidth="1"/>
    <col min="11015" max="11015" width="10.140625" style="83" customWidth="1"/>
    <col min="11016" max="11016" width="18.5703125" style="83" customWidth="1"/>
    <col min="11017" max="11017" width="15" style="83" customWidth="1"/>
    <col min="11018" max="11265" width="11.42578125" style="83"/>
    <col min="11266" max="11266" width="25.5703125" style="83" customWidth="1"/>
    <col min="11267" max="11267" width="15.28515625" style="83" customWidth="1"/>
    <col min="11268" max="11268" width="9.85546875" style="83" customWidth="1"/>
    <col min="11269" max="11269" width="10.85546875" style="83" customWidth="1"/>
    <col min="11270" max="11270" width="25.85546875" style="83" customWidth="1"/>
    <col min="11271" max="11271" width="10.140625" style="83" customWidth="1"/>
    <col min="11272" max="11272" width="18.5703125" style="83" customWidth="1"/>
    <col min="11273" max="11273" width="15" style="83" customWidth="1"/>
    <col min="11274" max="11521" width="11.42578125" style="83"/>
    <col min="11522" max="11522" width="25.5703125" style="83" customWidth="1"/>
    <col min="11523" max="11523" width="15.28515625" style="83" customWidth="1"/>
    <col min="11524" max="11524" width="9.85546875" style="83" customWidth="1"/>
    <col min="11525" max="11525" width="10.85546875" style="83" customWidth="1"/>
    <col min="11526" max="11526" width="25.85546875" style="83" customWidth="1"/>
    <col min="11527" max="11527" width="10.140625" style="83" customWidth="1"/>
    <col min="11528" max="11528" width="18.5703125" style="83" customWidth="1"/>
    <col min="11529" max="11529" width="15" style="83" customWidth="1"/>
    <col min="11530" max="11777" width="11.42578125" style="83"/>
    <col min="11778" max="11778" width="25.5703125" style="83" customWidth="1"/>
    <col min="11779" max="11779" width="15.28515625" style="83" customWidth="1"/>
    <col min="11780" max="11780" width="9.85546875" style="83" customWidth="1"/>
    <col min="11781" max="11781" width="10.85546875" style="83" customWidth="1"/>
    <col min="11782" max="11782" width="25.85546875" style="83" customWidth="1"/>
    <col min="11783" max="11783" width="10.140625" style="83" customWidth="1"/>
    <col min="11784" max="11784" width="18.5703125" style="83" customWidth="1"/>
    <col min="11785" max="11785" width="15" style="83" customWidth="1"/>
    <col min="11786" max="12033" width="11.42578125" style="83"/>
    <col min="12034" max="12034" width="25.5703125" style="83" customWidth="1"/>
    <col min="12035" max="12035" width="15.28515625" style="83" customWidth="1"/>
    <col min="12036" max="12036" width="9.85546875" style="83" customWidth="1"/>
    <col min="12037" max="12037" width="10.85546875" style="83" customWidth="1"/>
    <col min="12038" max="12038" width="25.85546875" style="83" customWidth="1"/>
    <col min="12039" max="12039" width="10.140625" style="83" customWidth="1"/>
    <col min="12040" max="12040" width="18.5703125" style="83" customWidth="1"/>
    <col min="12041" max="12041" width="15" style="83" customWidth="1"/>
    <col min="12042" max="12289" width="11.42578125" style="83"/>
    <col min="12290" max="12290" width="25.5703125" style="83" customWidth="1"/>
    <col min="12291" max="12291" width="15.28515625" style="83" customWidth="1"/>
    <col min="12292" max="12292" width="9.85546875" style="83" customWidth="1"/>
    <col min="12293" max="12293" width="10.85546875" style="83" customWidth="1"/>
    <col min="12294" max="12294" width="25.85546875" style="83" customWidth="1"/>
    <col min="12295" max="12295" width="10.140625" style="83" customWidth="1"/>
    <col min="12296" max="12296" width="18.5703125" style="83" customWidth="1"/>
    <col min="12297" max="12297" width="15" style="83" customWidth="1"/>
    <col min="12298" max="12545" width="11.42578125" style="83"/>
    <col min="12546" max="12546" width="25.5703125" style="83" customWidth="1"/>
    <col min="12547" max="12547" width="15.28515625" style="83" customWidth="1"/>
    <col min="12548" max="12548" width="9.85546875" style="83" customWidth="1"/>
    <col min="12549" max="12549" width="10.85546875" style="83" customWidth="1"/>
    <col min="12550" max="12550" width="25.85546875" style="83" customWidth="1"/>
    <col min="12551" max="12551" width="10.140625" style="83" customWidth="1"/>
    <col min="12552" max="12552" width="18.5703125" style="83" customWidth="1"/>
    <col min="12553" max="12553" width="15" style="83" customWidth="1"/>
    <col min="12554" max="12801" width="11.42578125" style="83"/>
    <col min="12802" max="12802" width="25.5703125" style="83" customWidth="1"/>
    <col min="12803" max="12803" width="15.28515625" style="83" customWidth="1"/>
    <col min="12804" max="12804" width="9.85546875" style="83" customWidth="1"/>
    <col min="12805" max="12805" width="10.85546875" style="83" customWidth="1"/>
    <col min="12806" max="12806" width="25.85546875" style="83" customWidth="1"/>
    <col min="12807" max="12807" width="10.140625" style="83" customWidth="1"/>
    <col min="12808" max="12808" width="18.5703125" style="83" customWidth="1"/>
    <col min="12809" max="12809" width="15" style="83" customWidth="1"/>
    <col min="12810" max="13057" width="11.42578125" style="83"/>
    <col min="13058" max="13058" width="25.5703125" style="83" customWidth="1"/>
    <col min="13059" max="13059" width="15.28515625" style="83" customWidth="1"/>
    <col min="13060" max="13060" width="9.85546875" style="83" customWidth="1"/>
    <col min="13061" max="13061" width="10.85546875" style="83" customWidth="1"/>
    <col min="13062" max="13062" width="25.85546875" style="83" customWidth="1"/>
    <col min="13063" max="13063" width="10.140625" style="83" customWidth="1"/>
    <col min="13064" max="13064" width="18.5703125" style="83" customWidth="1"/>
    <col min="13065" max="13065" width="15" style="83" customWidth="1"/>
    <col min="13066" max="13313" width="11.42578125" style="83"/>
    <col min="13314" max="13314" width="25.5703125" style="83" customWidth="1"/>
    <col min="13315" max="13315" width="15.28515625" style="83" customWidth="1"/>
    <col min="13316" max="13316" width="9.85546875" style="83" customWidth="1"/>
    <col min="13317" max="13317" width="10.85546875" style="83" customWidth="1"/>
    <col min="13318" max="13318" width="25.85546875" style="83" customWidth="1"/>
    <col min="13319" max="13319" width="10.140625" style="83" customWidth="1"/>
    <col min="13320" max="13320" width="18.5703125" style="83" customWidth="1"/>
    <col min="13321" max="13321" width="15" style="83" customWidth="1"/>
    <col min="13322" max="13569" width="11.42578125" style="83"/>
    <col min="13570" max="13570" width="25.5703125" style="83" customWidth="1"/>
    <col min="13571" max="13571" width="15.28515625" style="83" customWidth="1"/>
    <col min="13572" max="13572" width="9.85546875" style="83" customWidth="1"/>
    <col min="13573" max="13573" width="10.85546875" style="83" customWidth="1"/>
    <col min="13574" max="13574" width="25.85546875" style="83" customWidth="1"/>
    <col min="13575" max="13575" width="10.140625" style="83" customWidth="1"/>
    <col min="13576" max="13576" width="18.5703125" style="83" customWidth="1"/>
    <col min="13577" max="13577" width="15" style="83" customWidth="1"/>
    <col min="13578" max="13825" width="11.42578125" style="83"/>
    <col min="13826" max="13826" width="25.5703125" style="83" customWidth="1"/>
    <col min="13827" max="13827" width="15.28515625" style="83" customWidth="1"/>
    <col min="13828" max="13828" width="9.85546875" style="83" customWidth="1"/>
    <col min="13829" max="13829" width="10.85546875" style="83" customWidth="1"/>
    <col min="13830" max="13830" width="25.85546875" style="83" customWidth="1"/>
    <col min="13831" max="13831" width="10.140625" style="83" customWidth="1"/>
    <col min="13832" max="13832" width="18.5703125" style="83" customWidth="1"/>
    <col min="13833" max="13833" width="15" style="83" customWidth="1"/>
    <col min="13834" max="14081" width="11.42578125" style="83"/>
    <col min="14082" max="14082" width="25.5703125" style="83" customWidth="1"/>
    <col min="14083" max="14083" width="15.28515625" style="83" customWidth="1"/>
    <col min="14084" max="14084" width="9.85546875" style="83" customWidth="1"/>
    <col min="14085" max="14085" width="10.85546875" style="83" customWidth="1"/>
    <col min="14086" max="14086" width="25.85546875" style="83" customWidth="1"/>
    <col min="14087" max="14087" width="10.140625" style="83" customWidth="1"/>
    <col min="14088" max="14088" width="18.5703125" style="83" customWidth="1"/>
    <col min="14089" max="14089" width="15" style="83" customWidth="1"/>
    <col min="14090" max="14337" width="11.42578125" style="83"/>
    <col min="14338" max="14338" width="25.5703125" style="83" customWidth="1"/>
    <col min="14339" max="14339" width="15.28515625" style="83" customWidth="1"/>
    <col min="14340" max="14340" width="9.85546875" style="83" customWidth="1"/>
    <col min="14341" max="14341" width="10.85546875" style="83" customWidth="1"/>
    <col min="14342" max="14342" width="25.85546875" style="83" customWidth="1"/>
    <col min="14343" max="14343" width="10.140625" style="83" customWidth="1"/>
    <col min="14344" max="14344" width="18.5703125" style="83" customWidth="1"/>
    <col min="14345" max="14345" width="15" style="83" customWidth="1"/>
    <col min="14346" max="14593" width="11.42578125" style="83"/>
    <col min="14594" max="14594" width="25.5703125" style="83" customWidth="1"/>
    <col min="14595" max="14595" width="15.28515625" style="83" customWidth="1"/>
    <col min="14596" max="14596" width="9.85546875" style="83" customWidth="1"/>
    <col min="14597" max="14597" width="10.85546875" style="83" customWidth="1"/>
    <col min="14598" max="14598" width="25.85546875" style="83" customWidth="1"/>
    <col min="14599" max="14599" width="10.140625" style="83" customWidth="1"/>
    <col min="14600" max="14600" width="18.5703125" style="83" customWidth="1"/>
    <col min="14601" max="14601" width="15" style="83" customWidth="1"/>
    <col min="14602" max="14849" width="11.42578125" style="83"/>
    <col min="14850" max="14850" width="25.5703125" style="83" customWidth="1"/>
    <col min="14851" max="14851" width="15.28515625" style="83" customWidth="1"/>
    <col min="14852" max="14852" width="9.85546875" style="83" customWidth="1"/>
    <col min="14853" max="14853" width="10.85546875" style="83" customWidth="1"/>
    <col min="14854" max="14854" width="25.85546875" style="83" customWidth="1"/>
    <col min="14855" max="14855" width="10.140625" style="83" customWidth="1"/>
    <col min="14856" max="14856" width="18.5703125" style="83" customWidth="1"/>
    <col min="14857" max="14857" width="15" style="83" customWidth="1"/>
    <col min="14858" max="15105" width="11.42578125" style="83"/>
    <col min="15106" max="15106" width="25.5703125" style="83" customWidth="1"/>
    <col min="15107" max="15107" width="15.28515625" style="83" customWidth="1"/>
    <col min="15108" max="15108" width="9.85546875" style="83" customWidth="1"/>
    <col min="15109" max="15109" width="10.85546875" style="83" customWidth="1"/>
    <col min="15110" max="15110" width="25.85546875" style="83" customWidth="1"/>
    <col min="15111" max="15111" width="10.140625" style="83" customWidth="1"/>
    <col min="15112" max="15112" width="18.5703125" style="83" customWidth="1"/>
    <col min="15113" max="15113" width="15" style="83" customWidth="1"/>
    <col min="15114" max="15361" width="11.42578125" style="83"/>
    <col min="15362" max="15362" width="25.5703125" style="83" customWidth="1"/>
    <col min="15363" max="15363" width="15.28515625" style="83" customWidth="1"/>
    <col min="15364" max="15364" width="9.85546875" style="83" customWidth="1"/>
    <col min="15365" max="15365" width="10.85546875" style="83" customWidth="1"/>
    <col min="15366" max="15366" width="25.85546875" style="83" customWidth="1"/>
    <col min="15367" max="15367" width="10.140625" style="83" customWidth="1"/>
    <col min="15368" max="15368" width="18.5703125" style="83" customWidth="1"/>
    <col min="15369" max="15369" width="15" style="83" customWidth="1"/>
    <col min="15370" max="15617" width="11.42578125" style="83"/>
    <col min="15618" max="15618" width="25.5703125" style="83" customWidth="1"/>
    <col min="15619" max="15619" width="15.28515625" style="83" customWidth="1"/>
    <col min="15620" max="15620" width="9.85546875" style="83" customWidth="1"/>
    <col min="15621" max="15621" width="10.85546875" style="83" customWidth="1"/>
    <col min="15622" max="15622" width="25.85546875" style="83" customWidth="1"/>
    <col min="15623" max="15623" width="10.140625" style="83" customWidth="1"/>
    <col min="15624" max="15624" width="18.5703125" style="83" customWidth="1"/>
    <col min="15625" max="15625" width="15" style="83" customWidth="1"/>
    <col min="15626" max="15873" width="11.42578125" style="83"/>
    <col min="15874" max="15874" width="25.5703125" style="83" customWidth="1"/>
    <col min="15875" max="15875" width="15.28515625" style="83" customWidth="1"/>
    <col min="15876" max="15876" width="9.85546875" style="83" customWidth="1"/>
    <col min="15877" max="15877" width="10.85546875" style="83" customWidth="1"/>
    <col min="15878" max="15878" width="25.85546875" style="83" customWidth="1"/>
    <col min="15879" max="15879" width="10.140625" style="83" customWidth="1"/>
    <col min="15880" max="15880" width="18.5703125" style="83" customWidth="1"/>
    <col min="15881" max="15881" width="15" style="83" customWidth="1"/>
    <col min="15882" max="16129" width="11.42578125" style="83"/>
    <col min="16130" max="16130" width="25.5703125" style="83" customWidth="1"/>
    <col min="16131" max="16131" width="15.28515625" style="83" customWidth="1"/>
    <col min="16132" max="16132" width="9.85546875" style="83" customWidth="1"/>
    <col min="16133" max="16133" width="10.85546875" style="83" customWidth="1"/>
    <col min="16134" max="16134" width="25.85546875" style="83" customWidth="1"/>
    <col min="16135" max="16135" width="10.140625" style="83" customWidth="1"/>
    <col min="16136" max="16136" width="18.5703125" style="83" customWidth="1"/>
    <col min="16137" max="16137" width="15" style="83" customWidth="1"/>
    <col min="16138" max="16384" width="11.42578125" style="83"/>
  </cols>
  <sheetData>
    <row r="3" spans="2:8" ht="13.5" x14ac:dyDescent="0.25">
      <c r="B3" s="114" t="s">
        <v>66</v>
      </c>
      <c r="C3" s="114"/>
      <c r="D3" s="114"/>
      <c r="E3" s="114"/>
      <c r="F3" s="114"/>
      <c r="G3" s="114"/>
      <c r="H3" s="114"/>
    </row>
    <row r="4" spans="2:8" ht="13.5" x14ac:dyDescent="0.25">
      <c r="B4" s="114" t="s">
        <v>65</v>
      </c>
      <c r="C4" s="114"/>
      <c r="D4" s="114"/>
      <c r="E4" s="114"/>
      <c r="F4" s="114"/>
      <c r="G4" s="114"/>
      <c r="H4" s="114"/>
    </row>
    <row r="5" spans="2:8" ht="13.5" x14ac:dyDescent="0.25">
      <c r="B5" s="114" t="s">
        <v>4</v>
      </c>
      <c r="C5" s="114"/>
      <c r="D5" s="114"/>
      <c r="E5" s="114"/>
      <c r="F5" s="114"/>
      <c r="G5" s="114"/>
      <c r="H5" s="114"/>
    </row>
    <row r="6" spans="2:8" ht="13.5" x14ac:dyDescent="0.25">
      <c r="B6" s="84" t="s">
        <v>5</v>
      </c>
      <c r="C6" s="85"/>
      <c r="D6" s="85"/>
      <c r="E6" s="85"/>
      <c r="F6" s="85"/>
      <c r="G6" s="85"/>
      <c r="H6" s="85"/>
    </row>
    <row r="7" spans="2:8" ht="40.5" x14ac:dyDescent="0.2">
      <c r="B7" s="86" t="s">
        <v>6</v>
      </c>
      <c r="C7" s="86" t="s">
        <v>7</v>
      </c>
      <c r="D7" s="87" t="s">
        <v>8</v>
      </c>
      <c r="E7" s="87" t="s">
        <v>3</v>
      </c>
      <c r="F7" s="87" t="s">
        <v>9</v>
      </c>
      <c r="G7" s="87" t="s">
        <v>10</v>
      </c>
      <c r="H7" s="87" t="s">
        <v>11</v>
      </c>
    </row>
    <row r="8" spans="2:8" ht="36.75" customHeight="1" x14ac:dyDescent="0.25">
      <c r="B8" s="88" t="s">
        <v>12</v>
      </c>
      <c r="C8" s="89">
        <v>298840308</v>
      </c>
      <c r="D8" s="89"/>
      <c r="E8" s="89">
        <f>+C8</f>
        <v>298840308</v>
      </c>
      <c r="F8" s="88" t="s">
        <v>13</v>
      </c>
      <c r="G8" s="90" t="s">
        <v>67</v>
      </c>
      <c r="H8" s="91" t="s">
        <v>68</v>
      </c>
    </row>
    <row r="9" spans="2:8" ht="23.25" customHeight="1" x14ac:dyDescent="0.25">
      <c r="B9" s="92" t="s">
        <v>14</v>
      </c>
      <c r="C9" s="93">
        <f>+C8</f>
        <v>298840308</v>
      </c>
      <c r="D9" s="93">
        <f t="shared" ref="D9:E9" si="0">+D8</f>
        <v>0</v>
      </c>
      <c r="E9" s="93">
        <f t="shared" si="0"/>
        <v>298840308</v>
      </c>
      <c r="F9" s="94"/>
      <c r="G9" s="95"/>
      <c r="H9" s="88"/>
    </row>
    <row r="10" spans="2:8" ht="40.5" x14ac:dyDescent="0.25">
      <c r="B10" s="91" t="s">
        <v>72</v>
      </c>
      <c r="C10" s="89"/>
      <c r="D10" s="89">
        <v>124798</v>
      </c>
      <c r="E10" s="89">
        <f>+D10</f>
        <v>124798</v>
      </c>
      <c r="F10" s="96" t="s">
        <v>69</v>
      </c>
      <c r="G10" s="95">
        <v>44263</v>
      </c>
      <c r="H10" s="91" t="s">
        <v>70</v>
      </c>
    </row>
    <row r="11" spans="2:8" s="106" customFormat="1" ht="13.5" x14ac:dyDescent="0.25">
      <c r="B11" s="92" t="s">
        <v>71</v>
      </c>
      <c r="C11" s="93"/>
      <c r="D11" s="93">
        <f>+D10</f>
        <v>124798</v>
      </c>
      <c r="E11" s="93">
        <f>+D11</f>
        <v>124798</v>
      </c>
      <c r="F11" s="104"/>
      <c r="G11" s="105"/>
      <c r="H11" s="92"/>
    </row>
    <row r="12" spans="2:8" ht="40.5" hidden="1" x14ac:dyDescent="0.25">
      <c r="B12" s="91" t="s">
        <v>15</v>
      </c>
      <c r="C12" s="89"/>
      <c r="D12" s="89"/>
      <c r="E12" s="89"/>
      <c r="F12" s="94"/>
      <c r="G12" s="95"/>
      <c r="H12" s="88"/>
    </row>
    <row r="13" spans="2:8" ht="13.5" hidden="1" x14ac:dyDescent="0.25">
      <c r="B13" s="91"/>
      <c r="C13" s="89"/>
      <c r="D13" s="89"/>
      <c r="E13" s="89"/>
      <c r="F13" s="94"/>
      <c r="G13" s="95"/>
      <c r="H13" s="88"/>
    </row>
    <row r="14" spans="2:8" ht="13.5" hidden="1" x14ac:dyDescent="0.25">
      <c r="B14" s="91"/>
      <c r="C14" s="89"/>
      <c r="D14" s="89"/>
      <c r="E14" s="97"/>
      <c r="F14" s="94"/>
      <c r="G14" s="95"/>
      <c r="H14" s="88"/>
    </row>
    <row r="15" spans="2:8" ht="13.5" hidden="1" x14ac:dyDescent="0.25">
      <c r="B15" s="91"/>
      <c r="C15" s="89"/>
      <c r="D15" s="89"/>
      <c r="E15" s="98"/>
      <c r="F15" s="94"/>
      <c r="G15" s="95"/>
      <c r="H15" s="88"/>
    </row>
    <row r="16" spans="2:8" ht="13.5" hidden="1" x14ac:dyDescent="0.25">
      <c r="B16" s="92" t="s">
        <v>16</v>
      </c>
      <c r="C16" s="89"/>
      <c r="D16" s="93">
        <f>SUM(D12:D15)</f>
        <v>0</v>
      </c>
      <c r="E16" s="93">
        <f>SUM(E12:E15)</f>
        <v>0</v>
      </c>
      <c r="F16" s="94"/>
      <c r="G16" s="95"/>
      <c r="H16" s="88"/>
    </row>
    <row r="17" spans="2:8" ht="13.5" x14ac:dyDescent="0.25">
      <c r="B17" s="99" t="s">
        <v>2</v>
      </c>
      <c r="C17" s="100">
        <f>+C9+C11</f>
        <v>298840308</v>
      </c>
      <c r="D17" s="100">
        <f t="shared" ref="D17:E17" si="1">+D9+D11</f>
        <v>124798</v>
      </c>
      <c r="E17" s="100">
        <f t="shared" si="1"/>
        <v>298965106</v>
      </c>
      <c r="F17" s="101"/>
      <c r="G17" s="101"/>
      <c r="H17" s="101"/>
    </row>
    <row r="18" spans="2:8" ht="13.5" x14ac:dyDescent="0.25">
      <c r="B18" s="85" t="s">
        <v>17</v>
      </c>
      <c r="C18" s="85"/>
      <c r="D18" s="85"/>
      <c r="E18" s="102"/>
      <c r="F18" s="85"/>
      <c r="G18" s="85"/>
      <c r="H18" s="85"/>
    </row>
    <row r="19" spans="2:8" x14ac:dyDescent="0.2">
      <c r="E19" s="98"/>
    </row>
    <row r="20" spans="2:8" x14ac:dyDescent="0.2">
      <c r="E20" s="103"/>
    </row>
    <row r="21" spans="2:8" x14ac:dyDescent="0.2">
      <c r="E21" s="98"/>
    </row>
  </sheetData>
  <mergeCells count="3"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6"/>
  <sheetViews>
    <sheetView topLeftCell="B28" zoomScale="75" zoomScaleNormal="75" workbookViewId="0">
      <selection activeCell="F49" sqref="F49:F50"/>
    </sheetView>
  </sheetViews>
  <sheetFormatPr baseColWidth="10" defaultColWidth="15.5703125" defaultRowHeight="15" x14ac:dyDescent="0.25"/>
  <cols>
    <col min="1" max="1" width="15.5703125" style="15"/>
    <col min="2" max="2" width="24.85546875" style="15" customWidth="1"/>
    <col min="3" max="3" width="15.5703125" style="15"/>
    <col min="4" max="4" width="34.140625" style="15" customWidth="1"/>
    <col min="5" max="5" width="15.5703125" style="15"/>
    <col min="6" max="6" width="53.42578125" style="81" customWidth="1"/>
    <col min="7" max="12" width="15.5703125" style="15"/>
    <col min="13" max="13" width="15.5703125" style="17"/>
    <col min="14" max="14" width="22.5703125" style="9" customWidth="1"/>
    <col min="15" max="92" width="15.5703125" style="9"/>
    <col min="93" max="16384" width="15.5703125" style="15"/>
  </cols>
  <sheetData>
    <row r="1" spans="2:92" ht="35.1" customHeight="1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2:92" ht="35.1" customHeigh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92" ht="41.25" customHeight="1" x14ac:dyDescent="0.25">
      <c r="B3" s="115" t="s">
        <v>18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2:92" ht="43.5" customHeight="1" x14ac:dyDescent="0.25">
      <c r="B4" s="115" t="s">
        <v>0</v>
      </c>
      <c r="C4" s="115"/>
      <c r="D4" s="115"/>
      <c r="E4" s="115"/>
      <c r="F4" s="115"/>
      <c r="G4" s="115"/>
      <c r="H4" s="115"/>
      <c r="I4" s="115"/>
      <c r="J4" s="115"/>
      <c r="K4" s="115"/>
      <c r="L4" s="13"/>
      <c r="M4" s="14"/>
    </row>
    <row r="5" spans="2:92" ht="40.5" customHeight="1" x14ac:dyDescent="0.25">
      <c r="B5" s="18" t="s">
        <v>19</v>
      </c>
      <c r="F5" s="18" t="s">
        <v>20</v>
      </c>
      <c r="J5" s="19"/>
    </row>
    <row r="6" spans="2:92" ht="50.1" customHeight="1" x14ac:dyDescent="0.2">
      <c r="B6" s="116" t="s">
        <v>21</v>
      </c>
      <c r="C6" s="116" t="s">
        <v>22</v>
      </c>
      <c r="D6" s="116" t="s">
        <v>23</v>
      </c>
      <c r="E6" s="116" t="s">
        <v>24</v>
      </c>
      <c r="F6" s="116" t="s">
        <v>25</v>
      </c>
      <c r="G6" s="116" t="s">
        <v>26</v>
      </c>
      <c r="H6" s="116" t="s">
        <v>27</v>
      </c>
      <c r="I6" s="116" t="s">
        <v>1</v>
      </c>
      <c r="J6" s="116" t="s">
        <v>3</v>
      </c>
      <c r="K6" s="117" t="s">
        <v>73</v>
      </c>
      <c r="L6" s="116" t="s">
        <v>28</v>
      </c>
      <c r="M6" s="122" t="s">
        <v>29</v>
      </c>
    </row>
    <row r="7" spans="2:92" ht="62.25" customHeight="1" x14ac:dyDescent="0.2">
      <c r="B7" s="116"/>
      <c r="C7" s="116"/>
      <c r="D7" s="116"/>
      <c r="E7" s="116"/>
      <c r="F7" s="116"/>
      <c r="G7" s="116"/>
      <c r="H7" s="116"/>
      <c r="I7" s="116"/>
      <c r="J7" s="116"/>
      <c r="K7" s="118"/>
      <c r="L7" s="116"/>
      <c r="M7" s="123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</row>
    <row r="8" spans="2:92" s="26" customFormat="1" ht="40.5" customHeight="1" x14ac:dyDescent="0.25">
      <c r="B8" s="124" t="s">
        <v>30</v>
      </c>
      <c r="C8" s="21" t="s">
        <v>31</v>
      </c>
      <c r="D8" s="21" t="s">
        <v>32</v>
      </c>
      <c r="E8" s="21" t="s">
        <v>33</v>
      </c>
      <c r="F8" s="21" t="s">
        <v>34</v>
      </c>
      <c r="G8" s="21" t="s">
        <v>35</v>
      </c>
      <c r="H8" s="21" t="s">
        <v>36</v>
      </c>
      <c r="I8" s="22">
        <v>6098932</v>
      </c>
      <c r="J8" s="22">
        <v>6321460</v>
      </c>
      <c r="K8" s="23">
        <v>1171428.6499999999</v>
      </c>
      <c r="L8" s="23">
        <f t="shared" ref="L8:L48" si="0">+J8-K8</f>
        <v>5150031.3499999996</v>
      </c>
      <c r="M8" s="24"/>
      <c r="N8" s="2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</row>
    <row r="9" spans="2:92" s="26" customFormat="1" ht="27.75" customHeight="1" x14ac:dyDescent="0.25">
      <c r="B9" s="124"/>
      <c r="C9" s="21"/>
      <c r="D9" s="21"/>
      <c r="E9" s="21"/>
      <c r="F9" s="21"/>
      <c r="G9" s="21"/>
      <c r="H9" s="27" t="s">
        <v>37</v>
      </c>
      <c r="I9" s="28">
        <v>15310204</v>
      </c>
      <c r="J9" s="28">
        <v>15408118</v>
      </c>
      <c r="K9" s="23">
        <v>3191777.11</v>
      </c>
      <c r="L9" s="23">
        <f t="shared" si="0"/>
        <v>12216340.890000001</v>
      </c>
      <c r="M9" s="24"/>
      <c r="N9" s="2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2:92" s="26" customFormat="1" ht="30" customHeight="1" x14ac:dyDescent="0.25">
      <c r="B10" s="125"/>
      <c r="C10" s="21"/>
      <c r="D10" s="21"/>
      <c r="E10" s="21"/>
      <c r="F10" s="21"/>
      <c r="G10" s="27" t="s">
        <v>38</v>
      </c>
      <c r="H10" s="27"/>
      <c r="I10" s="29">
        <f>SUM(I8:I9)</f>
        <v>21409136</v>
      </c>
      <c r="J10" s="29">
        <f>SUM(J8:J9)</f>
        <v>21729578</v>
      </c>
      <c r="K10" s="30">
        <f t="shared" ref="K10" si="1">SUM(K8:K9)</f>
        <v>4363205.76</v>
      </c>
      <c r="L10" s="23">
        <f t="shared" si="0"/>
        <v>17366372.240000002</v>
      </c>
      <c r="M10" s="24">
        <f>+K10/J10</f>
        <v>0.20079569699880964</v>
      </c>
      <c r="N10" s="31"/>
      <c r="O10" s="32">
        <f>+N8+N9</f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</row>
    <row r="11" spans="2:92" s="26" customFormat="1" ht="36" hidden="1" customHeight="1" x14ac:dyDescent="0.25">
      <c r="B11" s="33"/>
      <c r="C11" s="21"/>
      <c r="D11" s="21"/>
      <c r="E11" s="21"/>
      <c r="F11" s="21"/>
      <c r="G11" s="34">
        <v>6</v>
      </c>
      <c r="H11" s="34">
        <v>26</v>
      </c>
      <c r="I11" s="29">
        <v>0</v>
      </c>
      <c r="J11" s="29">
        <v>0</v>
      </c>
      <c r="K11" s="29">
        <v>0</v>
      </c>
      <c r="L11" s="37">
        <f t="shared" si="0"/>
        <v>0</v>
      </c>
      <c r="M11" s="38"/>
      <c r="N11" s="31"/>
      <c r="O11" s="32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</row>
    <row r="12" spans="2:92" s="26" customFormat="1" ht="27.75" hidden="1" customHeight="1" x14ac:dyDescent="0.25">
      <c r="B12" s="33"/>
      <c r="C12" s="21"/>
      <c r="D12" s="21"/>
      <c r="E12" s="21"/>
      <c r="F12" s="21"/>
      <c r="G12" s="27" t="s">
        <v>39</v>
      </c>
      <c r="H12" s="39"/>
      <c r="I12" s="29">
        <f>+I11</f>
        <v>0</v>
      </c>
      <c r="J12" s="29">
        <f>+J11</f>
        <v>0</v>
      </c>
      <c r="K12" s="30">
        <f>+K11</f>
        <v>0</v>
      </c>
      <c r="L12" s="23">
        <f t="shared" si="0"/>
        <v>0</v>
      </c>
      <c r="M12" s="24"/>
      <c r="N12" s="31"/>
      <c r="O12" s="3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</row>
    <row r="13" spans="2:92" s="26" customFormat="1" ht="25.5" customHeight="1" x14ac:dyDescent="0.25">
      <c r="B13" s="33"/>
      <c r="C13" s="21"/>
      <c r="D13" s="21"/>
      <c r="E13" s="40">
        <v>5003032</v>
      </c>
      <c r="F13" s="21" t="s">
        <v>40</v>
      </c>
      <c r="G13" s="40">
        <v>5</v>
      </c>
      <c r="H13" s="40">
        <v>23</v>
      </c>
      <c r="I13" s="29">
        <v>200000</v>
      </c>
      <c r="J13" s="29">
        <v>200000</v>
      </c>
      <c r="K13" s="23"/>
      <c r="L13" s="23">
        <f t="shared" si="0"/>
        <v>200000</v>
      </c>
      <c r="M13" s="24"/>
      <c r="N13" s="25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</row>
    <row r="14" spans="2:92" s="26" customFormat="1" ht="27" customHeight="1" x14ac:dyDescent="0.25">
      <c r="B14" s="33"/>
      <c r="C14" s="21"/>
      <c r="D14" s="21"/>
      <c r="E14" s="21"/>
      <c r="F14" s="21"/>
      <c r="G14" s="27" t="s">
        <v>38</v>
      </c>
      <c r="H14" s="27"/>
      <c r="I14" s="29">
        <f>+I13</f>
        <v>200000</v>
      </c>
      <c r="J14" s="29">
        <f>+J13</f>
        <v>200000</v>
      </c>
      <c r="K14" s="23">
        <f>+K13</f>
        <v>0</v>
      </c>
      <c r="L14" s="23">
        <f t="shared" si="0"/>
        <v>200000</v>
      </c>
      <c r="M14" s="24">
        <f>+K14/J14</f>
        <v>0</v>
      </c>
      <c r="N14" s="31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</row>
    <row r="15" spans="2:92" s="26" customFormat="1" ht="30.75" customHeight="1" x14ac:dyDescent="0.25">
      <c r="B15" s="41"/>
      <c r="C15" s="42">
        <v>3000592</v>
      </c>
      <c r="D15" s="119" t="s">
        <v>41</v>
      </c>
      <c r="E15" s="42">
        <v>5005887</v>
      </c>
      <c r="F15" s="119" t="s">
        <v>42</v>
      </c>
      <c r="G15" s="21" t="s">
        <v>35</v>
      </c>
      <c r="H15" s="27" t="s">
        <v>43</v>
      </c>
      <c r="I15" s="29">
        <v>34566000</v>
      </c>
      <c r="J15" s="29">
        <v>32261600</v>
      </c>
      <c r="K15" s="23">
        <v>3237295</v>
      </c>
      <c r="L15" s="23">
        <f t="shared" si="0"/>
        <v>29024305</v>
      </c>
      <c r="M15" s="24"/>
      <c r="N15" s="2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</row>
    <row r="16" spans="2:92" s="26" customFormat="1" ht="24.75" customHeight="1" x14ac:dyDescent="0.25">
      <c r="B16" s="41"/>
      <c r="C16" s="21"/>
      <c r="D16" s="119"/>
      <c r="E16" s="21"/>
      <c r="F16" s="129"/>
      <c r="G16" s="27" t="s">
        <v>38</v>
      </c>
      <c r="H16" s="27"/>
      <c r="I16" s="29">
        <f>+I15</f>
        <v>34566000</v>
      </c>
      <c r="J16" s="29">
        <f>+J15</f>
        <v>32261600</v>
      </c>
      <c r="K16" s="30">
        <f>+K15</f>
        <v>3237295</v>
      </c>
      <c r="L16" s="23">
        <f t="shared" si="0"/>
        <v>29024305</v>
      </c>
      <c r="M16" s="24">
        <f>+K16/J16</f>
        <v>0.10034514717186996</v>
      </c>
      <c r="N16" s="31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</row>
    <row r="17" spans="2:92" s="26" customFormat="1" ht="27.75" customHeight="1" x14ac:dyDescent="0.25">
      <c r="B17" s="41"/>
      <c r="C17" s="21"/>
      <c r="D17" s="128"/>
      <c r="E17" s="42">
        <v>5005888</v>
      </c>
      <c r="F17" s="119" t="s">
        <v>44</v>
      </c>
      <c r="G17" s="21" t="s">
        <v>35</v>
      </c>
      <c r="H17" s="21" t="s">
        <v>43</v>
      </c>
      <c r="I17" s="28">
        <v>13826400</v>
      </c>
      <c r="J17" s="28">
        <v>23044000</v>
      </c>
      <c r="K17" s="23">
        <v>1775360</v>
      </c>
      <c r="L17" s="23">
        <f t="shared" si="0"/>
        <v>21268640</v>
      </c>
      <c r="M17" s="24"/>
      <c r="N17" s="2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</row>
    <row r="18" spans="2:92" s="26" customFormat="1" ht="40.5" customHeight="1" x14ac:dyDescent="0.25">
      <c r="B18" s="41"/>
      <c r="C18" s="21"/>
      <c r="D18" s="129"/>
      <c r="E18" s="21"/>
      <c r="F18" s="129"/>
      <c r="G18" s="27" t="s">
        <v>38</v>
      </c>
      <c r="H18" s="27"/>
      <c r="I18" s="29">
        <f>+I17</f>
        <v>13826400</v>
      </c>
      <c r="J18" s="29">
        <f>+J17</f>
        <v>23044000</v>
      </c>
      <c r="K18" s="30">
        <f>+K17</f>
        <v>1775360</v>
      </c>
      <c r="L18" s="23">
        <f t="shared" si="0"/>
        <v>21268640</v>
      </c>
      <c r="M18" s="24">
        <f>+K18/J18</f>
        <v>7.7042180177052597E-2</v>
      </c>
      <c r="N18" s="31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</row>
    <row r="19" spans="2:92" s="26" customFormat="1" ht="30" x14ac:dyDescent="0.25">
      <c r="B19" s="41"/>
      <c r="C19" s="21"/>
      <c r="D19" s="43"/>
      <c r="E19" s="42">
        <v>5005889</v>
      </c>
      <c r="F19" s="42" t="s">
        <v>45</v>
      </c>
      <c r="G19" s="21" t="s">
        <v>35</v>
      </c>
      <c r="H19" s="21" t="s">
        <v>43</v>
      </c>
      <c r="I19" s="28">
        <v>11522000</v>
      </c>
      <c r="J19" s="28">
        <v>4608800</v>
      </c>
      <c r="K19" s="23">
        <v>464678</v>
      </c>
      <c r="L19" s="23">
        <f t="shared" si="0"/>
        <v>4144122</v>
      </c>
      <c r="M19" s="24"/>
      <c r="N19" s="2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</row>
    <row r="20" spans="2:92" s="26" customFormat="1" ht="23.25" customHeight="1" x14ac:dyDescent="0.25">
      <c r="B20" s="41"/>
      <c r="C20" s="21"/>
      <c r="D20" s="43"/>
      <c r="E20" s="21"/>
      <c r="F20" s="21"/>
      <c r="G20" s="27" t="s">
        <v>38</v>
      </c>
      <c r="H20" s="27"/>
      <c r="I20" s="29">
        <f>+I19</f>
        <v>11522000</v>
      </c>
      <c r="J20" s="29">
        <f>+J19</f>
        <v>4608800</v>
      </c>
      <c r="K20" s="30">
        <f>+K19</f>
        <v>464678</v>
      </c>
      <c r="L20" s="23">
        <f t="shared" si="0"/>
        <v>4144122</v>
      </c>
      <c r="M20" s="24">
        <f>+K20/J20</f>
        <v>0.10082407568130533</v>
      </c>
      <c r="N20" s="31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</row>
    <row r="21" spans="2:92" s="26" customFormat="1" ht="29.25" customHeight="1" x14ac:dyDescent="0.25">
      <c r="B21" s="41"/>
      <c r="C21" s="42">
        <v>3000795</v>
      </c>
      <c r="D21" s="119" t="s">
        <v>46</v>
      </c>
      <c r="E21" s="42">
        <v>5004362</v>
      </c>
      <c r="F21" s="119" t="s">
        <v>47</v>
      </c>
      <c r="G21" s="21" t="s">
        <v>35</v>
      </c>
      <c r="H21" s="21" t="s">
        <v>43</v>
      </c>
      <c r="I21" s="28">
        <v>6888000</v>
      </c>
      <c r="J21" s="28">
        <v>8529000</v>
      </c>
      <c r="K21" s="23">
        <v>363500</v>
      </c>
      <c r="L21" s="23">
        <f t="shared" si="0"/>
        <v>8165500</v>
      </c>
      <c r="M21" s="24"/>
      <c r="N21" s="25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</row>
    <row r="22" spans="2:92" s="26" customFormat="1" ht="31.5" customHeight="1" x14ac:dyDescent="0.25">
      <c r="B22" s="41"/>
      <c r="C22" s="21"/>
      <c r="D22" s="119"/>
      <c r="E22" s="21"/>
      <c r="F22" s="129"/>
      <c r="G22" s="27" t="s">
        <v>38</v>
      </c>
      <c r="H22" s="27"/>
      <c r="I22" s="29">
        <f>+I21</f>
        <v>6888000</v>
      </c>
      <c r="J22" s="29">
        <f>+J21</f>
        <v>8529000</v>
      </c>
      <c r="K22" s="30">
        <f>+K21</f>
        <v>363500</v>
      </c>
      <c r="L22" s="23">
        <f t="shared" si="0"/>
        <v>8165500</v>
      </c>
      <c r="M22" s="24">
        <f>+K22/J22</f>
        <v>4.2619298862703714E-2</v>
      </c>
      <c r="N22" s="31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</row>
    <row r="23" spans="2:92" s="26" customFormat="1" ht="27.75" customHeight="1" x14ac:dyDescent="0.25">
      <c r="B23" s="41"/>
      <c r="C23" s="21"/>
      <c r="D23" s="128"/>
      <c r="E23" s="42">
        <v>5005886</v>
      </c>
      <c r="F23" s="119" t="s">
        <v>48</v>
      </c>
      <c r="G23" s="21" t="s">
        <v>35</v>
      </c>
      <c r="H23" s="21" t="s">
        <v>43</v>
      </c>
      <c r="I23" s="28">
        <v>163637600</v>
      </c>
      <c r="J23" s="28">
        <v>161996600</v>
      </c>
      <c r="K23" s="23">
        <v>15876289</v>
      </c>
      <c r="L23" s="23">
        <f t="shared" si="0"/>
        <v>146120311</v>
      </c>
      <c r="M23" s="24"/>
      <c r="N23" s="25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</row>
    <row r="24" spans="2:92" s="26" customFormat="1" ht="24" customHeight="1" x14ac:dyDescent="0.25">
      <c r="B24" s="41"/>
      <c r="C24" s="21"/>
      <c r="D24" s="129"/>
      <c r="E24" s="21"/>
      <c r="F24" s="129"/>
      <c r="G24" s="27" t="s">
        <v>38</v>
      </c>
      <c r="H24" s="27"/>
      <c r="I24" s="44">
        <f>+I23</f>
        <v>163637600</v>
      </c>
      <c r="J24" s="44">
        <f>+J23</f>
        <v>161996600</v>
      </c>
      <c r="K24" s="45">
        <f>+K23</f>
        <v>15876289</v>
      </c>
      <c r="L24" s="46">
        <f t="shared" si="0"/>
        <v>146120311</v>
      </c>
      <c r="M24" s="24">
        <f>+K24/J24</f>
        <v>9.8003840821350566E-2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</row>
    <row r="25" spans="2:92" s="26" customFormat="1" ht="21.75" customHeight="1" x14ac:dyDescent="0.25">
      <c r="B25" s="1" t="s">
        <v>49</v>
      </c>
      <c r="C25" s="2"/>
      <c r="D25" s="2"/>
      <c r="E25" s="2"/>
      <c r="F25" s="2"/>
      <c r="G25" s="2"/>
      <c r="H25" s="2"/>
      <c r="I25" s="11">
        <f>+I10+I14+I16+I18+I20+I22+I24+I12</f>
        <v>252049136</v>
      </c>
      <c r="J25" s="11">
        <f t="shared" ref="J25:K25" si="2">+J10+J14+J16+J18+J20+J22+J24+J12</f>
        <v>252369578</v>
      </c>
      <c r="K25" s="11">
        <f t="shared" si="2"/>
        <v>26080327.759999998</v>
      </c>
      <c r="L25" s="11">
        <f>+J25-K25</f>
        <v>226289250.24000001</v>
      </c>
      <c r="M25" s="47">
        <f>+K25/J25</f>
        <v>0.10334180516797471</v>
      </c>
      <c r="N25" s="8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</row>
    <row r="26" spans="2:92" ht="23.25" customHeight="1" x14ac:dyDescent="0.25">
      <c r="B26" s="130" t="s">
        <v>50</v>
      </c>
      <c r="C26" s="21" t="s">
        <v>51</v>
      </c>
      <c r="D26" s="21" t="s">
        <v>52</v>
      </c>
      <c r="E26" s="40">
        <v>5000001</v>
      </c>
      <c r="F26" s="21" t="s">
        <v>53</v>
      </c>
      <c r="G26" s="21" t="s">
        <v>35</v>
      </c>
      <c r="H26" s="21" t="s">
        <v>37</v>
      </c>
      <c r="I26" s="28">
        <v>4109821</v>
      </c>
      <c r="J26" s="28">
        <v>2749938</v>
      </c>
      <c r="K26" s="23">
        <v>437829.58</v>
      </c>
      <c r="L26" s="23">
        <f t="shared" si="0"/>
        <v>2312108.42</v>
      </c>
      <c r="M26" s="24"/>
      <c r="N26" s="48"/>
    </row>
    <row r="27" spans="2:92" ht="23.25" customHeight="1" x14ac:dyDescent="0.25">
      <c r="B27" s="131"/>
      <c r="C27" s="21"/>
      <c r="D27" s="21"/>
      <c r="E27" s="40"/>
      <c r="F27" s="49"/>
      <c r="G27" s="27" t="s">
        <v>38</v>
      </c>
      <c r="H27" s="27"/>
      <c r="I27" s="29">
        <f>+I26</f>
        <v>4109821</v>
      </c>
      <c r="J27" s="29">
        <f>+J26</f>
        <v>2749938</v>
      </c>
      <c r="K27" s="30">
        <f>+K26</f>
        <v>437829.58</v>
      </c>
      <c r="L27" s="23">
        <f t="shared" si="0"/>
        <v>2312108.42</v>
      </c>
      <c r="M27" s="24">
        <f>+K27/J27</f>
        <v>0.15921434592343536</v>
      </c>
      <c r="N27" s="50"/>
    </row>
    <row r="28" spans="2:92" ht="30" customHeight="1" x14ac:dyDescent="0.25">
      <c r="B28" s="41"/>
      <c r="C28" s="21"/>
      <c r="D28" s="21"/>
      <c r="E28" s="40">
        <v>5000002</v>
      </c>
      <c r="F28" s="21" t="s">
        <v>54</v>
      </c>
      <c r="G28" s="21" t="s">
        <v>35</v>
      </c>
      <c r="H28" s="21" t="s">
        <v>37</v>
      </c>
      <c r="I28" s="29">
        <v>948972</v>
      </c>
      <c r="J28" s="29">
        <v>926270</v>
      </c>
      <c r="K28" s="23">
        <v>163522.6</v>
      </c>
      <c r="L28" s="23">
        <f t="shared" si="0"/>
        <v>762747.4</v>
      </c>
      <c r="M28" s="24"/>
      <c r="N28" s="48"/>
    </row>
    <row r="29" spans="2:92" ht="24" customHeight="1" x14ac:dyDescent="0.25">
      <c r="B29" s="41"/>
      <c r="C29" s="21"/>
      <c r="D29" s="21"/>
      <c r="E29" s="40"/>
      <c r="F29" s="21"/>
      <c r="G29" s="27" t="s">
        <v>38</v>
      </c>
      <c r="H29" s="27"/>
      <c r="I29" s="29">
        <f>+I28</f>
        <v>948972</v>
      </c>
      <c r="J29" s="29">
        <f>+J28</f>
        <v>926270</v>
      </c>
      <c r="K29" s="30">
        <f>+K28</f>
        <v>163522.6</v>
      </c>
      <c r="L29" s="23">
        <f t="shared" si="0"/>
        <v>762747.4</v>
      </c>
      <c r="M29" s="24">
        <f>+K29/J29</f>
        <v>0.17653880617962367</v>
      </c>
      <c r="N29" s="50"/>
    </row>
    <row r="30" spans="2:92" ht="25.5" customHeight="1" x14ac:dyDescent="0.25">
      <c r="B30" s="41"/>
      <c r="C30" s="21"/>
      <c r="D30" s="21"/>
      <c r="E30" s="40">
        <v>5000003</v>
      </c>
      <c r="F30" s="21" t="s">
        <v>55</v>
      </c>
      <c r="G30" s="51" t="s">
        <v>35</v>
      </c>
      <c r="H30" s="107" t="s">
        <v>37</v>
      </c>
      <c r="I30" s="52">
        <v>14168169</v>
      </c>
      <c r="J30" s="53">
        <f>14119747+124798</f>
        <v>14244545</v>
      </c>
      <c r="K30" s="54">
        <v>1661291.47</v>
      </c>
      <c r="L30" s="23">
        <f t="shared" si="0"/>
        <v>12583253.529999999</v>
      </c>
      <c r="M30" s="38"/>
      <c r="N30" s="48"/>
    </row>
    <row r="31" spans="2:92" ht="25.5" customHeight="1" x14ac:dyDescent="0.25">
      <c r="B31" s="41"/>
      <c r="C31" s="21"/>
      <c r="D31" s="21"/>
      <c r="E31" s="21"/>
      <c r="F31" s="21"/>
      <c r="G31" s="21"/>
      <c r="H31" s="55">
        <v>24</v>
      </c>
      <c r="I31" s="22">
        <v>42912</v>
      </c>
      <c r="J31" s="56">
        <v>42912</v>
      </c>
      <c r="K31" s="23"/>
      <c r="L31" s="23">
        <f t="shared" si="0"/>
        <v>42912</v>
      </c>
      <c r="M31" s="24"/>
      <c r="N31" s="48"/>
    </row>
    <row r="32" spans="2:92" ht="22.5" customHeight="1" x14ac:dyDescent="0.25">
      <c r="B32" s="41"/>
      <c r="C32" s="21"/>
      <c r="D32" s="21"/>
      <c r="E32" s="21"/>
      <c r="F32" s="21"/>
      <c r="G32" s="21"/>
      <c r="H32" s="57">
        <v>25</v>
      </c>
      <c r="I32" s="29"/>
      <c r="J32" s="58">
        <v>19471</v>
      </c>
      <c r="K32" s="23"/>
      <c r="L32" s="23">
        <f t="shared" si="0"/>
        <v>19471</v>
      </c>
      <c r="M32" s="24"/>
      <c r="N32" s="48"/>
    </row>
    <row r="33" spans="2:92" x14ac:dyDescent="0.25">
      <c r="B33" s="41"/>
      <c r="C33" s="21"/>
      <c r="D33" s="21"/>
      <c r="E33" s="21"/>
      <c r="F33" s="21"/>
      <c r="G33" s="27" t="s">
        <v>38</v>
      </c>
      <c r="H33" s="27"/>
      <c r="I33" s="58">
        <f>SUM(I30:I32)</f>
        <v>14211081</v>
      </c>
      <c r="J33" s="58">
        <f>SUM(J30:J32)</f>
        <v>14306928</v>
      </c>
      <c r="K33" s="30">
        <f>SUM(K30:K32)</f>
        <v>1661291.47</v>
      </c>
      <c r="L33" s="23">
        <f t="shared" si="0"/>
        <v>12645636.529999999</v>
      </c>
      <c r="M33" s="24">
        <f>+K33/J33</f>
        <v>0.11611797235577058</v>
      </c>
      <c r="N33" s="50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</row>
    <row r="34" spans="2:92" x14ac:dyDescent="0.25">
      <c r="B34" s="41"/>
      <c r="C34" s="21"/>
      <c r="D34" s="21"/>
      <c r="E34" s="21"/>
      <c r="F34" s="21"/>
      <c r="G34" s="34">
        <v>6</v>
      </c>
      <c r="H34" s="34">
        <v>26</v>
      </c>
      <c r="I34" s="29">
        <v>0</v>
      </c>
      <c r="J34" s="35">
        <v>29800</v>
      </c>
      <c r="K34" s="36"/>
      <c r="L34" s="37">
        <f t="shared" si="0"/>
        <v>29800</v>
      </c>
      <c r="M34" s="38"/>
      <c r="N34" s="50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</row>
    <row r="35" spans="2:92" s="9" customFormat="1" x14ac:dyDescent="0.25">
      <c r="B35" s="41"/>
      <c r="C35" s="21"/>
      <c r="D35" s="21"/>
      <c r="E35" s="21"/>
      <c r="F35" s="21"/>
      <c r="G35" s="27" t="s">
        <v>39</v>
      </c>
      <c r="H35" s="39"/>
      <c r="I35" s="29">
        <f>+I34</f>
        <v>0</v>
      </c>
      <c r="J35" s="29">
        <f>+J34</f>
        <v>29800</v>
      </c>
      <c r="K35" s="30">
        <f>+K34</f>
        <v>0</v>
      </c>
      <c r="L35" s="23">
        <f t="shared" si="0"/>
        <v>29800</v>
      </c>
      <c r="M35" s="24">
        <f>+K35/J35</f>
        <v>0</v>
      </c>
      <c r="N35" s="50"/>
    </row>
    <row r="36" spans="2:92" s="9" customFormat="1" x14ac:dyDescent="0.25">
      <c r="B36" s="41"/>
      <c r="C36" s="21"/>
      <c r="D36" s="21"/>
      <c r="E36" s="40">
        <v>5000004</v>
      </c>
      <c r="F36" s="59" t="s">
        <v>56</v>
      </c>
      <c r="G36" s="21" t="s">
        <v>35</v>
      </c>
      <c r="H36" s="27" t="s">
        <v>37</v>
      </c>
      <c r="I36" s="29">
        <v>529743</v>
      </c>
      <c r="J36" s="29">
        <v>534646</v>
      </c>
      <c r="K36" s="23">
        <v>129567</v>
      </c>
      <c r="L36" s="23">
        <f t="shared" si="0"/>
        <v>405079</v>
      </c>
      <c r="M36" s="24"/>
      <c r="N36" s="48"/>
    </row>
    <row r="37" spans="2:92" s="9" customFormat="1" x14ac:dyDescent="0.25">
      <c r="B37" s="41"/>
      <c r="C37" s="21"/>
      <c r="D37" s="21"/>
      <c r="E37" s="40"/>
      <c r="F37" s="21"/>
      <c r="G37" s="27" t="s">
        <v>38</v>
      </c>
      <c r="H37" s="27"/>
      <c r="I37" s="29">
        <f>+I36</f>
        <v>529743</v>
      </c>
      <c r="J37" s="29">
        <f>+J36</f>
        <v>534646</v>
      </c>
      <c r="K37" s="30">
        <f>+K36</f>
        <v>129567</v>
      </c>
      <c r="L37" s="23">
        <f t="shared" si="0"/>
        <v>405079</v>
      </c>
      <c r="M37" s="24">
        <f>+K37/J37</f>
        <v>0.24234166158542289</v>
      </c>
      <c r="N37" s="50"/>
    </row>
    <row r="38" spans="2:92" s="9" customFormat="1" x14ac:dyDescent="0.25">
      <c r="B38" s="41"/>
      <c r="C38" s="21"/>
      <c r="D38" s="21"/>
      <c r="E38" s="40">
        <v>5000005</v>
      </c>
      <c r="F38" s="119" t="s">
        <v>57</v>
      </c>
      <c r="G38" s="21" t="s">
        <v>35</v>
      </c>
      <c r="H38" s="57">
        <v>21</v>
      </c>
      <c r="I38" s="29">
        <v>23210747</v>
      </c>
      <c r="J38" s="29">
        <v>24237073</v>
      </c>
      <c r="K38" s="23">
        <v>3870801.72</v>
      </c>
      <c r="L38" s="23">
        <f t="shared" si="0"/>
        <v>20366271.280000001</v>
      </c>
      <c r="M38" s="24"/>
      <c r="N38" s="48"/>
    </row>
    <row r="39" spans="2:92" s="9" customFormat="1" x14ac:dyDescent="0.25">
      <c r="B39" s="41"/>
      <c r="C39" s="21"/>
      <c r="D39" s="49"/>
      <c r="E39" s="40"/>
      <c r="F39" s="132"/>
      <c r="G39" s="60"/>
      <c r="H39" s="57">
        <v>22</v>
      </c>
      <c r="I39" s="29">
        <v>1079059</v>
      </c>
      <c r="J39" s="29">
        <v>1079059</v>
      </c>
      <c r="K39" s="23">
        <v>236820.93</v>
      </c>
      <c r="L39" s="23">
        <f t="shared" si="0"/>
        <v>842238.07000000007</v>
      </c>
      <c r="M39" s="24"/>
      <c r="N39" s="48"/>
    </row>
    <row r="40" spans="2:92" s="9" customFormat="1" x14ac:dyDescent="0.25">
      <c r="B40" s="41"/>
      <c r="C40" s="21"/>
      <c r="D40" s="49"/>
      <c r="E40" s="40"/>
      <c r="F40" s="61"/>
      <c r="G40" s="60"/>
      <c r="H40" s="27" t="s">
        <v>37</v>
      </c>
      <c r="I40" s="29">
        <v>1521149</v>
      </c>
      <c r="J40" s="29">
        <v>1289772</v>
      </c>
      <c r="K40" s="23">
        <v>267428.14</v>
      </c>
      <c r="L40" s="23">
        <f t="shared" si="0"/>
        <v>1022343.86</v>
      </c>
      <c r="M40" s="24"/>
      <c r="N40" s="48"/>
      <c r="O40" s="62"/>
    </row>
    <row r="41" spans="2:92" s="9" customFormat="1" x14ac:dyDescent="0.25">
      <c r="B41" s="41"/>
      <c r="C41" s="21"/>
      <c r="D41" s="21"/>
      <c r="E41" s="40"/>
      <c r="F41" s="21"/>
      <c r="G41" s="27" t="s">
        <v>38</v>
      </c>
      <c r="H41" s="27"/>
      <c r="I41" s="29">
        <f>SUM(I38:I40)</f>
        <v>25810955</v>
      </c>
      <c r="J41" s="29">
        <f>SUM(J38:J40)</f>
        <v>26605904</v>
      </c>
      <c r="K41" s="30">
        <f t="shared" ref="K41" si="3">SUM(K38:K40)</f>
        <v>4375050.79</v>
      </c>
      <c r="L41" s="23">
        <f t="shared" si="0"/>
        <v>22230853.210000001</v>
      </c>
      <c r="M41" s="24">
        <f>+K41/J41</f>
        <v>0.16443909554811595</v>
      </c>
      <c r="N41" s="50"/>
    </row>
    <row r="42" spans="2:92" s="9" customFormat="1" hidden="1" x14ac:dyDescent="0.25">
      <c r="B42" s="41"/>
      <c r="C42" s="21"/>
      <c r="D42" s="21"/>
      <c r="E42" s="40"/>
      <c r="F42" s="21"/>
      <c r="G42" s="40">
        <v>6</v>
      </c>
      <c r="H42" s="63">
        <v>26</v>
      </c>
      <c r="I42" s="64">
        <f>+I43</f>
        <v>0</v>
      </c>
      <c r="J42" s="29"/>
      <c r="K42" s="23"/>
      <c r="L42" s="23">
        <f t="shared" si="0"/>
        <v>0</v>
      </c>
      <c r="M42" s="24"/>
      <c r="N42" s="50"/>
    </row>
    <row r="43" spans="2:92" s="9" customFormat="1" hidden="1" x14ac:dyDescent="0.25">
      <c r="B43" s="41"/>
      <c r="C43" s="21"/>
      <c r="D43" s="21"/>
      <c r="E43" s="40"/>
      <c r="F43" s="21"/>
      <c r="G43" s="27" t="s">
        <v>39</v>
      </c>
      <c r="H43" s="27"/>
      <c r="I43" s="65">
        <v>0</v>
      </c>
      <c r="J43" s="29">
        <f>+J42</f>
        <v>0</v>
      </c>
      <c r="K43" s="23">
        <f>+K42</f>
        <v>0</v>
      </c>
      <c r="L43" s="23">
        <f t="shared" si="0"/>
        <v>0</v>
      </c>
      <c r="M43" s="24"/>
      <c r="N43" s="50"/>
    </row>
    <row r="44" spans="2:92" s="9" customFormat="1" x14ac:dyDescent="0.25">
      <c r="B44" s="41"/>
      <c r="C44" s="21"/>
      <c r="D44" s="21"/>
      <c r="E44" s="40">
        <v>5000006</v>
      </c>
      <c r="F44" s="21" t="s">
        <v>58</v>
      </c>
      <c r="G44" s="21" t="s">
        <v>35</v>
      </c>
      <c r="H44" s="27" t="s">
        <v>37</v>
      </c>
      <c r="I44" s="29">
        <v>630600</v>
      </c>
      <c r="J44" s="29">
        <v>671369</v>
      </c>
      <c r="K44" s="23">
        <v>137491.67000000001</v>
      </c>
      <c r="L44" s="23">
        <f t="shared" si="0"/>
        <v>533877.32999999996</v>
      </c>
      <c r="M44" s="24"/>
      <c r="N44" s="48"/>
    </row>
    <row r="45" spans="2:92" s="9" customFormat="1" x14ac:dyDescent="0.25">
      <c r="B45" s="41"/>
      <c r="C45" s="21"/>
      <c r="D45" s="21"/>
      <c r="E45" s="40"/>
      <c r="F45" s="21"/>
      <c r="G45" s="27" t="s">
        <v>38</v>
      </c>
      <c r="H45" s="27"/>
      <c r="I45" s="29">
        <f>+I44</f>
        <v>630600</v>
      </c>
      <c r="J45" s="29">
        <f>+J44</f>
        <v>671369</v>
      </c>
      <c r="K45" s="30">
        <f>+K44</f>
        <v>137491.67000000001</v>
      </c>
      <c r="L45" s="46">
        <f t="shared" si="0"/>
        <v>533877.32999999996</v>
      </c>
      <c r="M45" s="24">
        <f>+K45/J45</f>
        <v>0.20479299759148845</v>
      </c>
      <c r="N45" s="50"/>
    </row>
    <row r="46" spans="2:92" s="9" customFormat="1" x14ac:dyDescent="0.25">
      <c r="B46" s="1" t="s">
        <v>59</v>
      </c>
      <c r="C46" s="2"/>
      <c r="D46" s="2"/>
      <c r="E46" s="2"/>
      <c r="F46" s="2"/>
      <c r="G46" s="2"/>
      <c r="H46" s="2"/>
      <c r="I46" s="11">
        <f>+I27+I29+I33+I37+I41+I45+I35+I43</f>
        <v>46241172</v>
      </c>
      <c r="J46" s="11">
        <f>+J27+J29+J33+J37+J41+J45+J35+J43</f>
        <v>45824855</v>
      </c>
      <c r="K46" s="11">
        <f t="shared" ref="K46" si="4">+K27+K29+K33+K37+K41+K45+K35+K43</f>
        <v>6904753.1099999994</v>
      </c>
      <c r="L46" s="11">
        <f t="shared" si="0"/>
        <v>38920101.890000001</v>
      </c>
      <c r="M46" s="47">
        <f>+K46/J46</f>
        <v>0.15067703127483981</v>
      </c>
      <c r="N46" s="50"/>
      <c r="O46" s="8"/>
    </row>
    <row r="47" spans="2:92" s="9" customFormat="1" x14ac:dyDescent="0.25">
      <c r="B47" s="126" t="s">
        <v>60</v>
      </c>
      <c r="C47" s="126" t="s">
        <v>51</v>
      </c>
      <c r="D47" s="126" t="s">
        <v>52</v>
      </c>
      <c r="E47" s="109">
        <v>5004687</v>
      </c>
      <c r="F47" s="119" t="s">
        <v>61</v>
      </c>
      <c r="G47" s="40">
        <v>5</v>
      </c>
      <c r="H47" s="40">
        <v>23</v>
      </c>
      <c r="I47" s="28">
        <v>550000</v>
      </c>
      <c r="J47" s="28">
        <v>572500</v>
      </c>
      <c r="K47" s="46">
        <v>28000</v>
      </c>
      <c r="L47" s="23">
        <f t="shared" si="0"/>
        <v>544500</v>
      </c>
      <c r="M47" s="24"/>
      <c r="N47" s="8"/>
    </row>
    <row r="48" spans="2:92" s="9" customFormat="1" x14ac:dyDescent="0.25">
      <c r="B48" s="127"/>
      <c r="C48" s="127"/>
      <c r="D48" s="127"/>
      <c r="E48" s="66"/>
      <c r="F48" s="120"/>
      <c r="G48" s="27" t="s">
        <v>38</v>
      </c>
      <c r="H48" s="107"/>
      <c r="I48" s="111">
        <f>+I47</f>
        <v>550000</v>
      </c>
      <c r="J48" s="111">
        <f>+J47</f>
        <v>572500</v>
      </c>
      <c r="K48" s="30">
        <f>+K47</f>
        <v>28000</v>
      </c>
      <c r="L48" s="23">
        <f t="shared" si="0"/>
        <v>544500</v>
      </c>
      <c r="M48" s="24">
        <f>+K48/J48</f>
        <v>4.8908296943231441E-2</v>
      </c>
    </row>
    <row r="49" spans="1:14" s="9" customFormat="1" x14ac:dyDescent="0.25">
      <c r="B49" s="82"/>
      <c r="C49" s="82"/>
      <c r="D49" s="82"/>
      <c r="E49" s="66">
        <v>5005525</v>
      </c>
      <c r="F49" s="119" t="s">
        <v>74</v>
      </c>
      <c r="G49" s="40">
        <v>5</v>
      </c>
      <c r="H49" s="40">
        <v>23</v>
      </c>
      <c r="I49" s="28">
        <v>0</v>
      </c>
      <c r="J49" s="28">
        <v>198173</v>
      </c>
      <c r="K49" s="46">
        <v>198172.63</v>
      </c>
      <c r="L49" s="23">
        <f t="shared" ref="L49:L50" si="5">+J49-K49</f>
        <v>0.36999999999534339</v>
      </c>
      <c r="M49" s="24"/>
    </row>
    <row r="50" spans="1:14" s="9" customFormat="1" ht="30" customHeight="1" x14ac:dyDescent="0.25">
      <c r="B50" s="108"/>
      <c r="C50" s="82"/>
      <c r="D50" s="82"/>
      <c r="E50" s="110"/>
      <c r="F50" s="120"/>
      <c r="G50" s="27" t="s">
        <v>38</v>
      </c>
      <c r="H50" s="39"/>
      <c r="I50" s="44">
        <f>+I49</f>
        <v>0</v>
      </c>
      <c r="J50" s="44">
        <f>+J49</f>
        <v>198173</v>
      </c>
      <c r="K50" s="30">
        <f>+K49</f>
        <v>198172.63</v>
      </c>
      <c r="L50" s="23">
        <f t="shared" si="5"/>
        <v>0.36999999999534339</v>
      </c>
      <c r="M50" s="24">
        <f>+K50/J50</f>
        <v>0.9999981329444475</v>
      </c>
    </row>
    <row r="51" spans="1:14" s="9" customFormat="1" x14ac:dyDescent="0.25">
      <c r="B51" s="1" t="s">
        <v>62</v>
      </c>
      <c r="C51" s="2"/>
      <c r="D51" s="2"/>
      <c r="E51" s="3"/>
      <c r="F51" s="3"/>
      <c r="G51" s="4"/>
      <c r="H51" s="5"/>
      <c r="I51" s="6">
        <f>+I48+I50</f>
        <v>550000</v>
      </c>
      <c r="J51" s="6">
        <f t="shared" ref="J51:K51" si="6">+J48+J50</f>
        <v>770673</v>
      </c>
      <c r="K51" s="6">
        <f t="shared" si="6"/>
        <v>226172.63</v>
      </c>
      <c r="L51" s="6">
        <f t="shared" ref="L51" si="7">+L48</f>
        <v>544500</v>
      </c>
      <c r="M51" s="7">
        <f>+K51/J51</f>
        <v>0.29347418425194605</v>
      </c>
      <c r="N51" s="8"/>
    </row>
    <row r="52" spans="1:14" s="113" customFormat="1" x14ac:dyDescent="0.25">
      <c r="A52" s="12"/>
      <c r="B52" s="10" t="s">
        <v>63</v>
      </c>
      <c r="C52" s="2"/>
      <c r="D52" s="2"/>
      <c r="E52" s="2"/>
      <c r="F52" s="2"/>
      <c r="G52" s="2"/>
      <c r="H52" s="2"/>
      <c r="I52" s="11">
        <f>+I51+I46+I25</f>
        <v>298840308</v>
      </c>
      <c r="J52" s="11">
        <f>+J51+J46+J25</f>
        <v>298965106</v>
      </c>
      <c r="K52" s="11">
        <f>+K51+K46+K25</f>
        <v>33211253.499999996</v>
      </c>
      <c r="L52" s="11">
        <f>+J52-K52</f>
        <v>265753852.5</v>
      </c>
      <c r="M52" s="7">
        <f>+K52/J52</f>
        <v>0.11108739057995616</v>
      </c>
      <c r="N52" s="112"/>
    </row>
    <row r="53" spans="1:14" s="9" customFormat="1" x14ac:dyDescent="0.25">
      <c r="B53" s="18" t="s">
        <v>64</v>
      </c>
      <c r="C53" s="15"/>
      <c r="D53" s="15"/>
      <c r="E53" s="15"/>
      <c r="F53" s="15"/>
      <c r="G53" s="15"/>
      <c r="H53" s="15"/>
      <c r="I53" s="19"/>
      <c r="J53" s="67"/>
      <c r="K53" s="68">
        <f>+K52/J52</f>
        <v>0.11108739057995616</v>
      </c>
      <c r="L53" s="69"/>
      <c r="M53" s="70"/>
      <c r="N53" s="71"/>
    </row>
    <row r="54" spans="1:14" s="9" customFormat="1" x14ac:dyDescent="0.25">
      <c r="B54" s="18" t="s">
        <v>75</v>
      </c>
      <c r="C54" s="15"/>
      <c r="D54" s="72"/>
      <c r="E54" s="15"/>
      <c r="F54" s="15"/>
      <c r="G54" s="15"/>
      <c r="H54" s="15"/>
      <c r="I54" s="15"/>
      <c r="J54" s="19"/>
      <c r="K54" s="73"/>
      <c r="L54" s="74"/>
      <c r="M54" s="70"/>
      <c r="N54" s="8"/>
    </row>
    <row r="55" spans="1:14" s="9" customFormat="1" x14ac:dyDescent="0.25">
      <c r="B55" s="75"/>
      <c r="C55" s="15"/>
      <c r="D55" s="72"/>
      <c r="E55" s="15"/>
      <c r="F55" s="15"/>
      <c r="G55" s="15"/>
      <c r="H55" s="15"/>
      <c r="I55" s="15"/>
      <c r="J55" s="76"/>
      <c r="K55" s="77"/>
      <c r="L55" s="74"/>
      <c r="M55" s="70"/>
      <c r="N55" s="8"/>
    </row>
    <row r="56" spans="1:14" s="9" customFormat="1" x14ac:dyDescent="0.25">
      <c r="F56" s="78"/>
      <c r="G56" s="15"/>
      <c r="H56" s="15"/>
      <c r="I56" s="19"/>
      <c r="J56" s="19"/>
      <c r="K56" s="19"/>
      <c r="L56" s="19"/>
      <c r="M56" s="17"/>
    </row>
    <row r="57" spans="1:14" s="9" customFormat="1" x14ac:dyDescent="0.25">
      <c r="F57" s="78"/>
      <c r="G57" s="15"/>
      <c r="H57" s="15"/>
      <c r="I57" s="15"/>
      <c r="J57" s="76"/>
      <c r="K57" s="79"/>
      <c r="L57" s="15"/>
      <c r="M57" s="17"/>
    </row>
    <row r="58" spans="1:14" s="9" customFormat="1" x14ac:dyDescent="0.25">
      <c r="F58" s="78"/>
      <c r="G58" s="15"/>
      <c r="H58" s="15"/>
      <c r="I58" s="15"/>
      <c r="J58" s="15"/>
      <c r="K58" s="121"/>
      <c r="L58" s="121"/>
      <c r="M58" s="121"/>
    </row>
    <row r="59" spans="1:14" s="9" customFormat="1" x14ac:dyDescent="0.25">
      <c r="F59" s="78"/>
      <c r="G59" s="15"/>
      <c r="H59" s="15"/>
      <c r="I59" s="15"/>
      <c r="J59" s="15"/>
      <c r="K59" s="121"/>
      <c r="L59" s="121"/>
      <c r="M59" s="121"/>
    </row>
    <row r="60" spans="1:14" s="9" customFormat="1" x14ac:dyDescent="0.25">
      <c r="F60" s="78"/>
      <c r="G60" s="15"/>
      <c r="H60" s="15"/>
      <c r="I60" s="15"/>
      <c r="J60" s="15"/>
      <c r="K60" s="15"/>
      <c r="L60" s="15"/>
      <c r="M60" s="17"/>
    </row>
    <row r="61" spans="1:14" s="9" customFormat="1" x14ac:dyDescent="0.25">
      <c r="F61" s="78"/>
      <c r="G61" s="15"/>
      <c r="H61" s="15"/>
      <c r="I61" s="15"/>
      <c r="J61" s="15"/>
      <c r="K61" s="15"/>
      <c r="L61" s="15"/>
      <c r="M61" s="17"/>
    </row>
    <row r="62" spans="1:14" s="9" customFormat="1" x14ac:dyDescent="0.25">
      <c r="F62" s="78"/>
      <c r="G62" s="15"/>
      <c r="H62" s="15"/>
      <c r="I62" s="15"/>
      <c r="J62" s="15"/>
      <c r="K62" s="15"/>
      <c r="L62" s="15"/>
      <c r="M62" s="17"/>
    </row>
    <row r="63" spans="1:14" s="9" customFormat="1" x14ac:dyDescent="0.25">
      <c r="F63" s="78"/>
      <c r="G63" s="15"/>
      <c r="H63" s="15"/>
      <c r="I63" s="15"/>
      <c r="J63" s="15"/>
      <c r="K63" s="15"/>
      <c r="L63" s="15"/>
      <c r="M63" s="17"/>
    </row>
    <row r="64" spans="1:14" s="9" customFormat="1" x14ac:dyDescent="0.25">
      <c r="F64" s="78"/>
      <c r="G64" s="15"/>
      <c r="H64" s="15"/>
      <c r="I64" s="15"/>
      <c r="J64" s="15"/>
      <c r="K64" s="15"/>
      <c r="L64" s="15"/>
      <c r="M64" s="17"/>
    </row>
    <row r="65" spans="6:92" s="9" customFormat="1" x14ac:dyDescent="0.25">
      <c r="F65" s="78"/>
      <c r="G65" s="15"/>
      <c r="H65" s="15"/>
      <c r="I65" s="15"/>
      <c r="J65" s="15"/>
      <c r="K65" s="15"/>
      <c r="L65" s="15"/>
      <c r="M65" s="17"/>
    </row>
    <row r="66" spans="6:92" s="9" customFormat="1" x14ac:dyDescent="0.25">
      <c r="F66" s="78"/>
      <c r="G66" s="15"/>
      <c r="H66" s="15"/>
      <c r="I66" s="15"/>
      <c r="J66" s="15"/>
      <c r="K66" s="15"/>
      <c r="L66" s="15"/>
      <c r="M66" s="17"/>
    </row>
    <row r="67" spans="6:92" x14ac:dyDescent="0.25">
      <c r="F67" s="78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</row>
    <row r="68" spans="6:92" x14ac:dyDescent="0.25">
      <c r="F68" s="78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</row>
    <row r="69" spans="6:92" x14ac:dyDescent="0.25">
      <c r="F69" s="78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</row>
    <row r="70" spans="6:92" x14ac:dyDescent="0.25">
      <c r="F70" s="7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</row>
    <row r="71" spans="6:92" x14ac:dyDescent="0.25">
      <c r="F71" s="78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</row>
    <row r="72" spans="6:92" x14ac:dyDescent="0.25">
      <c r="F72" s="78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</row>
    <row r="73" spans="6:92" x14ac:dyDescent="0.25">
      <c r="F73" s="78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</row>
    <row r="74" spans="6:92" x14ac:dyDescent="0.25">
      <c r="F74" s="78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</row>
    <row r="75" spans="6:92" x14ac:dyDescent="0.25">
      <c r="F75" s="78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</row>
    <row r="76" spans="6:92" x14ac:dyDescent="0.25">
      <c r="F76" s="78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</row>
    <row r="77" spans="6:92" x14ac:dyDescent="0.25">
      <c r="F77" s="78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</row>
    <row r="78" spans="6:92" x14ac:dyDescent="0.25">
      <c r="F78" s="78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</row>
    <row r="79" spans="6:92" x14ac:dyDescent="0.25">
      <c r="F79" s="78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</row>
    <row r="80" spans="6:92" x14ac:dyDescent="0.25">
      <c r="F80" s="78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</row>
    <row r="81" spans="6:92" x14ac:dyDescent="0.25">
      <c r="F81" s="78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</row>
    <row r="82" spans="6:92" x14ac:dyDescent="0.25">
      <c r="F82" s="78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</row>
    <row r="83" spans="6:92" x14ac:dyDescent="0.25">
      <c r="F83" s="80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</row>
    <row r="84" spans="6:92" x14ac:dyDescent="0.25">
      <c r="F84" s="80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</row>
    <row r="85" spans="6:92" x14ac:dyDescent="0.25">
      <c r="F85" s="80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</row>
    <row r="86" spans="6:92" x14ac:dyDescent="0.25">
      <c r="F86" s="80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</row>
  </sheetData>
  <mergeCells count="29">
    <mergeCell ref="F49:F50"/>
    <mergeCell ref="K58:M59"/>
    <mergeCell ref="M6:M7"/>
    <mergeCell ref="B8:B10"/>
    <mergeCell ref="B47:B48"/>
    <mergeCell ref="C47:C48"/>
    <mergeCell ref="D47:D48"/>
    <mergeCell ref="F47:F48"/>
    <mergeCell ref="D21:D24"/>
    <mergeCell ref="F21:F22"/>
    <mergeCell ref="F23:F24"/>
    <mergeCell ref="B26:B27"/>
    <mergeCell ref="F38:F39"/>
    <mergeCell ref="D15:D18"/>
    <mergeCell ref="F15:F16"/>
    <mergeCell ref="F17:F18"/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paperSize="9" orientation="portrait" r:id="rId1"/>
  <ignoredErrors>
    <ignoredError sqref="C8 E8 G8:H8 G45 G15:H18 G19:H28 G30:H30 G38:G44 G36:H37 H38:H44 C47" numberStoredAsText="1"/>
    <ignoredError sqref="L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Marco Legal a dic 2021</vt:lpstr>
      <vt:lpstr>Cuadro por Actividad 2021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Wu</dc:creator>
  <cp:lastModifiedBy>Juana Huerto Valdivia</cp:lastModifiedBy>
  <cp:lastPrinted>2020-03-05T21:09:10Z</cp:lastPrinted>
  <dcterms:created xsi:type="dcterms:W3CDTF">2017-05-29T16:16:19Z</dcterms:created>
  <dcterms:modified xsi:type="dcterms:W3CDTF">2021-04-09T05:44:29Z</dcterms:modified>
</cp:coreProperties>
</file>