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95" windowHeight="8445"/>
  </bookViews>
  <sheets>
    <sheet name="Matriz 5i" sheetId="4" r:id="rId1"/>
    <sheet name="Matriz 5a" sheetId="1" r:id="rId2"/>
    <sheet name="Matriz 6" sheetId="2" r:id="rId3"/>
    <sheet name="Matriz 6.1" sheetId="3" r:id="rId4"/>
  </sheets>
  <externalReferences>
    <externalReference r:id="rId5"/>
    <externalReference r:id="rId6"/>
    <externalReference r:id="rId7"/>
    <externalReference r:id="rId8"/>
  </externalReferences>
  <definedNames>
    <definedName name="\a" localSheetId="1">'[1]PASO 3 UNION DPT-PROV Y DIST'!#REF!</definedName>
    <definedName name="\a" localSheetId="0">'[2]PASO 3 UNION DPT-PROV Y DIST'!#REF!</definedName>
    <definedName name="\a">'[1]PASO 3 UNION DPT-PROV Y DIST'!#REF!</definedName>
    <definedName name="\b" localSheetId="1">'[1]PASO 3 UNION DPT-PROV Y DIST'!#REF!</definedName>
    <definedName name="\b" localSheetId="0">'[2]PASO 3 UNION DPT-PROV Y DIST'!#REF!</definedName>
    <definedName name="\b">'[1]PASO 3 UNION DPT-PROV Y DIST'!#REF!</definedName>
    <definedName name="\c" localSheetId="1">'[1]PASO 3 UNION DPT-PROV Y DIST'!#REF!</definedName>
    <definedName name="\c" localSheetId="0">'[2]PASO 3 UNION DPT-PROV Y DIST'!#REF!</definedName>
    <definedName name="\c">'[1]PASO 3 UNION DPT-PROV Y DIST'!#REF!</definedName>
    <definedName name="\d" localSheetId="1">[3]PFRATIO!#REF!</definedName>
    <definedName name="\d" localSheetId="0">[4]PFRATIO!#REF!</definedName>
    <definedName name="\d">[3]PFRATIO!#REF!</definedName>
    <definedName name="\g" localSheetId="1">[3]PFRATIO!#REF!</definedName>
    <definedName name="\g" localSheetId="0">[4]PFRATIO!#REF!</definedName>
    <definedName name="\g">[3]PFRATIO!#REF!</definedName>
    <definedName name="\h" localSheetId="1">[3]PFRATIO!#REF!</definedName>
    <definedName name="\h" localSheetId="0">[4]PFRATIO!#REF!</definedName>
    <definedName name="\h">[3]PFRATIO!#REF!</definedName>
    <definedName name="\m" localSheetId="1">[3]PFRATIO!#REF!</definedName>
    <definedName name="\m" localSheetId="0">[4]PFRATIO!#REF!</definedName>
    <definedName name="\m">[3]PFRATIO!#REF!</definedName>
    <definedName name="\s" localSheetId="1">[3]PFRATIO!#REF!</definedName>
    <definedName name="\s" localSheetId="0">[4]PFRATIO!#REF!</definedName>
    <definedName name="\s">[3]PFRATIO!#REF!</definedName>
    <definedName name="_xlnm._FilterDatabase" localSheetId="3" hidden="1">'Matriz 6.1'!#REF!</definedName>
    <definedName name="A_impresión_IM" localSheetId="1">#REF!</definedName>
    <definedName name="A_impresión_IM" localSheetId="0">#REF!</definedName>
    <definedName name="A_impresión_IM">#REF!</definedName>
    <definedName name="_xlnm.Print_Area" localSheetId="0">'Matriz 5i'!$A$1:$S$55</definedName>
    <definedName name="_xlnm.Print_Area" localSheetId="2">'Matriz 6'!$A$1:$BO$348</definedName>
    <definedName name="_xlnm.Print_Area" localSheetId="3">'Matriz 6.1'!$A$1:$AN$271</definedName>
    <definedName name="_xlnm.Database" localSheetId="1">#REF!</definedName>
    <definedName name="_xlnm.Database" localSheetId="0">#REF!</definedName>
    <definedName name="_xlnm.Database">#REF!</definedName>
    <definedName name="CHKPAS" localSheetId="1">[3]PFRATIO!#REF!</definedName>
    <definedName name="CHKPAS" localSheetId="0">[4]PFRATIO!#REF!</definedName>
    <definedName name="CHKPAS">[3]PFRATIO!#REF!</definedName>
    <definedName name="CHKSAVE" localSheetId="1">[3]PFRATIO!#REF!</definedName>
    <definedName name="CHKSAVE" localSheetId="0">[4]PFRATIO!#REF!</definedName>
    <definedName name="CHKSAVE">[3]PFRATIO!#REF!</definedName>
    <definedName name="d" localSheetId="1">#REF!</definedName>
    <definedName name="d" localSheetId="0">#REF!</definedName>
    <definedName name="d">#REF!</definedName>
    <definedName name="ddd" localSheetId="1">#REF!</definedName>
    <definedName name="ddd" localSheetId="0">#REF!</definedName>
    <definedName name="ddd">#REF!</definedName>
    <definedName name="ddddd" localSheetId="1">#REF!</definedName>
    <definedName name="ddddd" localSheetId="0">#REF!</definedName>
    <definedName name="ddddd">#REF!</definedName>
    <definedName name="dólar" localSheetId="1">#REF!</definedName>
    <definedName name="dólar" localSheetId="0">#REF!</definedName>
    <definedName name="dólar">#REF!</definedName>
    <definedName name="doli" localSheetId="1">#REF!</definedName>
    <definedName name="doli" localSheetId="0">#REF!</definedName>
    <definedName name="doli">#REF!</definedName>
    <definedName name="doll" localSheetId="1">#REF!</definedName>
    <definedName name="doll" localSheetId="0">#REF!</definedName>
    <definedName name="doll">#REF!</definedName>
    <definedName name="dolllllllllll" localSheetId="1">#REF!</definedName>
    <definedName name="dolllllllllll" localSheetId="0">#REF!</definedName>
    <definedName name="dolllllllllll">#REF!</definedName>
    <definedName name="dollo" localSheetId="1">#REF!</definedName>
    <definedName name="dollo" localSheetId="0">#REF!</definedName>
    <definedName name="dollo">#REF!</definedName>
    <definedName name="dolo" localSheetId="1">#REF!</definedName>
    <definedName name="dolo" localSheetId="0">#REF!</definedName>
    <definedName name="dolo">#REF!</definedName>
    <definedName name="dolor" localSheetId="1">#REF!</definedName>
    <definedName name="dolor" localSheetId="0">#REF!</definedName>
    <definedName name="dolor">#REF!</definedName>
    <definedName name="dolores" localSheetId="1">#REF!</definedName>
    <definedName name="dolores" localSheetId="0">#REF!</definedName>
    <definedName name="dolores">#REF!</definedName>
    <definedName name="dool" localSheetId="1">#REF!</definedName>
    <definedName name="dool" localSheetId="0">#REF!</definedName>
    <definedName name="dool">#REF!</definedName>
    <definedName name="efecto" localSheetId="1">#REF!</definedName>
    <definedName name="efecto" localSheetId="0">#REF!</definedName>
    <definedName name="efecto">#REF!</definedName>
    <definedName name="ERR_LOC" localSheetId="1">[3]PFRATIO!#REF!</definedName>
    <definedName name="ERR_LOC" localSheetId="0">[4]PFRATIO!#REF!</definedName>
    <definedName name="ERR_LOC">[3]PFRATIO!#REF!</definedName>
    <definedName name="ERR_MSG" localSheetId="1">[3]PFRATIO!#REF!</definedName>
    <definedName name="ERR_MSG" localSheetId="0">[4]PFRATIO!#REF!</definedName>
    <definedName name="ERR_MSG">[3]PFRATIO!#REF!</definedName>
    <definedName name="euro" localSheetId="1">#REF!</definedName>
    <definedName name="euro" localSheetId="0">#REF!</definedName>
    <definedName name="euro">#REF!</definedName>
    <definedName name="FILENAME" localSheetId="1">[3]PFRATIO!#REF!</definedName>
    <definedName name="FILENAME" localSheetId="0">[4]PFRATIO!#REF!</definedName>
    <definedName name="FILENAME">[3]PFRATIO!#REF!</definedName>
    <definedName name="FLOPDIR" localSheetId="1">[3]PFRATIO!#REF!</definedName>
    <definedName name="FLOPDIR" localSheetId="0">[4]PFRATIO!#REF!</definedName>
    <definedName name="FLOPDIR">[3]PFRATIO!#REF!</definedName>
    <definedName name="FLOPPY" localSheetId="1">[3]PFRATIO!#REF!</definedName>
    <definedName name="FLOPPY" localSheetId="0">[4]PFRATIO!#REF!</definedName>
    <definedName name="FLOPPY">[3]PFRATIO!#REF!</definedName>
    <definedName name="GETFILE" localSheetId="1">[3]PFRATIO!#REF!</definedName>
    <definedName name="GETFILE" localSheetId="0">[4]PFRATIO!#REF!</definedName>
    <definedName name="GETFILE">[3]PFRATIO!#REF!</definedName>
    <definedName name="GRDIR" localSheetId="1">[3]PFRATIO!#REF!</definedName>
    <definedName name="GRDIR" localSheetId="0">[4]PFRATIO!#REF!</definedName>
    <definedName name="GRDIR">[3]PFRATIO!#REF!</definedName>
    <definedName name="hola" localSheetId="1">#REF!</definedName>
    <definedName name="hola" localSheetId="0">#REF!</definedName>
    <definedName name="hola">#REF!</definedName>
    <definedName name="MESSAGE" localSheetId="1">[3]PFRATIO!#REF!</definedName>
    <definedName name="MESSAGE" localSheetId="0">[4]PFRATIO!#REF!</definedName>
    <definedName name="MESSAGE">[3]PFRATIO!#REF!</definedName>
    <definedName name="MSG_CELL" localSheetId="1">[3]PFRATIO!#REF!</definedName>
    <definedName name="MSG_CELL" localSheetId="0">[4]PFRATIO!#REF!</definedName>
    <definedName name="MSG_CELL">[3]PFRATIO!#REF!</definedName>
    <definedName name="NOPAS" localSheetId="1">[3]PFRATIO!#REF!</definedName>
    <definedName name="NOPAS" localSheetId="0">[4]PFRATIO!#REF!</definedName>
    <definedName name="NOPAS">[3]PFRATIO!#REF!</definedName>
    <definedName name="NOPAS3" localSheetId="1">[3]PFRATIO!#REF!</definedName>
    <definedName name="NOPAS3" localSheetId="0">[4]PFRATIO!#REF!</definedName>
    <definedName name="NOPAS3">[3]PFRATIO!#REF!</definedName>
    <definedName name="OLD_MSG" localSheetId="1">[3]PFRATIO!#REF!</definedName>
    <definedName name="OLD_MSG" localSheetId="0">[4]PFRATIO!#REF!</definedName>
    <definedName name="OLD_MSG">[3]PFRATIO!#REF!</definedName>
    <definedName name="PAS_MSG1" localSheetId="1">[3]PFRATIO!#REF!</definedName>
    <definedName name="PAS_MSG1" localSheetId="0">[4]PFRATIO!#REF!</definedName>
    <definedName name="PAS_MSG1">[3]PFRATIO!#REF!</definedName>
    <definedName name="PAS_MSG2" localSheetId="1">[3]PFRATIO!#REF!</definedName>
    <definedName name="PAS_MSG2" localSheetId="0">[4]PFRATIO!#REF!</definedName>
    <definedName name="PAS_MSG2">[3]PFRATIO!#REF!</definedName>
    <definedName name="PAS_MSG3" localSheetId="1">[3]PFRATIO!#REF!</definedName>
    <definedName name="PAS_MSG3" localSheetId="0">[4]PFRATIO!#REF!</definedName>
    <definedName name="PAS_MSG3">[3]PFRATIO!#REF!</definedName>
    <definedName name="PAUSE" localSheetId="1">[3]PFRATIO!#REF!</definedName>
    <definedName name="PAUSE" localSheetId="0">[4]PFRATIO!#REF!</definedName>
    <definedName name="PAUSE">[3]PFRATIO!#REF!</definedName>
    <definedName name="RESDIR" localSheetId="1">[3]PFRATIO!#REF!</definedName>
    <definedName name="RESDIR" localSheetId="0">[4]PFRATIO!#REF!</definedName>
    <definedName name="RESDIR">[3]PFRATIO!#REF!</definedName>
    <definedName name="RESTYPE" localSheetId="1">[3]PFRATIO!#REF!</definedName>
    <definedName name="RESTYPE" localSheetId="0">[4]PFRATIO!#REF!</definedName>
    <definedName name="RESTYPE">[3]PFRATIO!#REF!</definedName>
    <definedName name="RSVMENU" localSheetId="1">[3]PFRATIO!#REF!</definedName>
    <definedName name="RSVMENU" localSheetId="0">[4]PFRATIO!#REF!</definedName>
    <definedName name="RSVMENU">[3]PFRATIO!#REF!</definedName>
    <definedName name="SAVE" localSheetId="1">[3]PFRATIO!#REF!</definedName>
    <definedName name="SAVE" localSheetId="0">[4]PFRATIO!#REF!</definedName>
    <definedName name="SAVE">[3]PFRATIO!#REF!</definedName>
    <definedName name="SAVE_MSG" localSheetId="1">[3]PFRATIO!#REF!</definedName>
    <definedName name="SAVE_MSG" localSheetId="0">[4]PFRATIO!#REF!</definedName>
    <definedName name="SAVE_MSG">[3]PFRATIO!#REF!</definedName>
    <definedName name="SAVED" localSheetId="1">[3]PFRATIO!#REF!</definedName>
    <definedName name="SAVED" localSheetId="0">[4]PFRATIO!#REF!</definedName>
    <definedName name="SAVED">[3]PFRATIO!#REF!</definedName>
    <definedName name="SAVENGO" localSheetId="1">[3]PFRATIO!#REF!</definedName>
    <definedName name="SAVENGO" localSheetId="0">[4]PFRATIO!#REF!</definedName>
    <definedName name="SAVENGO">[3]PFRATIO!#REF!</definedName>
    <definedName name="TEMP" localSheetId="1">[3]PFRATIO!#REF!</definedName>
    <definedName name="TEMP" localSheetId="0">[4]PFRATIO!#REF!</definedName>
    <definedName name="TEMP">[3]PFRATIO!#REF!</definedName>
  </definedNames>
  <calcPr calcId="144525"/>
</workbook>
</file>

<file path=xl/calcChain.xml><?xml version="1.0" encoding="utf-8"?>
<calcChain xmlns="http://schemas.openxmlformats.org/spreadsheetml/2006/main">
  <c r="AE83" i="3" l="1"/>
  <c r="Y262" i="3"/>
  <c r="Y263" i="3"/>
  <c r="M263" i="3"/>
  <c r="AL263" i="3" s="1"/>
  <c r="M262" i="3"/>
  <c r="AL262" i="3" s="1"/>
  <c r="S203" i="3"/>
  <c r="AH182" i="3"/>
  <c r="AG182" i="3"/>
  <c r="AH181" i="3"/>
  <c r="AG181" i="3"/>
  <c r="M163" i="3"/>
  <c r="T163" i="3"/>
  <c r="Y50" i="3"/>
  <c r="M50" i="3"/>
  <c r="M30" i="3"/>
  <c r="M11" i="3"/>
  <c r="Y30" i="3"/>
  <c r="N263" i="3" l="1"/>
  <c r="AK262" i="3"/>
  <c r="AM262" i="3"/>
  <c r="AK263" i="3"/>
  <c r="AM263" i="3"/>
  <c r="N262" i="3"/>
  <c r="AJ262" i="3"/>
  <c r="AJ263" i="3"/>
  <c r="E30" i="3"/>
  <c r="E11" i="3"/>
  <c r="AM264" i="3"/>
  <c r="AL264" i="3"/>
  <c r="AK264" i="3"/>
  <c r="AJ264" i="3"/>
  <c r="AI264" i="3"/>
  <c r="AH264" i="3"/>
  <c r="AG264" i="3"/>
  <c r="AF264" i="3"/>
  <c r="AE264" i="3"/>
  <c r="AD264" i="3"/>
  <c r="AC264" i="3"/>
  <c r="AB264" i="3"/>
  <c r="AA264" i="3"/>
  <c r="L264" i="3"/>
  <c r="AA263" i="3"/>
  <c r="L263" i="3"/>
  <c r="AI262" i="3"/>
  <c r="AA262" i="3"/>
  <c r="L262" i="3"/>
  <c r="AA261" i="3"/>
  <c r="L261" i="3"/>
  <c r="E26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L51" i="3"/>
  <c r="AA50" i="3"/>
  <c r="AL50" i="3"/>
  <c r="L50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L49" i="3"/>
  <c r="AA48" i="3"/>
  <c r="L48" i="3"/>
  <c r="E48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L31" i="3"/>
  <c r="AA30" i="3"/>
  <c r="AL30" i="3"/>
  <c r="L30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L29" i="3"/>
  <c r="AA28" i="3"/>
  <c r="L28" i="3"/>
  <c r="E28" i="3"/>
  <c r="R43" i="1"/>
  <c r="P43" i="1"/>
  <c r="R42" i="1"/>
  <c r="P42" i="1"/>
  <c r="R41" i="1"/>
  <c r="P41" i="1"/>
  <c r="R40" i="1"/>
  <c r="P40" i="1"/>
  <c r="R38" i="1"/>
  <c r="P38" i="1"/>
  <c r="R37" i="1"/>
  <c r="P37" i="1"/>
  <c r="R36" i="1"/>
  <c r="P36" i="1"/>
  <c r="R35" i="1"/>
  <c r="P35" i="1"/>
  <c r="R34" i="1"/>
  <c r="P34" i="1"/>
  <c r="P30" i="1"/>
  <c r="R30" i="1" s="1"/>
  <c r="U30" i="1" s="1"/>
  <c r="V30" i="1" s="1"/>
  <c r="P28" i="1"/>
  <c r="R28" i="1" s="1"/>
  <c r="P26" i="1"/>
  <c r="R26" i="1" s="1"/>
  <c r="I30" i="1"/>
  <c r="F30" i="1"/>
  <c r="I28" i="1"/>
  <c r="F28" i="1"/>
  <c r="I26" i="1"/>
  <c r="F26" i="1"/>
  <c r="AR264" i="3" l="1"/>
  <c r="AN264" i="3"/>
  <c r="N264" i="3" s="1"/>
  <c r="AL261" i="3"/>
  <c r="AE262" i="3"/>
  <c r="AC263" i="3"/>
  <c r="AG263" i="3"/>
  <c r="AQ264" i="3"/>
  <c r="AO49" i="3"/>
  <c r="AP49" i="3"/>
  <c r="AQ49" i="3"/>
  <c r="AR49" i="3"/>
  <c r="AL48" i="3"/>
  <c r="AN51" i="3"/>
  <c r="N51" i="3" s="1"/>
  <c r="AC262" i="3"/>
  <c r="AG262" i="3"/>
  <c r="AK261" i="3"/>
  <c r="AE263" i="3"/>
  <c r="AI263" i="3"/>
  <c r="AI261" i="3" s="1"/>
  <c r="AP264" i="3"/>
  <c r="AO264" i="3"/>
  <c r="AR51" i="3"/>
  <c r="AB262" i="3"/>
  <c r="AD262" i="3"/>
  <c r="AF262" i="3"/>
  <c r="AH262" i="3"/>
  <c r="AB263" i="3"/>
  <c r="AD263" i="3"/>
  <c r="AF263" i="3"/>
  <c r="AH263" i="3"/>
  <c r="AR31" i="3"/>
  <c r="AC50" i="3"/>
  <c r="AC48" i="3" s="1"/>
  <c r="AG50" i="3"/>
  <c r="AG48" i="3" s="1"/>
  <c r="AK50" i="3"/>
  <c r="AK48" i="3" s="1"/>
  <c r="AQ51" i="3"/>
  <c r="AN49" i="3"/>
  <c r="N49" i="3" s="1"/>
  <c r="N50" i="3"/>
  <c r="AE50" i="3"/>
  <c r="AE48" i="3" s="1"/>
  <c r="AI50" i="3"/>
  <c r="AI48" i="3" s="1"/>
  <c r="AM50" i="3"/>
  <c r="AM48" i="3" s="1"/>
  <c r="AP51" i="3"/>
  <c r="AR50" i="3"/>
  <c r="AO51" i="3"/>
  <c r="AO29" i="3"/>
  <c r="AP29" i="3"/>
  <c r="AQ29" i="3"/>
  <c r="AR29" i="3"/>
  <c r="AL28" i="3"/>
  <c r="AN31" i="3"/>
  <c r="N31" i="3" s="1"/>
  <c r="AB50" i="3"/>
  <c r="AD50" i="3"/>
  <c r="AD48" i="3" s="1"/>
  <c r="AF50" i="3"/>
  <c r="AF48" i="3" s="1"/>
  <c r="AH50" i="3"/>
  <c r="AJ50" i="3"/>
  <c r="AJ48" i="3" s="1"/>
  <c r="AC30" i="3"/>
  <c r="AC28" i="3" s="1"/>
  <c r="AG30" i="3"/>
  <c r="AG28" i="3" s="1"/>
  <c r="AK30" i="3"/>
  <c r="AK28" i="3" s="1"/>
  <c r="AQ31" i="3"/>
  <c r="AN29" i="3"/>
  <c r="N29" i="3" s="1"/>
  <c r="N30" i="3"/>
  <c r="AE30" i="3"/>
  <c r="AE28" i="3" s="1"/>
  <c r="AI30" i="3"/>
  <c r="AI28" i="3" s="1"/>
  <c r="AM30" i="3"/>
  <c r="AM28" i="3" s="1"/>
  <c r="AR28" i="3" s="1"/>
  <c r="AP31" i="3"/>
  <c r="AO31" i="3"/>
  <c r="AB30" i="3"/>
  <c r="AD30" i="3"/>
  <c r="AD28" i="3" s="1"/>
  <c r="AF30" i="3"/>
  <c r="AF28" i="3" s="1"/>
  <c r="AH30" i="3"/>
  <c r="AJ30" i="3"/>
  <c r="AJ28" i="3" s="1"/>
  <c r="AC261" i="3" l="1"/>
  <c r="N28" i="3"/>
  <c r="AG261" i="3"/>
  <c r="AP263" i="3"/>
  <c r="AD261" i="3"/>
  <c r="AJ261" i="3"/>
  <c r="AF261" i="3"/>
  <c r="AR263" i="3"/>
  <c r="AM261" i="3"/>
  <c r="AR261" i="3" s="1"/>
  <c r="AE261" i="3"/>
  <c r="AR262" i="3"/>
  <c r="AP48" i="3"/>
  <c r="AQ263" i="3"/>
  <c r="AR30" i="3"/>
  <c r="AN263" i="3"/>
  <c r="AO263" i="3"/>
  <c r="AH261" i="3"/>
  <c r="AQ261" i="3" s="1"/>
  <c r="AQ262" i="3"/>
  <c r="AP262" i="3"/>
  <c r="AN262" i="3"/>
  <c r="AN261" i="3" s="1"/>
  <c r="N261" i="3" s="1"/>
  <c r="AB261" i="3"/>
  <c r="AO261" i="3" s="1"/>
  <c r="AO262" i="3"/>
  <c r="AR48" i="3"/>
  <c r="AP28" i="3"/>
  <c r="AN50" i="3"/>
  <c r="AN48" i="3" s="1"/>
  <c r="N48" i="3" s="1"/>
  <c r="AB48" i="3"/>
  <c r="AO48" i="3" s="1"/>
  <c r="AO50" i="3"/>
  <c r="AP50" i="3"/>
  <c r="AH48" i="3"/>
  <c r="AQ48" i="3" s="1"/>
  <c r="AQ50" i="3"/>
  <c r="AH28" i="3"/>
  <c r="AQ28" i="3" s="1"/>
  <c r="AQ30" i="3"/>
  <c r="AN30" i="3"/>
  <c r="AN28" i="3" s="1"/>
  <c r="AB28" i="3"/>
  <c r="AO28" i="3" s="1"/>
  <c r="AO30" i="3"/>
  <c r="AP30" i="3"/>
  <c r="AP261" i="3" l="1"/>
  <c r="I11" i="1"/>
  <c r="E15" i="2" l="1"/>
  <c r="I43" i="1"/>
  <c r="I42" i="1"/>
  <c r="I41" i="1"/>
  <c r="I40" i="1"/>
  <c r="I38" i="1"/>
  <c r="I37" i="1"/>
  <c r="I36" i="1"/>
  <c r="I35" i="1"/>
  <c r="I34" i="1"/>
  <c r="I32" i="1"/>
  <c r="I24" i="1"/>
  <c r="I23" i="1"/>
  <c r="I22" i="1"/>
  <c r="I21" i="1"/>
  <c r="I20" i="1"/>
  <c r="F38" i="1"/>
  <c r="F37" i="1"/>
  <c r="F36" i="1"/>
  <c r="F35" i="1"/>
  <c r="F34" i="1"/>
  <c r="F32" i="1"/>
  <c r="F24" i="1"/>
  <c r="F23" i="1"/>
  <c r="F22" i="1"/>
  <c r="F21" i="1"/>
  <c r="F20" i="1"/>
  <c r="I18" i="1"/>
  <c r="I17" i="1"/>
  <c r="I16" i="1"/>
  <c r="I15" i="1"/>
  <c r="I14" i="1"/>
  <c r="I13" i="1"/>
  <c r="F18" i="1"/>
  <c r="F17" i="1"/>
  <c r="F16" i="1"/>
  <c r="F15" i="1"/>
  <c r="F14" i="1"/>
  <c r="F13" i="1"/>
  <c r="F11" i="1"/>
  <c r="I9" i="1"/>
  <c r="F9" i="1"/>
  <c r="I7" i="1"/>
  <c r="F7" i="1"/>
  <c r="AA252" i="3" l="1"/>
  <c r="AA257" i="3"/>
  <c r="Y260" i="3"/>
  <c r="S255" i="3"/>
  <c r="M255" i="3"/>
  <c r="M235" i="3"/>
  <c r="M234" i="3"/>
  <c r="M231" i="3"/>
  <c r="V231" i="3"/>
  <c r="AA233" i="3"/>
  <c r="V118" i="3"/>
  <c r="V117" i="3"/>
  <c r="V84" i="3"/>
  <c r="V79" i="3"/>
  <c r="AK231" i="3" l="1"/>
  <c r="AI231" i="3"/>
  <c r="AG231" i="3"/>
  <c r="AE231" i="3"/>
  <c r="AJ231" i="3"/>
  <c r="AH231" i="3"/>
  <c r="AF231" i="3"/>
  <c r="AL235" i="3"/>
  <c r="AJ235" i="3"/>
  <c r="AH235" i="3"/>
  <c r="AK235" i="3"/>
  <c r="AI235" i="3"/>
  <c r="AG235" i="3"/>
  <c r="AL234" i="3"/>
  <c r="AJ234" i="3"/>
  <c r="AH234" i="3"/>
  <c r="AK234" i="3"/>
  <c r="AI234" i="3"/>
  <c r="AG234" i="3"/>
  <c r="AE255" i="3"/>
  <c r="AF255" i="3"/>
  <c r="L260" i="3"/>
  <c r="L259" i="3"/>
  <c r="L258" i="3"/>
  <c r="L256" i="3"/>
  <c r="L255" i="3"/>
  <c r="L254" i="3"/>
  <c r="L253" i="3"/>
  <c r="L235" i="3"/>
  <c r="L234" i="3"/>
  <c r="L232" i="3"/>
  <c r="L231" i="3"/>
  <c r="L230" i="3"/>
  <c r="L228" i="3"/>
  <c r="L227" i="3"/>
  <c r="L226" i="3"/>
  <c r="L224" i="3"/>
  <c r="L223" i="3"/>
  <c r="L222" i="3"/>
  <c r="L221" i="3"/>
  <c r="L203" i="3"/>
  <c r="L202" i="3"/>
  <c r="L201" i="3"/>
  <c r="L183" i="3"/>
  <c r="L182" i="3"/>
  <c r="L181" i="3"/>
  <c r="L163" i="3"/>
  <c r="L162" i="3"/>
  <c r="L161" i="3"/>
  <c r="L141" i="3"/>
  <c r="L140" i="3"/>
  <c r="L139" i="3"/>
  <c r="L119" i="3"/>
  <c r="L118" i="3"/>
  <c r="L117" i="3"/>
  <c r="L115" i="3"/>
  <c r="L114" i="3"/>
  <c r="L113" i="3"/>
  <c r="L111" i="3"/>
  <c r="L110" i="3"/>
  <c r="L109" i="3"/>
  <c r="L107" i="3"/>
  <c r="L106" i="3"/>
  <c r="L105" i="3"/>
  <c r="L104" i="3"/>
  <c r="L87" i="3"/>
  <c r="L86" i="3"/>
  <c r="L84" i="3"/>
  <c r="L83" i="3"/>
  <c r="L82" i="3"/>
  <c r="L80" i="3"/>
  <c r="L79" i="3"/>
  <c r="L78" i="3"/>
  <c r="L76" i="3"/>
  <c r="L75" i="3"/>
  <c r="L74" i="3"/>
  <c r="L72" i="3"/>
  <c r="L71" i="3"/>
  <c r="L70" i="3"/>
  <c r="L69" i="3"/>
  <c r="L108" i="3"/>
  <c r="L10" i="3"/>
  <c r="L9" i="3"/>
  <c r="L11" i="3"/>
  <c r="AA202" i="3"/>
  <c r="AA201" i="3"/>
  <c r="AA200" i="3"/>
  <c r="AA203" i="3"/>
  <c r="M203" i="3"/>
  <c r="AL203" i="3" s="1"/>
  <c r="AM202" i="3"/>
  <c r="AL202" i="3"/>
  <c r="AK202" i="3"/>
  <c r="AJ202" i="3"/>
  <c r="AI202" i="3"/>
  <c r="AH202" i="3"/>
  <c r="AG202" i="3"/>
  <c r="AF202" i="3"/>
  <c r="AE202" i="3"/>
  <c r="AD202" i="3"/>
  <c r="AC202" i="3"/>
  <c r="AB202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L200" i="3"/>
  <c r="AP196" i="3"/>
  <c r="T183" i="3"/>
  <c r="M183" i="3"/>
  <c r="AA183" i="3"/>
  <c r="AM182" i="3"/>
  <c r="AL182" i="3"/>
  <c r="AK182" i="3"/>
  <c r="AJ182" i="3"/>
  <c r="AI182" i="3"/>
  <c r="AF182" i="3"/>
  <c r="AE182" i="3"/>
  <c r="AD182" i="3"/>
  <c r="AC182" i="3"/>
  <c r="AB182" i="3"/>
  <c r="AA182" i="3"/>
  <c r="AM181" i="3"/>
  <c r="AL181" i="3"/>
  <c r="AK181" i="3"/>
  <c r="AJ181" i="3"/>
  <c r="AI181" i="3"/>
  <c r="AF181" i="3"/>
  <c r="AE181" i="3"/>
  <c r="AD181" i="3"/>
  <c r="AC181" i="3"/>
  <c r="AB181" i="3"/>
  <c r="AA181" i="3"/>
  <c r="AA180" i="3"/>
  <c r="L180" i="3"/>
  <c r="AM163" i="3"/>
  <c r="AA163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AA160" i="3"/>
  <c r="L160" i="3"/>
  <c r="AP156" i="3"/>
  <c r="AA138" i="3"/>
  <c r="T141" i="3"/>
  <c r="M141" i="3"/>
  <c r="AA141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L138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18" i="3"/>
  <c r="AA117" i="3"/>
  <c r="W115" i="3"/>
  <c r="X111" i="3"/>
  <c r="AA111" i="3" s="1"/>
  <c r="S107" i="3"/>
  <c r="AA107" i="3" s="1"/>
  <c r="Y87" i="3"/>
  <c r="AA87" i="3" s="1"/>
  <c r="Y86" i="3"/>
  <c r="AA86" i="3" s="1"/>
  <c r="AA73" i="3"/>
  <c r="AA79" i="3"/>
  <c r="X76" i="3"/>
  <c r="AA76" i="3" s="1"/>
  <c r="S71" i="3"/>
  <c r="AA71" i="3" s="1"/>
  <c r="M86" i="3"/>
  <c r="M84" i="3"/>
  <c r="N118" i="3"/>
  <c r="M117" i="3"/>
  <c r="M118" i="3"/>
  <c r="M115" i="3"/>
  <c r="N115" i="3" s="1"/>
  <c r="M111" i="3"/>
  <c r="M107" i="3"/>
  <c r="AA110" i="3"/>
  <c r="AA109" i="3"/>
  <c r="M87" i="3"/>
  <c r="M79" i="3"/>
  <c r="M76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L73" i="3"/>
  <c r="M71" i="3"/>
  <c r="AA85" i="3"/>
  <c r="L85" i="3"/>
  <c r="E85" i="3"/>
  <c r="AA84" i="3"/>
  <c r="AM83" i="3"/>
  <c r="AL83" i="3"/>
  <c r="AK83" i="3"/>
  <c r="AJ83" i="3"/>
  <c r="AI83" i="3"/>
  <c r="AH83" i="3"/>
  <c r="AG83" i="3"/>
  <c r="AF83" i="3"/>
  <c r="AE84" i="3"/>
  <c r="AD83" i="3"/>
  <c r="AC83" i="3"/>
  <c r="AB83" i="3"/>
  <c r="AA83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AA81" i="3"/>
  <c r="L81" i="3"/>
  <c r="E81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AA77" i="3"/>
  <c r="L77" i="3"/>
  <c r="E77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AM71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AA68" i="3"/>
  <c r="L68" i="3"/>
  <c r="AP64" i="3"/>
  <c r="AA119" i="3"/>
  <c r="AA116" i="3"/>
  <c r="L116" i="3"/>
  <c r="E116" i="3"/>
  <c r="AA115" i="3"/>
  <c r="AA114" i="3"/>
  <c r="AA113" i="3"/>
  <c r="AA112" i="3"/>
  <c r="L112" i="3"/>
  <c r="E112" i="3"/>
  <c r="AA106" i="3"/>
  <c r="AA105" i="3"/>
  <c r="AA104" i="3"/>
  <c r="AA103" i="3"/>
  <c r="L103" i="3"/>
  <c r="AP99" i="3"/>
  <c r="AP134" i="3"/>
  <c r="AP44" i="3"/>
  <c r="AP24" i="3"/>
  <c r="V11" i="3"/>
  <c r="AF71" i="3" l="1"/>
  <c r="AD71" i="3"/>
  <c r="AE71" i="3"/>
  <c r="AL76" i="3"/>
  <c r="AJ76" i="3"/>
  <c r="AK76" i="3"/>
  <c r="AK87" i="3"/>
  <c r="AI87" i="3"/>
  <c r="AL87" i="3"/>
  <c r="AJ87" i="3"/>
  <c r="AM111" i="3"/>
  <c r="AK111" i="3"/>
  <c r="AI111" i="3"/>
  <c r="AL111" i="3"/>
  <c r="AJ111" i="3"/>
  <c r="AH111" i="3"/>
  <c r="AM118" i="3"/>
  <c r="AJ118" i="3"/>
  <c r="AH118" i="3"/>
  <c r="AF118" i="3"/>
  <c r="AI118" i="3"/>
  <c r="AG118" i="3"/>
  <c r="AK86" i="3"/>
  <c r="AI86" i="3"/>
  <c r="AL86" i="3"/>
  <c r="AJ86" i="3"/>
  <c r="AH86" i="3"/>
  <c r="AM141" i="3"/>
  <c r="AH141" i="3"/>
  <c r="AF141" i="3"/>
  <c r="AG141" i="3"/>
  <c r="AM79" i="3"/>
  <c r="AI79" i="3"/>
  <c r="AH79" i="3"/>
  <c r="AF79" i="3"/>
  <c r="AG79" i="3"/>
  <c r="AE79" i="3"/>
  <c r="AM107" i="3"/>
  <c r="AG107" i="3"/>
  <c r="AE107" i="3"/>
  <c r="AF107" i="3"/>
  <c r="AD107" i="3"/>
  <c r="AM117" i="3"/>
  <c r="AI117" i="3"/>
  <c r="AG117" i="3"/>
  <c r="AJ117" i="3"/>
  <c r="AH117" i="3"/>
  <c r="AF117" i="3"/>
  <c r="AL84" i="3"/>
  <c r="AJ84" i="3"/>
  <c r="AH84" i="3"/>
  <c r="AI84" i="3"/>
  <c r="AG84" i="3"/>
  <c r="AL183" i="3"/>
  <c r="AH183" i="3"/>
  <c r="AH180" i="3" s="1"/>
  <c r="AG183" i="3"/>
  <c r="AG180" i="3" s="1"/>
  <c r="AM87" i="3"/>
  <c r="AM86" i="3"/>
  <c r="AN201" i="3"/>
  <c r="AQ201" i="3"/>
  <c r="AM138" i="3"/>
  <c r="AQ202" i="3"/>
  <c r="AN202" i="3"/>
  <c r="N202" i="3" s="1"/>
  <c r="AP201" i="3"/>
  <c r="AR201" i="3"/>
  <c r="AP202" i="3"/>
  <c r="AR202" i="3"/>
  <c r="AL200" i="3"/>
  <c r="N201" i="3"/>
  <c r="AO201" i="3"/>
  <c r="AO202" i="3"/>
  <c r="N203" i="3"/>
  <c r="AC203" i="3"/>
  <c r="AC200" i="3" s="1"/>
  <c r="AE203" i="3"/>
  <c r="AG203" i="3"/>
  <c r="AG200" i="3" s="1"/>
  <c r="AI203" i="3"/>
  <c r="AI200" i="3" s="1"/>
  <c r="AK203" i="3"/>
  <c r="AM203" i="3"/>
  <c r="AM200" i="3" s="1"/>
  <c r="M200" i="3" s="1"/>
  <c r="AB203" i="3"/>
  <c r="AD203" i="3"/>
  <c r="AD200" i="3" s="1"/>
  <c r="AF203" i="3"/>
  <c r="AF200" i="3" s="1"/>
  <c r="AH203" i="3"/>
  <c r="AJ203" i="3"/>
  <c r="AJ200" i="3" s="1"/>
  <c r="AN181" i="3"/>
  <c r="AN182" i="3"/>
  <c r="N182" i="3" s="1"/>
  <c r="AN161" i="3"/>
  <c r="AN162" i="3"/>
  <c r="N162" i="3" s="1"/>
  <c r="AO181" i="3"/>
  <c r="AP181" i="3"/>
  <c r="AQ181" i="3"/>
  <c r="AR181" i="3"/>
  <c r="AO182" i="3"/>
  <c r="AP182" i="3"/>
  <c r="AQ182" i="3"/>
  <c r="AR182" i="3"/>
  <c r="AL180" i="3"/>
  <c r="N181" i="3"/>
  <c r="AC183" i="3"/>
  <c r="AC180" i="3" s="1"/>
  <c r="AE183" i="3"/>
  <c r="AI183" i="3"/>
  <c r="AI180" i="3" s="1"/>
  <c r="AK183" i="3"/>
  <c r="AM183" i="3"/>
  <c r="AM180" i="3" s="1"/>
  <c r="M180" i="3" s="1"/>
  <c r="AB183" i="3"/>
  <c r="AD183" i="3"/>
  <c r="AD180" i="3" s="1"/>
  <c r="AF183" i="3"/>
  <c r="AF180" i="3" s="1"/>
  <c r="AJ183" i="3"/>
  <c r="AJ180" i="3" s="1"/>
  <c r="AO161" i="3"/>
  <c r="AP161" i="3"/>
  <c r="AQ161" i="3"/>
  <c r="AR161" i="3"/>
  <c r="AO162" i="3"/>
  <c r="AP162" i="3"/>
  <c r="AQ162" i="3"/>
  <c r="AR162" i="3"/>
  <c r="AM160" i="3"/>
  <c r="M160" i="3" s="1"/>
  <c r="N161" i="3"/>
  <c r="AB163" i="3"/>
  <c r="AD163" i="3"/>
  <c r="AD160" i="3" s="1"/>
  <c r="AF163" i="3"/>
  <c r="AF160" i="3" s="1"/>
  <c r="AH163" i="3"/>
  <c r="AJ163" i="3"/>
  <c r="AJ160" i="3" s="1"/>
  <c r="AL163" i="3"/>
  <c r="AL160" i="3" s="1"/>
  <c r="AC163" i="3"/>
  <c r="AC160" i="3" s="1"/>
  <c r="AE163" i="3"/>
  <c r="AG163" i="3"/>
  <c r="AG160" i="3" s="1"/>
  <c r="AI163" i="3"/>
  <c r="AI160" i="3" s="1"/>
  <c r="AK163" i="3"/>
  <c r="AB141" i="3"/>
  <c r="AD141" i="3"/>
  <c r="AD138" i="3" s="1"/>
  <c r="AF138" i="3"/>
  <c r="AH138" i="3"/>
  <c r="AJ141" i="3"/>
  <c r="AJ138" i="3" s="1"/>
  <c r="AL141" i="3"/>
  <c r="AL138" i="3" s="1"/>
  <c r="AN139" i="3"/>
  <c r="N139" i="3" s="1"/>
  <c r="AN140" i="3"/>
  <c r="N140" i="3" s="1"/>
  <c r="AC141" i="3"/>
  <c r="AC138" i="3" s="1"/>
  <c r="AE141" i="3"/>
  <c r="AE138" i="3" s="1"/>
  <c r="AG138" i="3"/>
  <c r="AI141" i="3"/>
  <c r="AI138" i="3" s="1"/>
  <c r="AK141" i="3"/>
  <c r="AK138" i="3" s="1"/>
  <c r="AN104" i="3"/>
  <c r="AN105" i="3"/>
  <c r="N105" i="3" s="1"/>
  <c r="AN106" i="3"/>
  <c r="AN109" i="3"/>
  <c r="AN110" i="3"/>
  <c r="N110" i="3" s="1"/>
  <c r="AN113" i="3"/>
  <c r="N113" i="3" s="1"/>
  <c r="AN114" i="3"/>
  <c r="AO139" i="3"/>
  <c r="AP139" i="3"/>
  <c r="AQ139" i="3"/>
  <c r="AR139" i="3"/>
  <c r="AO140" i="3"/>
  <c r="AP140" i="3"/>
  <c r="AQ140" i="3"/>
  <c r="AR140" i="3"/>
  <c r="AN119" i="3"/>
  <c r="N119" i="3" s="1"/>
  <c r="M138" i="3"/>
  <c r="AG86" i="3"/>
  <c r="AF87" i="3"/>
  <c r="AH87" i="3"/>
  <c r="AB107" i="3"/>
  <c r="AF103" i="3"/>
  <c r="AH107" i="3"/>
  <c r="AH103" i="3" s="1"/>
  <c r="AJ107" i="3"/>
  <c r="AJ103" i="3" s="1"/>
  <c r="AL107" i="3"/>
  <c r="AL103" i="3" s="1"/>
  <c r="AB111" i="3"/>
  <c r="AD111" i="3"/>
  <c r="AF111" i="3"/>
  <c r="AJ108" i="3"/>
  <c r="AB115" i="3"/>
  <c r="AB112" i="3" s="1"/>
  <c r="AD115" i="3"/>
  <c r="AD112" i="3" s="1"/>
  <c r="AF115" i="3"/>
  <c r="AH115" i="3"/>
  <c r="AJ115" i="3"/>
  <c r="AJ112" i="3" s="1"/>
  <c r="AL115" i="3"/>
  <c r="AL112" i="3" s="1"/>
  <c r="AB117" i="3"/>
  <c r="AD117" i="3"/>
  <c r="AL117" i="3"/>
  <c r="AB118" i="3"/>
  <c r="AD118" i="3"/>
  <c r="AL118" i="3"/>
  <c r="AF86" i="3"/>
  <c r="AG87" i="3"/>
  <c r="AC107" i="3"/>
  <c r="AC103" i="3" s="1"/>
  <c r="AI107" i="3"/>
  <c r="AI103" i="3" s="1"/>
  <c r="AK107" i="3"/>
  <c r="AC111" i="3"/>
  <c r="AE111" i="3"/>
  <c r="AG111" i="3"/>
  <c r="AG108" i="3" s="1"/>
  <c r="AI108" i="3"/>
  <c r="AC115" i="3"/>
  <c r="AC112" i="3" s="1"/>
  <c r="AE115" i="3"/>
  <c r="AG115" i="3"/>
  <c r="AG112" i="3" s="1"/>
  <c r="AI115" i="3"/>
  <c r="AI112" i="3" s="1"/>
  <c r="AK115" i="3"/>
  <c r="AM115" i="3"/>
  <c r="AM112" i="3" s="1"/>
  <c r="AC117" i="3"/>
  <c r="AE117" i="3"/>
  <c r="AK117" i="3"/>
  <c r="AC118" i="3"/>
  <c r="AE118" i="3"/>
  <c r="AK118" i="3"/>
  <c r="AN74" i="3"/>
  <c r="N74" i="3" s="1"/>
  <c r="AN75" i="3"/>
  <c r="N75" i="3" s="1"/>
  <c r="AO109" i="3"/>
  <c r="AP109" i="3"/>
  <c r="AQ109" i="3"/>
  <c r="AR109" i="3"/>
  <c r="AO110" i="3"/>
  <c r="AP110" i="3"/>
  <c r="AQ110" i="3"/>
  <c r="AR110" i="3"/>
  <c r="AL108" i="3"/>
  <c r="AM85" i="3"/>
  <c r="AA108" i="3"/>
  <c r="N109" i="3"/>
  <c r="AN80" i="3"/>
  <c r="N80" i="3" s="1"/>
  <c r="AC108" i="3"/>
  <c r="AM108" i="3"/>
  <c r="M108" i="3" s="1"/>
  <c r="AO74" i="3"/>
  <c r="AP74" i="3"/>
  <c r="AQ74" i="3"/>
  <c r="AR74" i="3"/>
  <c r="AO75" i="3"/>
  <c r="AP75" i="3"/>
  <c r="AQ75" i="3"/>
  <c r="AR75" i="3"/>
  <c r="AL73" i="3"/>
  <c r="AD108" i="3"/>
  <c r="AF108" i="3"/>
  <c r="AC76" i="3"/>
  <c r="AC73" i="3" s="1"/>
  <c r="AE76" i="3"/>
  <c r="AG76" i="3"/>
  <c r="AG73" i="3" s="1"/>
  <c r="AI76" i="3"/>
  <c r="AI73" i="3" s="1"/>
  <c r="AM76" i="3"/>
  <c r="AM73" i="3" s="1"/>
  <c r="M73" i="3" s="1"/>
  <c r="AB76" i="3"/>
  <c r="AD76" i="3"/>
  <c r="AD73" i="3" s="1"/>
  <c r="AF76" i="3"/>
  <c r="AF73" i="3" s="1"/>
  <c r="AH76" i="3"/>
  <c r="AJ73" i="3"/>
  <c r="N117" i="3"/>
  <c r="AO69" i="3"/>
  <c r="AP69" i="3"/>
  <c r="AQ69" i="3"/>
  <c r="AR69" i="3"/>
  <c r="AO70" i="3"/>
  <c r="AP70" i="3"/>
  <c r="AQ70" i="3"/>
  <c r="AR70" i="3"/>
  <c r="AN78" i="3"/>
  <c r="N79" i="3"/>
  <c r="AB79" i="3"/>
  <c r="AJ79" i="3"/>
  <c r="AJ77" i="3" s="1"/>
  <c r="AN82" i="3"/>
  <c r="N82" i="3" s="1"/>
  <c r="AN83" i="3"/>
  <c r="N83" i="3" s="1"/>
  <c r="N84" i="3"/>
  <c r="AB84" i="3"/>
  <c r="AB81" i="3" s="1"/>
  <c r="AF77" i="3"/>
  <c r="AP80" i="3"/>
  <c r="AQ80" i="3"/>
  <c r="AR80" i="3"/>
  <c r="AF84" i="3"/>
  <c r="AF81" i="3" s="1"/>
  <c r="AM68" i="3"/>
  <c r="AD68" i="3"/>
  <c r="AH71" i="3"/>
  <c r="AH68" i="3" s="1"/>
  <c r="AL71" i="3"/>
  <c r="AL68" i="3" s="1"/>
  <c r="AD103" i="3"/>
  <c r="N107" i="3"/>
  <c r="AP119" i="3"/>
  <c r="AR119" i="3"/>
  <c r="AN69" i="3"/>
  <c r="N69" i="3" s="1"/>
  <c r="AN70" i="3"/>
  <c r="N70" i="3" s="1"/>
  <c r="N71" i="3"/>
  <c r="AB71" i="3"/>
  <c r="AF68" i="3"/>
  <c r="AJ71" i="3"/>
  <c r="AJ68" i="3" s="1"/>
  <c r="AN72" i="3"/>
  <c r="N72" i="3" s="1"/>
  <c r="AP72" i="3"/>
  <c r="AQ72" i="3"/>
  <c r="AR72" i="3"/>
  <c r="AO78" i="3"/>
  <c r="AP78" i="3"/>
  <c r="AQ78" i="3"/>
  <c r="AR78" i="3"/>
  <c r="AM77" i="3"/>
  <c r="AD79" i="3"/>
  <c r="AD77" i="3" s="1"/>
  <c r="AH77" i="3"/>
  <c r="AL79" i="3"/>
  <c r="AL77" i="3" s="1"/>
  <c r="AO82" i="3"/>
  <c r="AP82" i="3"/>
  <c r="AQ82" i="3"/>
  <c r="AR82" i="3"/>
  <c r="AO83" i="3"/>
  <c r="AP83" i="3"/>
  <c r="AQ83" i="3"/>
  <c r="AR83" i="3"/>
  <c r="AL81" i="3"/>
  <c r="AD84" i="3"/>
  <c r="AD81" i="3" s="1"/>
  <c r="N86" i="3"/>
  <c r="N78" i="3"/>
  <c r="AC71" i="3"/>
  <c r="AC68" i="3" s="1"/>
  <c r="AG71" i="3"/>
  <c r="AG68" i="3" s="1"/>
  <c r="AI71" i="3"/>
  <c r="AI68" i="3" s="1"/>
  <c r="AK71" i="3"/>
  <c r="AO72" i="3"/>
  <c r="AC79" i="3"/>
  <c r="AC77" i="3" s="1"/>
  <c r="AG77" i="3"/>
  <c r="AI77" i="3"/>
  <c r="AK79" i="3"/>
  <c r="AO80" i="3"/>
  <c r="AC84" i="3"/>
  <c r="AC81" i="3" s="1"/>
  <c r="AG81" i="3"/>
  <c r="AI81" i="3"/>
  <c r="AK84" i="3"/>
  <c r="AM84" i="3"/>
  <c r="AM81" i="3" s="1"/>
  <c r="AB86" i="3"/>
  <c r="AD86" i="3"/>
  <c r="N87" i="3"/>
  <c r="AB87" i="3"/>
  <c r="AD87" i="3"/>
  <c r="AJ81" i="3"/>
  <c r="AC86" i="3"/>
  <c r="AE86" i="3"/>
  <c r="AC87" i="3"/>
  <c r="AE87" i="3"/>
  <c r="AQ119" i="3"/>
  <c r="AO104" i="3"/>
  <c r="AP104" i="3"/>
  <c r="AQ104" i="3"/>
  <c r="AR104" i="3"/>
  <c r="AO105" i="3"/>
  <c r="AP105" i="3"/>
  <c r="AQ105" i="3"/>
  <c r="AR105" i="3"/>
  <c r="AM103" i="3"/>
  <c r="M103" i="3" s="1"/>
  <c r="AO113" i="3"/>
  <c r="AP113" i="3"/>
  <c r="AQ113" i="3"/>
  <c r="AR113" i="3"/>
  <c r="N104" i="3"/>
  <c r="AG103" i="3"/>
  <c r="AM116" i="3"/>
  <c r="AO119" i="3"/>
  <c r="AF112" i="3"/>
  <c r="AD116" i="3"/>
  <c r="AJ116" i="3"/>
  <c r="AI11" i="3"/>
  <c r="AR107" i="3" l="1"/>
  <c r="AP115" i="3"/>
  <c r="AQ107" i="3"/>
  <c r="AF116" i="3"/>
  <c r="AO107" i="3"/>
  <c r="AR115" i="3"/>
  <c r="AP107" i="3"/>
  <c r="AL116" i="3"/>
  <c r="AQ115" i="3"/>
  <c r="AO115" i="3"/>
  <c r="AQ103" i="3"/>
  <c r="AH200" i="3"/>
  <c r="AQ200" i="3" s="1"/>
  <c r="AQ203" i="3"/>
  <c r="AR203" i="3"/>
  <c r="AK200" i="3"/>
  <c r="AR200" i="3" s="1"/>
  <c r="AN203" i="3"/>
  <c r="AN200" i="3" s="1"/>
  <c r="N200" i="3" s="1"/>
  <c r="AB200" i="3"/>
  <c r="AO200" i="3" s="1"/>
  <c r="AO203" i="3"/>
  <c r="AP203" i="3"/>
  <c r="AE200" i="3"/>
  <c r="AP200" i="3" s="1"/>
  <c r="AN183" i="3"/>
  <c r="AQ68" i="3"/>
  <c r="AB180" i="3"/>
  <c r="AO180" i="3" s="1"/>
  <c r="AO183" i="3"/>
  <c r="AR183" i="3"/>
  <c r="AK180" i="3"/>
  <c r="AR180" i="3" s="1"/>
  <c r="AQ180" i="3"/>
  <c r="AQ183" i="3"/>
  <c r="AP183" i="3"/>
  <c r="AE180" i="3"/>
  <c r="AP180" i="3" s="1"/>
  <c r="AK160" i="3"/>
  <c r="AR160" i="3" s="1"/>
  <c r="AR163" i="3"/>
  <c r="AQ163" i="3"/>
  <c r="AH160" i="3"/>
  <c r="AQ160" i="3" s="1"/>
  <c r="AE160" i="3"/>
  <c r="AP160" i="3" s="1"/>
  <c r="AP163" i="3"/>
  <c r="AO163" i="3"/>
  <c r="AN163" i="3"/>
  <c r="AN160" i="3" s="1"/>
  <c r="AB160" i="3"/>
  <c r="AO160" i="3" s="1"/>
  <c r="AN141" i="3"/>
  <c r="AN138" i="3" s="1"/>
  <c r="AB138" i="3"/>
  <c r="AO138" i="3" s="1"/>
  <c r="AO84" i="3"/>
  <c r="AO81" i="3"/>
  <c r="AQ138" i="3"/>
  <c r="AQ141" i="3"/>
  <c r="AP141" i="3"/>
  <c r="AP138" i="3"/>
  <c r="AO141" i="3"/>
  <c r="AR141" i="3"/>
  <c r="AR138" i="3"/>
  <c r="AN87" i="3"/>
  <c r="AN86" i="3"/>
  <c r="AN118" i="3"/>
  <c r="AN117" i="3"/>
  <c r="AN115" i="3"/>
  <c r="AN111" i="3"/>
  <c r="AN107" i="3"/>
  <c r="AR87" i="3"/>
  <c r="AI116" i="3"/>
  <c r="AG116" i="3"/>
  <c r="AC116" i="3"/>
  <c r="N106" i="3"/>
  <c r="N103" i="3" s="1"/>
  <c r="AO79" i="3"/>
  <c r="AB108" i="3"/>
  <c r="AO108" i="3" s="1"/>
  <c r="AO111" i="3"/>
  <c r="AP111" i="3"/>
  <c r="AE108" i="3"/>
  <c r="AP108" i="3" s="1"/>
  <c r="AH108" i="3"/>
  <c r="AQ108" i="3" s="1"/>
  <c r="AQ111" i="3"/>
  <c r="AR111" i="3"/>
  <c r="AK108" i="3"/>
  <c r="AR108" i="3" s="1"/>
  <c r="AI85" i="3"/>
  <c r="AL85" i="3"/>
  <c r="AD85" i="3"/>
  <c r="AG85" i="3"/>
  <c r="AC85" i="3"/>
  <c r="AJ85" i="3"/>
  <c r="AF85" i="3"/>
  <c r="AH73" i="3"/>
  <c r="AQ73" i="3" s="1"/>
  <c r="AQ76" i="3"/>
  <c r="AP76" i="3"/>
  <c r="AE73" i="3"/>
  <c r="AP73" i="3" s="1"/>
  <c r="AN76" i="3"/>
  <c r="AB73" i="3"/>
  <c r="AO73" i="3" s="1"/>
  <c r="AO76" i="3"/>
  <c r="AR76" i="3"/>
  <c r="AK73" i="3"/>
  <c r="AR73" i="3" s="1"/>
  <c r="AN84" i="3"/>
  <c r="AN81" i="3" s="1"/>
  <c r="N81" i="3" s="1"/>
  <c r="AR118" i="3"/>
  <c r="AO106" i="3"/>
  <c r="AN79" i="3"/>
  <c r="AN77" i="3" s="1"/>
  <c r="N77" i="3" s="1"/>
  <c r="AB77" i="3"/>
  <c r="AO77" i="3" s="1"/>
  <c r="AQ77" i="3"/>
  <c r="AO71" i="3"/>
  <c r="AN71" i="3"/>
  <c r="AN68" i="3" s="1"/>
  <c r="AB68" i="3"/>
  <c r="AO68" i="3" s="1"/>
  <c r="AB103" i="3"/>
  <c r="AO103" i="3" s="1"/>
  <c r="AP87" i="3"/>
  <c r="AK85" i="3"/>
  <c r="AR86" i="3"/>
  <c r="AQ84" i="3"/>
  <c r="AH81" i="3"/>
  <c r="AQ81" i="3" s="1"/>
  <c r="AO87" i="3"/>
  <c r="AQ86" i="3"/>
  <c r="AH85" i="3"/>
  <c r="AR84" i="3"/>
  <c r="AK81" i="3"/>
  <c r="AR81" i="3" s="1"/>
  <c r="AP79" i="3"/>
  <c r="AE77" i="3"/>
  <c r="AP77" i="3" s="1"/>
  <c r="AR71" i="3"/>
  <c r="AK68" i="3"/>
  <c r="AR68" i="3" s="1"/>
  <c r="AE85" i="3"/>
  <c r="AP86" i="3"/>
  <c r="AQ87" i="3"/>
  <c r="AO86" i="3"/>
  <c r="AB85" i="3"/>
  <c r="AP84" i="3"/>
  <c r="AE81" i="3"/>
  <c r="AP81" i="3" s="1"/>
  <c r="AR79" i="3"/>
  <c r="AK77" i="3"/>
  <c r="AR77" i="3" s="1"/>
  <c r="AP71" i="3"/>
  <c r="AE68" i="3"/>
  <c r="AP68" i="3" s="1"/>
  <c r="AQ79" i="3"/>
  <c r="AQ71" i="3"/>
  <c r="AQ117" i="3"/>
  <c r="AH116" i="3"/>
  <c r="AO118" i="3"/>
  <c r="AP117" i="3"/>
  <c r="AE116" i="3"/>
  <c r="AP116" i="3" s="1"/>
  <c r="AP114" i="3"/>
  <c r="AE112" i="3"/>
  <c r="AP112" i="3" s="1"/>
  <c r="AR106" i="3"/>
  <c r="AK103" i="3"/>
  <c r="AR103" i="3" s="1"/>
  <c r="AP118" i="3"/>
  <c r="AO117" i="3"/>
  <c r="AB116" i="3"/>
  <c r="AQ114" i="3"/>
  <c r="AH112" i="3"/>
  <c r="AQ112" i="3" s="1"/>
  <c r="AQ118" i="3"/>
  <c r="AR117" i="3"/>
  <c r="AK116" i="3"/>
  <c r="AR116" i="3" s="1"/>
  <c r="AO114" i="3"/>
  <c r="AR114" i="3"/>
  <c r="AK112" i="3"/>
  <c r="AR112" i="3" s="1"/>
  <c r="AO112" i="3"/>
  <c r="AP106" i="3"/>
  <c r="AE103" i="3"/>
  <c r="AP103" i="3" s="1"/>
  <c r="AQ106" i="3"/>
  <c r="AQ116" i="3" l="1"/>
  <c r="N68" i="3"/>
  <c r="AN116" i="3"/>
  <c r="N116" i="3" s="1"/>
  <c r="AO116" i="3"/>
  <c r="AP85" i="3"/>
  <c r="AO85" i="3"/>
  <c r="AQ85" i="3"/>
  <c r="N183" i="3"/>
  <c r="N180" i="3" s="1"/>
  <c r="AN180" i="3"/>
  <c r="N163" i="3"/>
  <c r="N160" i="3" s="1"/>
  <c r="N141" i="3"/>
  <c r="N138" i="3" s="1"/>
  <c r="N114" i="3"/>
  <c r="N112" i="3" s="1"/>
  <c r="AN112" i="3"/>
  <c r="AN103" i="3"/>
  <c r="AN85" i="3"/>
  <c r="AR85" i="3"/>
  <c r="N111" i="3"/>
  <c r="N108" i="3" s="1"/>
  <c r="AN108" i="3"/>
  <c r="N76" i="3"/>
  <c r="N73" i="3" s="1"/>
  <c r="AN73" i="3"/>
  <c r="N85" i="3" l="1"/>
  <c r="P24" i="1"/>
  <c r="R24" i="1" s="1"/>
  <c r="U24" i="1" s="1"/>
  <c r="V24" i="1" s="1"/>
  <c r="P23" i="1"/>
  <c r="R23" i="1" s="1"/>
  <c r="U23" i="1" s="1"/>
  <c r="V23" i="1" s="1"/>
  <c r="P22" i="1"/>
  <c r="R22" i="1" s="1"/>
  <c r="U22" i="1" s="1"/>
  <c r="V22" i="1" s="1"/>
  <c r="P21" i="1"/>
  <c r="R21" i="1" s="1"/>
  <c r="U21" i="1" s="1"/>
  <c r="V21" i="1" s="1"/>
  <c r="P20" i="1"/>
  <c r="R20" i="1" s="1"/>
  <c r="U20" i="1" s="1"/>
  <c r="V20" i="1" s="1"/>
  <c r="U26" i="1"/>
  <c r="V26" i="1" s="1"/>
  <c r="P18" i="1"/>
  <c r="R18" i="1" s="1"/>
  <c r="U18" i="1" s="1"/>
  <c r="V18" i="1" s="1"/>
  <c r="P16" i="1"/>
  <c r="R16" i="1" s="1"/>
  <c r="U16" i="1" s="1"/>
  <c r="V16" i="1" s="1"/>
  <c r="P17" i="1"/>
  <c r="R17" i="1" s="1"/>
  <c r="U17" i="1" s="1"/>
  <c r="V17" i="1" s="1"/>
  <c r="P15" i="1"/>
  <c r="R15" i="1" s="1"/>
  <c r="U15" i="1" s="1"/>
  <c r="V15" i="1" s="1"/>
  <c r="P14" i="1"/>
  <c r="R14" i="1" s="1"/>
  <c r="U14" i="1" s="1"/>
  <c r="V14" i="1" s="1"/>
  <c r="P13" i="1"/>
  <c r="R13" i="1" s="1"/>
  <c r="U13" i="1" s="1"/>
  <c r="V13" i="1" s="1"/>
  <c r="Q25" i="4"/>
  <c r="P25" i="4"/>
  <c r="Q19" i="4"/>
  <c r="P19" i="4"/>
  <c r="P19" i="1" l="1"/>
  <c r="P25" i="1"/>
  <c r="R19" i="1"/>
  <c r="U19" i="1" s="1"/>
  <c r="V19" i="1" s="1"/>
  <c r="R25" i="1"/>
  <c r="U25" i="1" s="1"/>
  <c r="V25" i="1" s="1"/>
  <c r="P31" i="1"/>
  <c r="U43" i="1" l="1"/>
  <c r="V43" i="1" s="1"/>
  <c r="U42" i="1"/>
  <c r="V42" i="1" s="1"/>
  <c r="U41" i="1"/>
  <c r="V41" i="1" s="1"/>
  <c r="U38" i="1"/>
  <c r="V38" i="1" s="1"/>
  <c r="U36" i="1"/>
  <c r="V36" i="1" s="1"/>
  <c r="U35" i="1"/>
  <c r="V35" i="1" s="1"/>
  <c r="P32" i="1"/>
  <c r="R32" i="1" s="1"/>
  <c r="U32" i="1" s="1"/>
  <c r="V32" i="1" s="1"/>
  <c r="U28" i="1"/>
  <c r="V28" i="1" s="1"/>
  <c r="P11" i="1"/>
  <c r="R11" i="1" s="1"/>
  <c r="U11" i="1" s="1"/>
  <c r="V11" i="1" s="1"/>
  <c r="P9" i="1"/>
  <c r="R9" i="1" s="1"/>
  <c r="U9" i="1" s="1"/>
  <c r="V9" i="1" s="1"/>
  <c r="P44" i="1" l="1"/>
  <c r="P39" i="1"/>
  <c r="P12" i="1"/>
  <c r="U37" i="1"/>
  <c r="V37" i="1" s="1"/>
  <c r="P33" i="1"/>
  <c r="R33" i="1" s="1"/>
  <c r="U33" i="1" s="1"/>
  <c r="V33" i="1" s="1"/>
  <c r="P29" i="1"/>
  <c r="R29" i="1" s="1"/>
  <c r="U29" i="1" s="1"/>
  <c r="V29" i="1" s="1"/>
  <c r="P27" i="1"/>
  <c r="R27" i="1" s="1"/>
  <c r="U27" i="1" s="1"/>
  <c r="V27" i="1" s="1"/>
  <c r="P10" i="1"/>
  <c r="R10" i="1" s="1"/>
  <c r="U10" i="1" s="1"/>
  <c r="V10" i="1" s="1"/>
  <c r="U34" i="1" l="1"/>
  <c r="R39" i="1"/>
  <c r="U40" i="1"/>
  <c r="R44" i="1"/>
  <c r="R12" i="1"/>
  <c r="V40" i="1" l="1"/>
  <c r="V44" i="1" s="1"/>
  <c r="U44" i="1"/>
  <c r="V34" i="1"/>
  <c r="V39" i="1" s="1"/>
  <c r="U39" i="1"/>
  <c r="U12" i="1"/>
  <c r="V12" i="1" s="1"/>
  <c r="AA11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L8" i="3"/>
  <c r="AP4" i="3"/>
  <c r="AN9" i="3" l="1"/>
  <c r="AP10" i="3"/>
  <c r="AQ10" i="3"/>
  <c r="AR10" i="3"/>
  <c r="AA8" i="3"/>
  <c r="AO9" i="3"/>
  <c r="AP9" i="3"/>
  <c r="AQ9" i="3"/>
  <c r="AR9" i="3"/>
  <c r="AN10" i="3"/>
  <c r="N10" i="3" s="1"/>
  <c r="AO10" i="3"/>
  <c r="AD11" i="3"/>
  <c r="AD8" i="3" s="1"/>
  <c r="AH11" i="3"/>
  <c r="AL11" i="3"/>
  <c r="AL8" i="3" s="1"/>
  <c r="N11" i="3"/>
  <c r="AB11" i="3"/>
  <c r="AB8" i="3" s="1"/>
  <c r="AF11" i="3"/>
  <c r="AF8" i="3" s="1"/>
  <c r="AJ11" i="3"/>
  <c r="AJ8" i="3" s="1"/>
  <c r="AH8" i="3"/>
  <c r="N9" i="3"/>
  <c r="AC11" i="3"/>
  <c r="AC8" i="3" s="1"/>
  <c r="AE11" i="3"/>
  <c r="AG11" i="3"/>
  <c r="AG8" i="3" s="1"/>
  <c r="AI8" i="3"/>
  <c r="AK11" i="3"/>
  <c r="AM11" i="3"/>
  <c r="AM8" i="3" s="1"/>
  <c r="M8" i="3" s="1"/>
  <c r="Q12" i="4"/>
  <c r="P12" i="4"/>
  <c r="AN11" i="3" l="1"/>
  <c r="AN8" i="3" s="1"/>
  <c r="AE8" i="3"/>
  <c r="AP8" i="3" s="1"/>
  <c r="AP11" i="3"/>
  <c r="AO8" i="3"/>
  <c r="AQ8" i="3"/>
  <c r="AR11" i="3"/>
  <c r="AK8" i="3"/>
  <c r="AR8" i="3" s="1"/>
  <c r="AO11" i="3"/>
  <c r="AQ11" i="3"/>
  <c r="Q10" i="4"/>
  <c r="P10" i="4"/>
  <c r="Q31" i="4"/>
  <c r="P31" i="4"/>
  <c r="Q27" i="4"/>
  <c r="Q29" i="4"/>
  <c r="P29" i="4"/>
  <c r="Q33" i="4"/>
  <c r="P33" i="4"/>
  <c r="N8" i="3" l="1"/>
  <c r="Q7" i="4"/>
  <c r="P8" i="4"/>
  <c r="P27" i="4" l="1"/>
  <c r="P7" i="1" l="1"/>
  <c r="R7" i="1" l="1"/>
  <c r="U7" i="1" s="1"/>
  <c r="V7" i="1" s="1"/>
  <c r="P8" i="1"/>
  <c r="R31" i="1"/>
  <c r="Q31" i="1"/>
  <c r="U31" i="1" l="1"/>
  <c r="V31" i="1" s="1"/>
  <c r="M260" i="3" l="1"/>
  <c r="N255" i="3"/>
  <c r="N235" i="3"/>
  <c r="N234" i="3"/>
  <c r="M228" i="3"/>
  <c r="D234" i="3"/>
  <c r="D235" i="3"/>
  <c r="C235" i="3"/>
  <c r="C234" i="3"/>
  <c r="N231" i="3"/>
  <c r="M223" i="3"/>
  <c r="Q44" i="4"/>
  <c r="P44" i="4"/>
  <c r="Q39" i="4"/>
  <c r="P39" i="4"/>
  <c r="Q8" i="4"/>
  <c r="R8" i="1"/>
  <c r="U8" i="1" s="1"/>
  <c r="V8" i="1" s="1"/>
  <c r="N223" i="3" l="1"/>
  <c r="AG223" i="3"/>
  <c r="AE223" i="3"/>
  <c r="AH223" i="3"/>
  <c r="AF223" i="3"/>
  <c r="AD223" i="3"/>
  <c r="AM228" i="3"/>
  <c r="AK228" i="3"/>
  <c r="AI228" i="3"/>
  <c r="AG228" i="3"/>
  <c r="AL228" i="3"/>
  <c r="AJ228" i="3"/>
  <c r="AH228" i="3"/>
  <c r="AF228" i="3"/>
  <c r="N260" i="3"/>
  <c r="AL260" i="3"/>
  <c r="AJ260" i="3"/>
  <c r="AH260" i="3"/>
  <c r="AF260" i="3"/>
  <c r="AD260" i="3"/>
  <c r="AB260" i="3"/>
  <c r="AM260" i="3"/>
  <c r="AK260" i="3"/>
  <c r="AI260" i="3"/>
  <c r="AG260" i="3"/>
  <c r="AE260" i="3"/>
  <c r="AC260" i="3"/>
  <c r="N233" i="3"/>
  <c r="AA260" i="3"/>
  <c r="AM259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AM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L257" i="3"/>
  <c r="AM256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AM255" i="3"/>
  <c r="AL255" i="3"/>
  <c r="AK255" i="3"/>
  <c r="AJ255" i="3"/>
  <c r="AI255" i="3"/>
  <c r="AH255" i="3"/>
  <c r="AG255" i="3"/>
  <c r="AD255" i="3"/>
  <c r="AC255" i="3"/>
  <c r="AB255" i="3"/>
  <c r="AA255" i="3"/>
  <c r="AM254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AM253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L252" i="3"/>
  <c r="AP248" i="3"/>
  <c r="AM235" i="3"/>
  <c r="AF235" i="3"/>
  <c r="AE235" i="3"/>
  <c r="AD235" i="3"/>
  <c r="AC235" i="3"/>
  <c r="AB235" i="3"/>
  <c r="AA235" i="3"/>
  <c r="AM234" i="3"/>
  <c r="AF234" i="3"/>
  <c r="AE234" i="3"/>
  <c r="AD234" i="3"/>
  <c r="AC234" i="3"/>
  <c r="AB234" i="3"/>
  <c r="AA234" i="3"/>
  <c r="L233" i="3"/>
  <c r="E233" i="3"/>
  <c r="AE228" i="3"/>
  <c r="AD228" i="3"/>
  <c r="AC228" i="3"/>
  <c r="AB228" i="3"/>
  <c r="AA228" i="3"/>
  <c r="AM227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L225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AM231" i="3"/>
  <c r="AL231" i="3"/>
  <c r="AD231" i="3"/>
  <c r="AC231" i="3"/>
  <c r="AB231" i="3"/>
  <c r="AA231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AA229" i="3"/>
  <c r="L229" i="3"/>
  <c r="E229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AM223" i="3"/>
  <c r="AL223" i="3"/>
  <c r="AK223" i="3"/>
  <c r="AJ223" i="3"/>
  <c r="AI223" i="3"/>
  <c r="AC223" i="3"/>
  <c r="AB223" i="3"/>
  <c r="AA223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AA220" i="3"/>
  <c r="L220" i="3"/>
  <c r="AP216" i="3"/>
  <c r="AP176" i="3"/>
  <c r="AI257" i="3" l="1"/>
  <c r="AE225" i="3"/>
  <c r="AK220" i="3"/>
  <c r="AE229" i="3"/>
  <c r="AI229" i="3"/>
  <c r="AL225" i="3"/>
  <c r="AQ234" i="3"/>
  <c r="AD257" i="3"/>
  <c r="AL257" i="3"/>
  <c r="AO259" i="3"/>
  <c r="AF257" i="3"/>
  <c r="AM257" i="3"/>
  <c r="M257" i="3" s="1"/>
  <c r="AE252" i="3"/>
  <c r="AM252" i="3"/>
  <c r="AC220" i="3"/>
  <c r="AG220" i="3"/>
  <c r="AJ225" i="3"/>
  <c r="AD225" i="3"/>
  <c r="AQ227" i="3"/>
  <c r="AO228" i="3"/>
  <c r="AB252" i="3"/>
  <c r="AF252" i="3"/>
  <c r="AJ252" i="3"/>
  <c r="AH220" i="3"/>
  <c r="AC229" i="3"/>
  <c r="AG229" i="3"/>
  <c r="AK229" i="3"/>
  <c r="AA225" i="3"/>
  <c r="AI225" i="3"/>
  <c r="AM225" i="3"/>
  <c r="M225" i="3" s="1"/>
  <c r="AC225" i="3"/>
  <c r="AG225" i="3"/>
  <c r="AK225" i="3"/>
  <c r="AC257" i="3"/>
  <c r="AG257" i="3"/>
  <c r="AE257" i="3"/>
  <c r="AE233" i="3"/>
  <c r="AM233" i="3"/>
  <c r="AJ257" i="3"/>
  <c r="AQ258" i="3"/>
  <c r="AH257" i="3"/>
  <c r="AB257" i="3"/>
  <c r="AR227" i="3"/>
  <c r="AP228" i="3"/>
  <c r="AD233" i="3"/>
  <c r="AL233" i="3"/>
  <c r="AG233" i="3"/>
  <c r="AE220" i="3"/>
  <c r="AI220" i="3"/>
  <c r="AM220" i="3"/>
  <c r="AD229" i="3"/>
  <c r="AF229" i="3"/>
  <c r="AJ229" i="3"/>
  <c r="AG252" i="3"/>
  <c r="AP254" i="3"/>
  <c r="AQ254" i="3"/>
  <c r="AO255" i="3"/>
  <c r="AR255" i="3"/>
  <c r="AP256" i="3"/>
  <c r="AQ256" i="3"/>
  <c r="AF220" i="3"/>
  <c r="AJ220" i="3"/>
  <c r="AD220" i="3"/>
  <c r="AL220" i="3"/>
  <c r="AN223" i="3"/>
  <c r="AR231" i="3"/>
  <c r="AP232" i="3"/>
  <c r="AD252" i="3"/>
  <c r="AH252" i="3"/>
  <c r="AL252" i="3"/>
  <c r="AQ230" i="3"/>
  <c r="AH229" i="3"/>
  <c r="AR230" i="3"/>
  <c r="AL229" i="3"/>
  <c r="AN231" i="3"/>
  <c r="AB229" i="3"/>
  <c r="AO253" i="3"/>
  <c r="AC252" i="3"/>
  <c r="AR253" i="3"/>
  <c r="AK252" i="3"/>
  <c r="AR258" i="3"/>
  <c r="AK257" i="3"/>
  <c r="AN221" i="3"/>
  <c r="N221" i="3" s="1"/>
  <c r="AB220" i="3"/>
  <c r="AO226" i="3"/>
  <c r="AB225" i="3"/>
  <c r="AP226" i="3"/>
  <c r="AF225" i="3"/>
  <c r="AO235" i="3"/>
  <c r="AC233" i="3"/>
  <c r="AR235" i="3"/>
  <c r="AK233" i="3"/>
  <c r="AI252" i="3"/>
  <c r="AH225" i="3"/>
  <c r="AI233" i="3"/>
  <c r="AO221" i="3"/>
  <c r="AR221" i="3"/>
  <c r="AP222" i="3"/>
  <c r="AQ222" i="3"/>
  <c r="AO223" i="3"/>
  <c r="AR223" i="3"/>
  <c r="AP224" i="3"/>
  <c r="AQ224" i="3"/>
  <c r="AO231" i="3"/>
  <c r="AQ232" i="3"/>
  <c r="AN254" i="3"/>
  <c r="N254" i="3" s="1"/>
  <c r="AN256" i="3"/>
  <c r="N256" i="3" s="1"/>
  <c r="AP259" i="3"/>
  <c r="AQ260" i="3"/>
  <c r="AR260" i="3"/>
  <c r="AN222" i="3"/>
  <c r="N222" i="3" s="1"/>
  <c r="AN224" i="3"/>
  <c r="N224" i="3" s="1"/>
  <c r="AO230" i="3"/>
  <c r="AP230" i="3"/>
  <c r="AN232" i="3"/>
  <c r="N232" i="3" s="1"/>
  <c r="AQ226" i="3"/>
  <c r="AR226" i="3"/>
  <c r="AO227" i="3"/>
  <c r="AP227" i="3"/>
  <c r="AQ228" i="3"/>
  <c r="AR228" i="3"/>
  <c r="AO234" i="3"/>
  <c r="AF233" i="3"/>
  <c r="AJ233" i="3"/>
  <c r="AP235" i="3"/>
  <c r="AQ235" i="3"/>
  <c r="AP253" i="3"/>
  <c r="AQ253" i="3"/>
  <c r="AO254" i="3"/>
  <c r="AR254" i="3"/>
  <c r="AP255" i="3"/>
  <c r="AQ255" i="3"/>
  <c r="AO256" i="3"/>
  <c r="AR256" i="3"/>
  <c r="AP258" i="3"/>
  <c r="AP221" i="3"/>
  <c r="AQ221" i="3"/>
  <c r="AO222" i="3"/>
  <c r="AR222" i="3"/>
  <c r="AP223" i="3"/>
  <c r="AQ223" i="3"/>
  <c r="AO224" i="3"/>
  <c r="AR224" i="3"/>
  <c r="AP231" i="3"/>
  <c r="AQ231" i="3"/>
  <c r="AM229" i="3"/>
  <c r="AO232" i="3"/>
  <c r="AR232" i="3"/>
  <c r="AN235" i="3"/>
  <c r="AN253" i="3"/>
  <c r="N253" i="3" s="1"/>
  <c r="AN255" i="3"/>
  <c r="AO258" i="3"/>
  <c r="AQ259" i="3"/>
  <c r="AR259" i="3"/>
  <c r="AO260" i="3"/>
  <c r="AP260" i="3"/>
  <c r="AN230" i="3"/>
  <c r="AN226" i="3"/>
  <c r="AN227" i="3"/>
  <c r="N227" i="3" s="1"/>
  <c r="AN228" i="3"/>
  <c r="N228" i="3" s="1"/>
  <c r="AN234" i="3"/>
  <c r="AP234" i="3"/>
  <c r="AR234" i="3"/>
  <c r="AN258" i="3"/>
  <c r="AN259" i="3"/>
  <c r="N259" i="3" s="1"/>
  <c r="AN260" i="3"/>
  <c r="AB233" i="3"/>
  <c r="AH233" i="3"/>
  <c r="AR257" i="3" l="1"/>
  <c r="AP229" i="3"/>
  <c r="AR225" i="3"/>
  <c r="AR252" i="3"/>
  <c r="AR220" i="3"/>
  <c r="AO257" i="3"/>
  <c r="AO252" i="3"/>
  <c r="AO225" i="3"/>
  <c r="AP257" i="3"/>
  <c r="AQ257" i="3"/>
  <c r="AQ252" i="3"/>
  <c r="AO229" i="3"/>
  <c r="AQ233" i="3"/>
  <c r="AQ225" i="3"/>
  <c r="AP220" i="3"/>
  <c r="AP233" i="3"/>
  <c r="AR233" i="3"/>
  <c r="AP225" i="3"/>
  <c r="AO220" i="3"/>
  <c r="AQ229" i="3"/>
  <c r="AP252" i="3"/>
  <c r="AN252" i="3"/>
  <c r="AN220" i="3"/>
  <c r="AQ220" i="3"/>
  <c r="AR229" i="3"/>
  <c r="N258" i="3"/>
  <c r="AN257" i="3"/>
  <c r="AN233" i="3"/>
  <c r="N230" i="3"/>
  <c r="N229" i="3" s="1"/>
  <c r="AN229" i="3"/>
  <c r="AO233" i="3"/>
  <c r="N226" i="3"/>
  <c r="N225" i="3" s="1"/>
  <c r="AN225" i="3"/>
  <c r="N257" i="3" l="1"/>
  <c r="N252" i="3"/>
  <c r="N220" i="3"/>
</calcChain>
</file>

<file path=xl/sharedStrings.xml><?xml version="1.0" encoding="utf-8"?>
<sst xmlns="http://schemas.openxmlformats.org/spreadsheetml/2006/main" count="2403" uniqueCount="194">
  <si>
    <t>MATRIZ Nº 5a</t>
  </si>
  <si>
    <t>PROGRAMACIÓN  DE LOS PROYECTOS DE INVERSION ANUAL</t>
  </si>
  <si>
    <t>DEPENDENCIA:</t>
  </si>
  <si>
    <t>PROYECTO</t>
  </si>
  <si>
    <t>META OPERATIVA</t>
  </si>
  <si>
    <t>PROGRAMACION TRIMESTRAL AJUSTADA</t>
  </si>
  <si>
    <t>REQUERIMIENTO FINANCIERO AJUSTADO AL PIA</t>
  </si>
  <si>
    <t>UNIDAD ORGANICA  RESPONSABLE</t>
  </si>
  <si>
    <t>COD. SNIP</t>
  </si>
  <si>
    <t>COD</t>
  </si>
  <si>
    <t>COMPONENTES</t>
  </si>
  <si>
    <t>U.M.</t>
  </si>
  <si>
    <t>META FISICA</t>
  </si>
  <si>
    <t>SUBCOMPONENTE</t>
  </si>
  <si>
    <t>FASE PROYECTADA DEL COMPONENTE/SUBCOMPONENTE</t>
  </si>
  <si>
    <t>PROCESO CONVOCADO</t>
  </si>
  <si>
    <t>EXP. APROBADO (R.D.) (EQUIPOS Y OBRA)</t>
  </si>
  <si>
    <t>BUENA PRO Y CONTRATO FIRMADO</t>
  </si>
  <si>
    <t>EN EJECUCION (VALORIZACIONES DE OBRA)</t>
  </si>
  <si>
    <t>FIN DE EJECUCION CONTRACTUAL</t>
  </si>
  <si>
    <t>LIQUIDACION (SOLO EN OBRAS)</t>
  </si>
  <si>
    <t>META</t>
  </si>
  <si>
    <t>I</t>
  </si>
  <si>
    <t>II</t>
  </si>
  <si>
    <t>III</t>
  </si>
  <si>
    <t>IV</t>
  </si>
  <si>
    <t>TOTAL</t>
  </si>
  <si>
    <t>RO</t>
  </si>
  <si>
    <t>RDR</t>
  </si>
  <si>
    <t>ROOC</t>
  </si>
  <si>
    <t xml:space="preserve">OTROS </t>
  </si>
  <si>
    <t>M2</t>
  </si>
  <si>
    <t>Supervisión</t>
  </si>
  <si>
    <t>Accion</t>
  </si>
  <si>
    <t>Glb</t>
  </si>
  <si>
    <t>Equipos</t>
  </si>
  <si>
    <t>SUBTOTAL</t>
  </si>
  <si>
    <t>Estudio</t>
  </si>
  <si>
    <t>Equipo</t>
  </si>
  <si>
    <t>%</t>
  </si>
  <si>
    <t>Exp. Técnico</t>
  </si>
  <si>
    <t>Infraestructura</t>
  </si>
  <si>
    <t>Gastos Generales</t>
  </si>
  <si>
    <t>MEJORAMIENTO Y AMPLIACION DEL SERVICIO DE NEUMOLOGIA Y DEL PROGRAMA DE CONTROL DE TUBERCULOSIS DEL HOSPITAL NACIONAL ARZOBISPO LOAYZA</t>
  </si>
  <si>
    <t>Capacitacion</t>
  </si>
  <si>
    <t>Capacitación</t>
  </si>
  <si>
    <t>REMODELACION DE LOS AMBIENTES Y MOBILIARIOS PARA LAS OFICINAS ADMINISTRATIVAS DE 2DO. PISO</t>
  </si>
  <si>
    <t>MEJORAMIENTO DE LA CAPACIDAD RESOLUTIVA DE LA GESTIÓN DE RR.HH. DEL HNAL</t>
  </si>
  <si>
    <t>Acción</t>
  </si>
  <si>
    <t>MEJORAMIENTO DEL SERVICIO DE NEFROLOGIA DEL HOSPITAL NACIONAL ARZOBISPO LOAYZA - LIMA - LIMA</t>
  </si>
  <si>
    <t>EQUIPAMIENTO DEL DEPARTAMENTO DE ANESTESIOLOGIA Y CENTRO QUIRURGICO DEL HOSPITAL NACIONAL ARZOBISPO LOAYZA</t>
  </si>
  <si>
    <t>MATRIZ Nº 6</t>
  </si>
  <si>
    <t>MATRIZ CUADRO DE DESAGREGACION DE TAREAS (DIAGRAMA DE GANTT) POR PROYECTO DE INVERSION PUBLICA</t>
  </si>
  <si>
    <t>HOSPITAL NACIONAL  ARZOBISPO LOAYZA</t>
  </si>
  <si>
    <t>SNIP</t>
  </si>
  <si>
    <t>IDA</t>
  </si>
  <si>
    <t>IDT</t>
  </si>
  <si>
    <t>TAREAS / ACCIONES</t>
  </si>
  <si>
    <t>UM (Tarea / Acción)</t>
  </si>
  <si>
    <t>CANT (Tarea / Acción)</t>
  </si>
  <si>
    <t>INICIO</t>
  </si>
  <si>
    <t>FIN</t>
  </si>
  <si>
    <t>DIAGRAMA DE GANTT</t>
  </si>
  <si>
    <t>BREVE DESCRIPCION DEL ESTADO ACTUAL DE LA 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</si>
  <si>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</si>
  <si>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</si>
  <si>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</si>
  <si>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</si>
  <si>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</si>
  <si>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</si>
  <si>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</si>
  <si>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</si>
  <si>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</si>
  <si>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</si>
  <si>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</si>
  <si>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</si>
  <si>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1S</t>
  </si>
  <si>
    <t>2S</t>
  </si>
  <si>
    <t>3S</t>
  </si>
  <si>
    <t>4S</t>
  </si>
  <si>
    <t>Elaboración del TDR</t>
  </si>
  <si>
    <t>Documento</t>
  </si>
  <si>
    <t>Convocatoria y adjudicacfión</t>
  </si>
  <si>
    <t>Presentación y Aprobación</t>
  </si>
  <si>
    <t>Ejecución de la Obra</t>
  </si>
  <si>
    <t>Recepción de Obra</t>
  </si>
  <si>
    <t>Equipamiento</t>
  </si>
  <si>
    <t>Pruebas al Vacio</t>
  </si>
  <si>
    <t xml:space="preserve"> Recepción de Equipos</t>
  </si>
  <si>
    <t>Elaboración del Expediente Técnico</t>
  </si>
  <si>
    <t>Convocatoria  y adjudicación</t>
  </si>
  <si>
    <t>Recepción y conformidad del Servicio</t>
  </si>
  <si>
    <t>HOSPITAL NACIONAL ARZOBISPO LOAYZA</t>
  </si>
  <si>
    <t>Proyecto</t>
  </si>
  <si>
    <t>IDR</t>
  </si>
  <si>
    <t>ACTIVIDADES/RECURSOS</t>
  </si>
  <si>
    <t>UM (Recurso)</t>
  </si>
  <si>
    <t>CANTIDAD (Recurso)</t>
  </si>
  <si>
    <t>FF</t>
  </si>
  <si>
    <t>GG</t>
  </si>
  <si>
    <t>Sub-G1</t>
  </si>
  <si>
    <t>Sub-G2</t>
  </si>
  <si>
    <t>Espec 1</t>
  </si>
  <si>
    <t>Espec 2</t>
  </si>
  <si>
    <t>Cadena de Gasto</t>
  </si>
  <si>
    <t>MONTO UNITARIO</t>
  </si>
  <si>
    <t>MONTO TOTAL</t>
  </si>
  <si>
    <t>Distribución física de los Recursos</t>
  </si>
  <si>
    <t>Distribución presupuestal de los Recursos (Programación de Compromisos)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</si>
  <si>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</si>
  <si>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</si>
  <si>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</si>
  <si>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</si>
  <si>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</si>
  <si>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</si>
  <si>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</si>
  <si>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</si>
  <si>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</si>
  <si>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</si>
  <si>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</si>
  <si>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</si>
  <si>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</si>
  <si>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RECURSOS</t>
  </si>
  <si>
    <t>UM</t>
  </si>
  <si>
    <t>CANTIDAD</t>
  </si>
  <si>
    <t>Tot_Fis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</si>
  <si>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</si>
  <si>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</si>
  <si>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</si>
  <si>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</si>
  <si>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</si>
  <si>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</si>
  <si>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</si>
  <si>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</si>
  <si>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</si>
  <si>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</si>
  <si>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</si>
  <si>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</si>
  <si>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I Trim</t>
  </si>
  <si>
    <t>II Trim</t>
  </si>
  <si>
    <t>III Trim</t>
  </si>
  <si>
    <t>IV Trim</t>
  </si>
  <si>
    <t>1</t>
  </si>
  <si>
    <t>Otras actividades</t>
  </si>
  <si>
    <t>18754</t>
  </si>
  <si>
    <t>75398</t>
  </si>
  <si>
    <t>76489</t>
  </si>
  <si>
    <t>206839</t>
  </si>
  <si>
    <t>182070</t>
  </si>
  <si>
    <t>MATRIZ Nº 5i</t>
  </si>
  <si>
    <t>DEPENDENCIA: HOSPITAL NACIONAL ARZOBISPO LOAYZA</t>
  </si>
  <si>
    <t>REQUERIMIENTO PRESUPUESTAL</t>
  </si>
  <si>
    <t>DEMANDA GLOBAL</t>
  </si>
  <si>
    <t>Estudi</t>
  </si>
  <si>
    <t>MEJORAMIENTO DE LA CAPACIDAD RESOLUTIVA DE LA GESTION DE RR.HH. DEL HNAL</t>
  </si>
  <si>
    <t>MEJORAMIENTO DEL SERVICIO DE NEFROLOGIA DEL HOSPITAL NACIONAL ARZOBISPO LOAYZA</t>
  </si>
  <si>
    <t>EQUIPAMIENTO DEL SERVICIO DE ANESTESIOLOGIA Y CENTRO QUIRURGICO DEL HOSPITAL NACIONAL ARZOBISPO LOAYZA</t>
  </si>
  <si>
    <t>capacitacion</t>
  </si>
  <si>
    <t>6</t>
  </si>
  <si>
    <t>se ha adquirido una parte del equipamiento, falta adquisicion de 90 equipos, mobiliarios e instrumentos de neumologia</t>
  </si>
  <si>
    <t>Para ejecutar infraestructura al año 2013 - este año se ejecutaran trabajos de reforzamiento estructural</t>
  </si>
  <si>
    <t>EQUIPAMIENTO DE LA UNIDAD DE CUIDADOS INTENSIVOS CORONARIOS DEL HOSPITAL NACIONAL ARZOBISPO LOAYZA</t>
  </si>
  <si>
    <t xml:space="preserve">Equipo </t>
  </si>
  <si>
    <t>EQUIPAMIENTO DEL SERVICIO DE OBSTETRICIA DEL HOSPITAL NACIONAL ARZOBISPO LOAYZA</t>
  </si>
  <si>
    <t xml:space="preserve"> Equipos</t>
  </si>
  <si>
    <t>EQUIPAMIENTO BASICO PARA DETECCIÓN Y TRATAMIENTO DEL CANCER EN EL HOSPITAL NACIONAL ARZOBISPO LOAYZA</t>
  </si>
  <si>
    <t>2</t>
  </si>
  <si>
    <t>167735</t>
  </si>
  <si>
    <t>147464</t>
  </si>
  <si>
    <t>136250</t>
  </si>
  <si>
    <t>IMPLEMENTACION DEL BANCO DE TEJIDOS DEL SERVICIO DE CIRUGIA PLASTICA Y QUEMADOS DEL HOSPITAL NACIONAL ARZOBISPO LOAYZA</t>
  </si>
  <si>
    <t>51652</t>
  </si>
  <si>
    <t>2030208:MEJORAMIENTO Y AMPLIACION DEL SERVICIO DE NEUMOLOGIA Y DEL PROGRAMA DE CONTROL DE TUBERCULOSIS DEL HOSPITAL NACIONAL ARZOBISPO LOAYZA</t>
  </si>
  <si>
    <t>2094708: FORTALECIMIENTO DE LA CAPACIDAD RESOLUTIVA DE LOS SERVICIOS DE LABORATORIO Y RAYOS X PARA PACIENTES TBC - MDR DELHOSPITAL NACIONAL ARZOBISPO LOAYZA</t>
  </si>
  <si>
    <t>2112978: EQUIPAMIENTO DEL SERVICIO DE OBSTETRICIA DEL HOSPITAL NACIONAL ARZOBISPO LOAYZA</t>
  </si>
  <si>
    <t>2134963: EQUIPAMIENTO DE LA UNIDAD DE CUIDADOS INTENSIVOS CORONARIOS DEL HOSPITAL NACIONAL ARZOBISPO LOAYZA</t>
  </si>
  <si>
    <t>2135026: EQUIPAMIENTO BASICO PARA DETECCIÓN Y TRATAMIENTO DEL CANCER EN EL HOSPITAL NACIONAL ARZOBISPO LOAYZA</t>
  </si>
  <si>
    <t>2144068: EQUIPAMIENTO PARA PROCEDIMIENTOS DE ALTA COMPLEJIDAD HOSPITALARIA A TRAVÉS DEL DIAGNÓSTICO POR IMÁGENES EN EL HOSPITAL NACIONAL ARZOBISPO LOAYZA</t>
  </si>
  <si>
    <t>2056031: IMPLEMENTACION DEL BANCO DE TEJIDOS DEL SERVICIO DE CIRUGIA PLASTICA Y QUEMADOS DEL HOSPITAL NACIONAL ARZOBISPO LOAYZA</t>
  </si>
  <si>
    <t>2030208: MEJORAMIENTO Y AMPLIACION DEL SERVICIO DE NEUMOLOGIA Y DEL PROGRAMA DE CONTROL DE TUBERCULOSIS DEL HOSPITAL NACIONAL ARZOBISPO LOAYZA</t>
  </si>
  <si>
    <t>FORTALECIMIENTO DE LA CAPACIDAD RESOLUTIVA DE LOS SERVICIOS DE LABORATORIO Y RAYOS X PARA PACIENTES TBC - MDR DELHOSPITAL NACIONAL ARZOBISPO LOAYZA</t>
  </si>
  <si>
    <t>EQUIPAMIENTO PARA PROCEDIMIENTOS DE ALTA COMPLEJIDAD HOSPITALARIA A TRAVÉS DEL DIAGNOSTICO POR IMÁGENES EN EL HOSPITAL NACIONAL ARZOBISPO LOAYZA</t>
  </si>
  <si>
    <t>87947</t>
  </si>
  <si>
    <t>Recepción de Equipos</t>
  </si>
  <si>
    <t xml:space="preserve">EQUIPAMIENTO BASICO PARA DETECCIÓN Y TRATAMIENTO DEL CANCER EN EL HOSPITAL NACIONAL </t>
  </si>
  <si>
    <t>151202</t>
  </si>
  <si>
    <t>Convocatoria y adjudicación</t>
  </si>
  <si>
    <t>Pruebas al Vacío</t>
  </si>
  <si>
    <t xml:space="preserve">Se encuentra pendiente la ejecucion de infraestructura y equipamiento </t>
  </si>
  <si>
    <t>31/11/2013</t>
  </si>
  <si>
    <t xml:space="preserve">Supervisión </t>
  </si>
  <si>
    <t>se han culminado las 2 primeras etapas, falta culminar 3era etapa que refiere a remodelación del actual servicio de neumología</t>
  </si>
  <si>
    <t>se ha adquirido una parte del equipamiento, falta adquisición de 90 equipos, mobiliarios e instrumentos de neumología</t>
  </si>
  <si>
    <t>Se encuentra pendiente la ejecucion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</si>
</sst>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S/.&quot;\ #,##0;&quot;S/.&quot;\ \-#,##0"/>
    <numFmt numFmtId="41" formatCode="_ * #,##0_ ;_ * \-#,##0_ ;_ * &quot;-&quot;_ ;_ @_ "/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\$#.00"/>
    <numFmt numFmtId="167" formatCode="_([$€-2]\ * #,##0.00_);_([$€-2]\ * \(#,##0.00\);_([$€-2]\ * &quot;-&quot;??_)"/>
    <numFmt numFmtId="168" formatCode="#.00"/>
    <numFmt numFmtId="169" formatCode="_(* #,##0_);_(* \(#,##0\);_(* &quot;-&quot;_);_(@_)"/>
    <numFmt numFmtId="170" formatCode="_(* #,##0.00_);_(* \(#,##0.00\);_(* &quot;-&quot;??_);_(@_)"/>
    <numFmt numFmtId="171" formatCode="0.000"/>
    <numFmt numFmtId="172" formatCode="&quot;S/.&quot;\ #,##0.00_);[Red]\(&quot;S/.&quot;\ #,##0.00\)"/>
    <numFmt numFmtId="173" formatCode="_(&quot;S/.&quot;\ * #,##0.00_);_(&quot;S/.&quot;\ * \(#,##0.00\);_(&quot;S/.&quot;\ * &quot;-&quot;??_);_(@_)"/>
    <numFmt numFmtId="174" formatCode="&quot;$&quot;#,##0.00\ ;\(&quot;$&quot;#,##0.00\)"/>
    <numFmt numFmtId="175" formatCode="000"/>
    <numFmt numFmtId="176" formatCode="%#.00"/>
    <numFmt numFmtId="177" formatCode="_(* #,##0_);_(* \(#,##0\);_(* &quot;-&quot;??_);_(@_)"/>
    <numFmt numFmtId="178" formatCode="&quot;S/.&quot;\ #,##0.00"/>
    <numFmt numFmtId="179" formatCode="&quot;S/.&quot;\ #,##0"/>
    <numFmt numFmtId="180" formatCode="ddd\ d\-mmm"/>
  </numFmts>
  <fonts count="7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31"/>
      <name val="Arial Narrow"/>
      <family val="2"/>
    </font>
    <font>
      <sz val="11"/>
      <color indexed="62"/>
      <name val="Calibri"/>
      <family val="2"/>
    </font>
    <font>
      <b/>
      <sz val="10"/>
      <color indexed="10"/>
      <name val="Arial"/>
      <family val="2"/>
    </font>
    <font>
      <sz val="9"/>
      <color indexed="10"/>
      <name val="Geneva"/>
    </font>
    <font>
      <sz val="12"/>
      <name val="Tahoma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Courier"/>
      <family val="3"/>
    </font>
    <font>
      <sz val="12"/>
      <name val="Times New Roman"/>
      <family val="1"/>
    </font>
    <font>
      <sz val="10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b/>
      <sz val="10"/>
      <color indexed="9"/>
      <name val="Arial Narrow"/>
      <family val="2"/>
    </font>
    <font>
      <sz val="10"/>
      <color indexed="9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b/>
      <sz val="12"/>
      <color indexed="8"/>
      <name val="Calibri"/>
      <family val="2"/>
    </font>
    <font>
      <sz val="6"/>
      <color indexed="8"/>
      <name val="Calibri"/>
      <family val="2"/>
    </font>
    <font>
      <sz val="10"/>
      <color rgb="FFFF0000"/>
      <name val="Arial Narrow"/>
      <family val="2"/>
    </font>
    <font>
      <sz val="11"/>
      <color rgb="FFFF0000"/>
      <name val="Calibri"/>
      <family val="2"/>
    </font>
    <font>
      <sz val="8"/>
      <color rgb="FFFF0000"/>
      <name val="Calibri"/>
      <family val="2"/>
    </font>
    <font>
      <b/>
      <sz val="10"/>
      <color indexed="16"/>
      <name val="Arial Narrow"/>
      <family val="2"/>
    </font>
    <font>
      <sz val="11"/>
      <name val="Arial Narrow"/>
      <family val="2"/>
    </font>
    <font>
      <sz val="7"/>
      <name val="Calibri"/>
      <family val="2"/>
    </font>
    <font>
      <b/>
      <sz val="7"/>
      <name val="Calibri"/>
      <family val="2"/>
    </font>
    <font>
      <sz val="7"/>
      <color indexed="8"/>
      <name val="Calibri"/>
      <family val="2"/>
    </font>
    <font>
      <b/>
      <sz val="12"/>
      <color indexed="9"/>
      <name val="Calibri"/>
      <family val="2"/>
    </font>
    <font>
      <sz val="11"/>
      <name val="Calibri"/>
      <family val="2"/>
    </font>
    <font>
      <sz val="6"/>
      <name val="Calibri"/>
      <family val="2"/>
    </font>
    <font>
      <b/>
      <sz val="14"/>
      <color indexed="9"/>
      <name val="Calibri"/>
      <family val="2"/>
    </font>
    <font>
      <b/>
      <sz val="10"/>
      <color indexed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31"/>
        <bgColor indexed="55"/>
      </patternFill>
    </fill>
    <fill>
      <patternFill patternType="lightUp">
        <fgColor indexed="31"/>
        <bgColor indexed="29"/>
      </patternFill>
    </fill>
    <fill>
      <patternFill patternType="lightUp">
        <fgColor indexed="31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2">
    <xf numFmtId="0" fontId="0" fillId="0" borderId="0"/>
    <xf numFmtId="0" fontId="2" fillId="0" borderId="0"/>
    <xf numFmtId="0" fontId="2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9" borderId="0" applyNumberFormat="0" applyBorder="0" applyAlignment="0" applyProtection="0"/>
    <xf numFmtId="0" fontId="12" fillId="21" borderId="43" applyNumberFormat="0" applyAlignment="0" applyProtection="0"/>
    <xf numFmtId="0" fontId="2" fillId="0" borderId="0"/>
    <xf numFmtId="0" fontId="2" fillId="0" borderId="0"/>
    <xf numFmtId="0" fontId="2" fillId="0" borderId="0"/>
    <xf numFmtId="0" fontId="13" fillId="22" borderId="44" applyNumberFormat="0" applyAlignment="0" applyProtection="0"/>
    <xf numFmtId="0" fontId="14" fillId="0" borderId="45" applyNumberFormat="0" applyFill="0" applyAlignment="0" applyProtection="0"/>
    <xf numFmtId="4" fontId="15" fillId="0" borderId="0">
      <protection locked="0"/>
    </xf>
    <xf numFmtId="3" fontId="2" fillId="0" borderId="0" applyFont="0" applyFill="0" applyBorder="0" applyAlignment="0" applyProtection="0"/>
    <xf numFmtId="166" fontId="15" fillId="0" borderId="0">
      <protection locked="0"/>
    </xf>
    <xf numFmtId="3" fontId="2" fillId="0" borderId="0" applyFont="0" applyFill="0" applyBorder="0" applyAlignment="0" applyProtection="0"/>
    <xf numFmtId="0" fontId="15" fillId="0" borderId="0">
      <protection locked="0"/>
    </xf>
    <xf numFmtId="0" fontId="16" fillId="0" borderId="0" applyProtection="0"/>
    <xf numFmtId="0" fontId="17" fillId="0" borderId="0" applyProtection="0"/>
    <xf numFmtId="0" fontId="18" fillId="0" borderId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10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1" borderId="0" applyNumberFormat="0" applyBorder="0" applyAlignment="0" applyProtection="0"/>
    <xf numFmtId="0" fontId="10" fillId="32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2" fillId="30" borderId="0" applyNumberFormat="0" applyBorder="0" applyAlignment="0" applyProtection="0"/>
    <xf numFmtId="0" fontId="10" fillId="34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10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10" fillId="19" borderId="0" applyNumberFormat="0" applyBorder="0" applyAlignment="0" applyProtection="0"/>
    <xf numFmtId="0" fontId="21" fillId="29" borderId="0" applyNumberFormat="0" applyBorder="0" applyAlignment="0" applyProtection="0"/>
    <xf numFmtId="0" fontId="21" fillId="36" borderId="0" applyNumberFormat="0" applyBorder="0" applyAlignment="0" applyProtection="0"/>
    <xf numFmtId="0" fontId="22" fillId="36" borderId="0" applyNumberFormat="0" applyBorder="0" applyAlignment="0" applyProtection="0"/>
    <xf numFmtId="0" fontId="10" fillId="37" borderId="0" applyNumberFormat="0" applyBorder="0" applyAlignment="0" applyProtection="0"/>
    <xf numFmtId="0" fontId="23" fillId="12" borderId="43" applyNumberFormat="0" applyAlignment="0" applyProtection="0"/>
    <xf numFmtId="0" fontId="24" fillId="38" borderId="46">
      <alignment horizontal="center"/>
    </xf>
    <xf numFmtId="0" fontId="25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2" fontId="16" fillId="0" borderId="0" applyProtection="0"/>
    <xf numFmtId="4" fontId="16" fillId="0" borderId="0" applyProtection="0"/>
    <xf numFmtId="168" fontId="15" fillId="0" borderId="0">
      <protection locked="0"/>
    </xf>
    <xf numFmtId="0" fontId="26" fillId="0" borderId="0" applyFont="0" applyAlignment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8" fillId="8" borderId="0" applyNumberFormat="0" applyBorder="0" applyAlignment="0" applyProtection="0"/>
    <xf numFmtId="169" fontId="2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4" fontId="16" fillId="0" borderId="0" applyProtection="0"/>
    <xf numFmtId="0" fontId="30" fillId="39" borderId="0" applyNumberFormat="0" applyBorder="0" applyAlignment="0" applyProtection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2" fillId="0" borderId="0"/>
    <xf numFmtId="0" fontId="4" fillId="0" borderId="0"/>
    <xf numFmtId="0" fontId="3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0" borderId="47" applyNumberFormat="0" applyFont="0" applyAlignment="0" applyProtection="0"/>
    <xf numFmtId="175" fontId="2" fillId="0" borderId="0"/>
    <xf numFmtId="176" fontId="15" fillId="0" borderId="0">
      <protection locked="0"/>
    </xf>
    <xf numFmtId="10" fontId="16" fillId="0" borderId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>
      <protection locked="0"/>
    </xf>
    <xf numFmtId="0" fontId="34" fillId="21" borderId="4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9" applyNumberFormat="0" applyFill="0" applyAlignment="0" applyProtection="0"/>
    <xf numFmtId="0" fontId="38" fillId="0" borderId="50" applyNumberFormat="0" applyFill="0" applyAlignment="0" applyProtection="0"/>
    <xf numFmtId="0" fontId="19" fillId="0" borderId="51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52" applyNumberFormat="0" applyFill="0" applyAlignment="0" applyProtection="0"/>
  </cellStyleXfs>
  <cellXfs count="908">
    <xf numFmtId="0" fontId="0" fillId="0" borderId="0" xfId="0"/>
    <xf numFmtId="0" fontId="5" fillId="0" borderId="0" xfId="2" applyFont="1"/>
    <xf numFmtId="0" fontId="6" fillId="2" borderId="0" xfId="1" applyFont="1" applyFill="1" applyAlignment="1">
      <alignment horizontal="left"/>
    </xf>
    <xf numFmtId="0" fontId="6" fillId="4" borderId="21" xfId="1" applyFont="1" applyFill="1" applyBorder="1" applyAlignment="1">
      <alignment horizontal="center" vertical="center" wrapText="1"/>
    </xf>
    <xf numFmtId="0" fontId="6" fillId="4" borderId="22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left" vertical="center" wrapText="1"/>
    </xf>
    <xf numFmtId="0" fontId="0" fillId="5" borderId="28" xfId="0" applyFill="1" applyBorder="1"/>
    <xf numFmtId="0" fontId="0" fillId="5" borderId="29" xfId="0" applyFill="1" applyBorder="1"/>
    <xf numFmtId="0" fontId="8" fillId="0" borderId="26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center" wrapText="1"/>
    </xf>
    <xf numFmtId="0" fontId="0" fillId="5" borderId="25" xfId="0" applyFill="1" applyBorder="1"/>
    <xf numFmtId="0" fontId="0" fillId="5" borderId="36" xfId="0" applyFill="1" applyBorder="1"/>
    <xf numFmtId="0" fontId="0" fillId="5" borderId="37" xfId="0" applyFill="1" applyBorder="1"/>
    <xf numFmtId="0" fontId="8" fillId="6" borderId="25" xfId="1" applyFont="1" applyFill="1" applyBorder="1" applyAlignment="1">
      <alignment horizontal="center" vertical="center" wrapText="1"/>
    </xf>
    <xf numFmtId="0" fontId="8" fillId="6" borderId="25" xfId="1" applyFont="1" applyFill="1" applyBorder="1" applyAlignment="1">
      <alignment horizontal="left" vertical="center" wrapText="1"/>
    </xf>
    <xf numFmtId="0" fontId="8" fillId="6" borderId="38" xfId="1" applyFont="1" applyFill="1" applyBorder="1" applyAlignment="1">
      <alignment horizontal="center" vertical="center" wrapText="1"/>
    </xf>
    <xf numFmtId="0" fontId="8" fillId="0" borderId="24" xfId="1" applyFont="1" applyBorder="1" applyAlignment="1">
      <alignment horizontal="left" vertical="center" wrapText="1"/>
    </xf>
    <xf numFmtId="0" fontId="2" fillId="0" borderId="0" xfId="117"/>
    <xf numFmtId="0" fontId="3" fillId="0" borderId="0" xfId="2" applyFont="1" applyAlignment="1">
      <alignment horizontal="center"/>
    </xf>
    <xf numFmtId="0" fontId="43" fillId="0" borderId="0" xfId="117" applyFont="1" applyAlignment="1">
      <alignment horizontal="center"/>
    </xf>
    <xf numFmtId="0" fontId="24" fillId="0" borderId="0" xfId="117" applyFont="1"/>
    <xf numFmtId="0" fontId="44" fillId="0" borderId="0" xfId="117" applyFont="1"/>
    <xf numFmtId="177" fontId="45" fillId="0" borderId="0" xfId="84" applyNumberFormat="1" applyFont="1"/>
    <xf numFmtId="49" fontId="18" fillId="0" borderId="25" xfId="117" applyNumberFormat="1" applyFont="1" applyBorder="1" applyProtection="1">
      <protection locked="0"/>
    </xf>
    <xf numFmtId="0" fontId="2" fillId="0" borderId="0" xfId="117" applyFont="1"/>
    <xf numFmtId="0" fontId="47" fillId="0" borderId="0" xfId="117" applyFont="1" applyProtection="1">
      <protection locked="0"/>
    </xf>
    <xf numFmtId="0" fontId="44" fillId="0" borderId="0" xfId="117" applyFont="1" applyBorder="1" applyAlignment="1" applyProtection="1">
      <alignment horizontal="left" vertical="center"/>
      <protection locked="0"/>
    </xf>
    <xf numFmtId="0" fontId="44" fillId="0" borderId="0" xfId="117" applyFont="1" applyFill="1" applyBorder="1" applyAlignment="1" applyProtection="1">
      <alignment horizontal="center" vertical="center" wrapText="1"/>
      <protection locked="0"/>
    </xf>
    <xf numFmtId="0" fontId="44" fillId="0" borderId="0" xfId="117" applyFont="1" applyAlignment="1">
      <alignment horizontal="center" vertical="top" wrapText="1"/>
    </xf>
    <xf numFmtId="0" fontId="44" fillId="6" borderId="10" xfId="117" applyFont="1" applyFill="1" applyBorder="1" applyAlignment="1" applyProtection="1">
      <alignment horizontal="center" vertical="center" wrapText="1"/>
      <protection locked="0"/>
    </xf>
    <xf numFmtId="0" fontId="44" fillId="6" borderId="9" xfId="117" applyFont="1" applyFill="1" applyBorder="1" applyAlignment="1" applyProtection="1">
      <alignment horizontal="center" vertical="center" wrapText="1"/>
      <protection locked="0"/>
    </xf>
    <xf numFmtId="0" fontId="45" fillId="0" borderId="24" xfId="117" applyFont="1" applyFill="1" applyBorder="1" applyAlignment="1" applyProtection="1">
      <alignment horizontal="center" vertical="top" wrapText="1"/>
      <protection locked="0"/>
    </xf>
    <xf numFmtId="0" fontId="48" fillId="0" borderId="26" xfId="135" applyFont="1" applyFill="1" applyBorder="1" applyAlignment="1">
      <alignment horizontal="left" vertical="center" wrapText="1" indent="2"/>
    </xf>
    <xf numFmtId="0" fontId="45" fillId="0" borderId="35" xfId="117" applyFont="1" applyFill="1" applyBorder="1" applyAlignment="1" applyProtection="1">
      <alignment horizontal="center" vertical="center" wrapText="1"/>
      <protection locked="0"/>
    </xf>
    <xf numFmtId="0" fontId="45" fillId="0" borderId="39" xfId="117" applyFont="1" applyFill="1" applyBorder="1" applyAlignment="1" applyProtection="1">
      <alignment horizontal="center" vertical="center" wrapText="1"/>
      <protection locked="0"/>
    </xf>
    <xf numFmtId="0" fontId="50" fillId="0" borderId="0" xfId="117" applyFont="1" applyAlignment="1" applyProtection="1">
      <alignment vertical="center"/>
      <protection locked="0"/>
    </xf>
    <xf numFmtId="0" fontId="49" fillId="0" borderId="0" xfId="117" applyFont="1" applyAlignment="1" applyProtection="1">
      <alignment vertical="center"/>
      <protection locked="0"/>
    </xf>
    <xf numFmtId="0" fontId="2" fillId="0" borderId="0" xfId="117" applyFont="1" applyAlignment="1">
      <alignment horizontal="left"/>
    </xf>
    <xf numFmtId="0" fontId="47" fillId="0" borderId="0" xfId="137" applyFont="1"/>
    <xf numFmtId="0" fontId="47" fillId="0" borderId="0" xfId="137" applyFont="1" applyAlignment="1">
      <alignment vertical="center"/>
    </xf>
    <xf numFmtId="49" fontId="47" fillId="0" borderId="0" xfId="137" applyNumberFormat="1" applyFont="1"/>
    <xf numFmtId="170" fontId="47" fillId="0" borderId="0" xfId="84" applyFont="1"/>
    <xf numFmtId="0" fontId="47" fillId="0" borderId="0" xfId="117" applyFont="1"/>
    <xf numFmtId="170" fontId="47" fillId="0" borderId="0" xfId="137" applyNumberFormat="1" applyFont="1"/>
    <xf numFmtId="0" fontId="49" fillId="4" borderId="17" xfId="137" applyFont="1" applyFill="1" applyBorder="1" applyAlignment="1">
      <alignment horizontal="center" vertical="center" wrapText="1"/>
    </xf>
    <xf numFmtId="170" fontId="49" fillId="4" borderId="66" xfId="84" applyFont="1" applyFill="1" applyBorder="1" applyAlignment="1">
      <alignment horizontal="center" vertical="center" wrapText="1"/>
    </xf>
    <xf numFmtId="170" fontId="49" fillId="4" borderId="63" xfId="84" applyFont="1" applyFill="1" applyBorder="1" applyAlignment="1">
      <alignment horizontal="center" vertical="center" wrapText="1"/>
    </xf>
    <xf numFmtId="0" fontId="51" fillId="0" borderId="0" xfId="137" applyFont="1" applyFill="1" applyBorder="1" applyAlignment="1">
      <alignment horizontal="center" vertical="top"/>
    </xf>
    <xf numFmtId="49" fontId="52" fillId="0" borderId="0" xfId="137" applyNumberFormat="1" applyFont="1" applyFill="1" applyBorder="1" applyAlignment="1">
      <alignment horizontal="center" vertical="top"/>
    </xf>
    <xf numFmtId="49" fontId="51" fillId="0" borderId="0" xfId="137" applyNumberFormat="1" applyFont="1" applyFill="1" applyBorder="1" applyAlignment="1">
      <alignment horizontal="center" vertical="top"/>
    </xf>
    <xf numFmtId="170" fontId="51" fillId="0" borderId="0" xfId="84" applyFont="1" applyFill="1" applyBorder="1" applyAlignment="1">
      <alignment horizontal="center" vertical="top"/>
    </xf>
    <xf numFmtId="170" fontId="53" fillId="0" borderId="0" xfId="84" applyFont="1" applyFill="1" applyBorder="1" applyAlignment="1">
      <alignment horizontal="center" vertical="top"/>
    </xf>
    <xf numFmtId="170" fontId="52" fillId="0" borderId="0" xfId="84" applyFont="1" applyFill="1" applyBorder="1" applyAlignment="1"/>
    <xf numFmtId="49" fontId="49" fillId="6" borderId="25" xfId="137" applyNumberFormat="1" applyFont="1" applyFill="1" applyBorder="1" applyAlignment="1" applyProtection="1">
      <alignment horizontal="left" wrapText="1"/>
      <protection locked="0"/>
    </xf>
    <xf numFmtId="41" fontId="49" fillId="6" borderId="25" xfId="137" applyNumberFormat="1" applyFont="1" applyFill="1" applyBorder="1" applyAlignment="1" applyProtection="1">
      <alignment horizontal="left" wrapText="1"/>
      <protection locked="0"/>
    </xf>
    <xf numFmtId="170" fontId="47" fillId="6" borderId="26" xfId="84" applyFont="1" applyFill="1" applyBorder="1" applyAlignment="1">
      <alignment horizontal="right" vertical="center" wrapText="1"/>
    </xf>
    <xf numFmtId="0" fontId="49" fillId="6" borderId="25" xfId="137" applyFont="1" applyFill="1" applyBorder="1" applyProtection="1">
      <protection locked="0"/>
    </xf>
    <xf numFmtId="0" fontId="49" fillId="6" borderId="35" xfId="137" applyFont="1" applyFill="1" applyBorder="1" applyProtection="1">
      <protection locked="0"/>
    </xf>
    <xf numFmtId="0" fontId="49" fillId="6" borderId="26" xfId="137" applyFont="1" applyFill="1" applyBorder="1" applyProtection="1">
      <protection locked="0"/>
    </xf>
    <xf numFmtId="41" fontId="49" fillId="6" borderId="67" xfId="137" applyNumberFormat="1" applyFont="1" applyFill="1" applyBorder="1" applyProtection="1">
      <protection locked="0"/>
    </xf>
    <xf numFmtId="170" fontId="49" fillId="6" borderId="26" xfId="84" applyFont="1" applyFill="1" applyBorder="1" applyProtection="1">
      <protection locked="0"/>
    </xf>
    <xf numFmtId="170" fontId="49" fillId="6" borderId="67" xfId="84" applyFont="1" applyFill="1" applyBorder="1" applyProtection="1">
      <protection locked="0"/>
    </xf>
    <xf numFmtId="0" fontId="47" fillId="0" borderId="0" xfId="137" applyFont="1" applyFill="1" applyProtection="1">
      <protection locked="0"/>
    </xf>
    <xf numFmtId="0" fontId="49" fillId="0" borderId="0" xfId="137" applyFont="1"/>
    <xf numFmtId="49" fontId="47" fillId="0" borderId="25" xfId="138" applyNumberFormat="1" applyFont="1" applyFill="1" applyBorder="1" applyAlignment="1">
      <alignment horizontal="center" vertical="center" wrapText="1"/>
    </xf>
    <xf numFmtId="49" fontId="47" fillId="0" borderId="25" xfId="138" applyNumberFormat="1" applyFont="1" applyBorder="1" applyAlignment="1">
      <alignment horizontal="center" vertical="center" wrapText="1"/>
    </xf>
    <xf numFmtId="41" fontId="47" fillId="0" borderId="25" xfId="138" applyNumberFormat="1" applyFont="1" applyBorder="1" applyAlignment="1">
      <alignment horizontal="center" vertical="center" wrapText="1"/>
    </xf>
    <xf numFmtId="170" fontId="47" fillId="0" borderId="26" xfId="84" applyFont="1" applyFill="1" applyBorder="1" applyAlignment="1">
      <alignment horizontal="right" vertical="center" wrapText="1"/>
    </xf>
    <xf numFmtId="0" fontId="47" fillId="41" borderId="24" xfId="137" applyFont="1" applyFill="1" applyBorder="1" applyAlignment="1" applyProtection="1">
      <alignment horizontal="center" vertical="center"/>
      <protection locked="0"/>
    </xf>
    <xf numFmtId="0" fontId="47" fillId="41" borderId="25" xfId="137" applyFont="1" applyFill="1" applyBorder="1" applyAlignment="1" applyProtection="1">
      <alignment horizontal="center" vertical="center"/>
      <protection locked="0"/>
    </xf>
    <xf numFmtId="0" fontId="47" fillId="41" borderId="36" xfId="137" applyFont="1" applyFill="1" applyBorder="1" applyAlignment="1" applyProtection="1">
      <alignment horizontal="center" vertical="center"/>
      <protection locked="0"/>
    </xf>
    <xf numFmtId="0" fontId="47" fillId="41" borderId="35" xfId="137" applyFont="1" applyFill="1" applyBorder="1" applyAlignment="1" applyProtection="1">
      <alignment horizontal="center" vertical="center"/>
      <protection locked="0"/>
    </xf>
    <xf numFmtId="0" fontId="47" fillId="41" borderId="26" xfId="137" applyFont="1" applyFill="1" applyBorder="1" applyAlignment="1" applyProtection="1">
      <alignment horizontal="center" vertical="center"/>
      <protection locked="0"/>
    </xf>
    <xf numFmtId="41" fontId="49" fillId="41" borderId="67" xfId="137" applyNumberFormat="1" applyFont="1" applyFill="1" applyBorder="1" applyProtection="1">
      <protection locked="0"/>
    </xf>
    <xf numFmtId="170" fontId="47" fillId="38" borderId="24" xfId="84" applyFont="1" applyFill="1" applyBorder="1" applyAlignment="1" applyProtection="1">
      <alignment vertical="center"/>
      <protection locked="0"/>
    </xf>
    <xf numFmtId="170" fontId="47" fillId="38" borderId="25" xfId="84" applyFont="1" applyFill="1" applyBorder="1" applyAlignment="1" applyProtection="1">
      <alignment vertical="center"/>
      <protection locked="0"/>
    </xf>
    <xf numFmtId="170" fontId="47" fillId="38" borderId="36" xfId="84" applyFont="1" applyFill="1" applyBorder="1" applyAlignment="1" applyProtection="1">
      <alignment vertical="center"/>
      <protection locked="0"/>
    </xf>
    <xf numFmtId="170" fontId="47" fillId="38" borderId="35" xfId="84" applyFont="1" applyFill="1" applyBorder="1" applyAlignment="1" applyProtection="1">
      <alignment vertical="center"/>
      <protection locked="0"/>
    </xf>
    <xf numFmtId="170" fontId="47" fillId="38" borderId="26" xfId="84" applyFont="1" applyFill="1" applyBorder="1" applyAlignment="1" applyProtection="1">
      <alignment vertical="center"/>
      <protection locked="0"/>
    </xf>
    <xf numFmtId="170" fontId="49" fillId="38" borderId="67" xfId="84" applyFont="1" applyFill="1" applyBorder="1" applyAlignment="1" applyProtection="1">
      <alignment vertical="center"/>
      <protection locked="0"/>
    </xf>
    <xf numFmtId="49" fontId="47" fillId="6" borderId="25" xfId="138" quotePrefix="1" applyNumberFormat="1" applyFont="1" applyFill="1" applyBorder="1" applyAlignment="1">
      <alignment horizontal="center" vertical="center" wrapText="1"/>
    </xf>
    <xf numFmtId="49" fontId="47" fillId="6" borderId="25" xfId="138" applyNumberFormat="1" applyFont="1" applyFill="1" applyBorder="1" applyAlignment="1">
      <alignment horizontal="center" vertical="center" wrapText="1"/>
    </xf>
    <xf numFmtId="41" fontId="47" fillId="6" borderId="25" xfId="138" applyNumberFormat="1" applyFont="1" applyFill="1" applyBorder="1" applyAlignment="1">
      <alignment horizontal="center" vertical="center" wrapText="1"/>
    </xf>
    <xf numFmtId="0" fontId="47" fillId="6" borderId="24" xfId="137" applyFont="1" applyFill="1" applyBorder="1" applyAlignment="1" applyProtection="1">
      <alignment horizontal="center" vertical="center"/>
      <protection locked="0"/>
    </xf>
    <xf numFmtId="0" fontId="47" fillId="6" borderId="25" xfId="137" applyFont="1" applyFill="1" applyBorder="1" applyAlignment="1" applyProtection="1">
      <alignment horizontal="center" vertical="center"/>
      <protection locked="0"/>
    </xf>
    <xf numFmtId="0" fontId="47" fillId="6" borderId="35" xfId="137" applyFont="1" applyFill="1" applyBorder="1" applyAlignment="1" applyProtection="1">
      <alignment horizontal="center" vertical="center"/>
      <protection locked="0"/>
    </xf>
    <xf numFmtId="0" fontId="47" fillId="6" borderId="26" xfId="137" applyFont="1" applyFill="1" applyBorder="1" applyAlignment="1" applyProtection="1">
      <alignment horizontal="center" vertical="center"/>
      <protection locked="0"/>
    </xf>
    <xf numFmtId="170" fontId="47" fillId="6" borderId="24" xfId="84" applyFont="1" applyFill="1" applyBorder="1" applyAlignment="1" applyProtection="1">
      <alignment vertical="center"/>
      <protection locked="0"/>
    </xf>
    <xf numFmtId="170" fontId="49" fillId="6" borderId="67" xfId="84" applyFont="1" applyFill="1" applyBorder="1" applyAlignment="1" applyProtection="1">
      <alignment vertical="center"/>
      <protection locked="0"/>
    </xf>
    <xf numFmtId="49" fontId="47" fillId="0" borderId="25" xfId="138" quotePrefix="1" applyNumberFormat="1" applyFont="1" applyFill="1" applyBorder="1" applyAlignment="1">
      <alignment horizontal="center" vertical="center" wrapText="1"/>
    </xf>
    <xf numFmtId="170" fontId="49" fillId="6" borderId="24" xfId="84" applyFont="1" applyFill="1" applyBorder="1" applyProtection="1">
      <protection locked="0"/>
    </xf>
    <xf numFmtId="0" fontId="44" fillId="0" borderId="0" xfId="137" applyFont="1"/>
    <xf numFmtId="0" fontId="2" fillId="0" borderId="0" xfId="137"/>
    <xf numFmtId="0" fontId="47" fillId="0" borderId="0" xfId="137" applyFont="1" applyFill="1" applyBorder="1" applyAlignment="1" applyProtection="1">
      <alignment horizontal="center" vertical="center"/>
      <protection locked="0"/>
    </xf>
    <xf numFmtId="0" fontId="47" fillId="0" borderId="0" xfId="138" applyFont="1" applyFill="1" applyBorder="1" applyAlignment="1">
      <alignment horizontal="left" vertical="center" wrapText="1" indent="1"/>
    </xf>
    <xf numFmtId="0" fontId="47" fillId="0" borderId="0" xfId="138" applyFont="1" applyBorder="1" applyAlignment="1">
      <alignment horizontal="center" vertical="center" wrapText="1"/>
    </xf>
    <xf numFmtId="41" fontId="47" fillId="0" borderId="0" xfId="138" applyNumberFormat="1" applyFont="1" applyBorder="1" applyAlignment="1">
      <alignment horizontal="center" vertical="center" wrapText="1"/>
    </xf>
    <xf numFmtId="49" fontId="47" fillId="0" borderId="0" xfId="138" applyNumberFormat="1" applyFont="1" applyFill="1" applyBorder="1" applyAlignment="1">
      <alignment horizontal="center" vertical="center" wrapText="1"/>
    </xf>
    <xf numFmtId="49" fontId="47" fillId="0" borderId="0" xfId="138" applyNumberFormat="1" applyFont="1" applyBorder="1" applyAlignment="1">
      <alignment horizontal="center" vertical="center" wrapText="1"/>
    </xf>
    <xf numFmtId="170" fontId="47" fillId="0" borderId="0" xfId="84" applyFont="1" applyFill="1" applyBorder="1" applyAlignment="1">
      <alignment horizontal="right" vertical="center" wrapText="1"/>
    </xf>
    <xf numFmtId="170" fontId="49" fillId="0" borderId="0" xfId="84" applyFont="1"/>
    <xf numFmtId="0" fontId="6" fillId="2" borderId="0" xfId="1" applyFont="1" applyFill="1" applyAlignment="1">
      <alignment horizontal="center"/>
    </xf>
    <xf numFmtId="0" fontId="6" fillId="4" borderId="72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left" vertical="center" wrapText="1"/>
    </xf>
    <xf numFmtId="0" fontId="9" fillId="0" borderId="38" xfId="1" applyFont="1" applyBorder="1" applyAlignment="1">
      <alignment horizontal="left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8" fillId="6" borderId="24" xfId="1" applyFont="1" applyFill="1" applyBorder="1" applyAlignment="1">
      <alignment horizontal="left" vertical="center" wrapText="1"/>
    </xf>
    <xf numFmtId="0" fontId="8" fillId="6" borderId="24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center" wrapText="1"/>
    </xf>
    <xf numFmtId="0" fontId="9" fillId="0" borderId="61" xfId="1" applyFont="1" applyBorder="1" applyAlignment="1">
      <alignment horizontal="left" vertical="center" wrapText="1"/>
    </xf>
    <xf numFmtId="0" fontId="8" fillId="6" borderId="26" xfId="1" applyFont="1" applyFill="1" applyBorder="1" applyAlignment="1">
      <alignment horizontal="center" wrapText="1"/>
    </xf>
    <xf numFmtId="0" fontId="8" fillId="0" borderId="26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6" borderId="33" xfId="1" applyFont="1" applyFill="1" applyBorder="1" applyAlignment="1">
      <alignment horizontal="left" vertical="center" wrapText="1"/>
    </xf>
    <xf numFmtId="0" fontId="8" fillId="6" borderId="28" xfId="1" applyFont="1" applyFill="1" applyBorder="1" applyAlignment="1">
      <alignment horizontal="left" vertical="center" wrapText="1"/>
    </xf>
    <xf numFmtId="0" fontId="8" fillId="6" borderId="29" xfId="1" applyFont="1" applyFill="1" applyBorder="1" applyAlignment="1">
      <alignment horizontal="left" vertical="center" wrapText="1"/>
    </xf>
    <xf numFmtId="0" fontId="8" fillId="0" borderId="40" xfId="1" applyFont="1" applyBorder="1" applyAlignment="1">
      <alignment horizontal="left" vertical="center" wrapText="1"/>
    </xf>
    <xf numFmtId="0" fontId="8" fillId="0" borderId="42" xfId="1" applyFont="1" applyBorder="1" applyAlignment="1">
      <alignment horizontal="left" vertical="center" wrapText="1"/>
    </xf>
    <xf numFmtId="0" fontId="8" fillId="6" borderId="19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 wrapText="1"/>
    </xf>
    <xf numFmtId="0" fontId="8" fillId="6" borderId="17" xfId="1" applyFont="1" applyFill="1" applyBorder="1" applyAlignment="1">
      <alignment horizontal="center" vertical="center" wrapText="1"/>
    </xf>
    <xf numFmtId="0" fontId="8" fillId="6" borderId="57" xfId="1" applyFont="1" applyFill="1" applyBorder="1" applyAlignment="1">
      <alignment horizontal="center" wrapText="1"/>
    </xf>
    <xf numFmtId="0" fontId="8" fillId="6" borderId="62" xfId="1" applyFont="1" applyFill="1" applyBorder="1" applyAlignment="1">
      <alignment horizontal="left" vertical="center" wrapText="1"/>
    </xf>
    <xf numFmtId="0" fontId="8" fillId="6" borderId="66" xfId="1" applyFont="1" applyFill="1" applyBorder="1" applyAlignment="1">
      <alignment horizontal="left" vertical="center" wrapText="1"/>
    </xf>
    <xf numFmtId="0" fontId="8" fillId="6" borderId="63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78" fontId="55" fillId="0" borderId="0" xfId="0" applyNumberFormat="1" applyFont="1"/>
    <xf numFmtId="0" fontId="48" fillId="0" borderId="36" xfId="135" applyFont="1" applyFill="1" applyBorder="1" applyAlignment="1">
      <alignment horizontal="left" vertical="center" wrapText="1" indent="2"/>
    </xf>
    <xf numFmtId="41" fontId="47" fillId="6" borderId="26" xfId="138" applyNumberFormat="1" applyFont="1" applyFill="1" applyBorder="1" applyAlignment="1">
      <alignment horizontal="center" vertical="center" wrapText="1"/>
    </xf>
    <xf numFmtId="41" fontId="47" fillId="0" borderId="26" xfId="138" applyNumberFormat="1" applyFont="1" applyBorder="1" applyAlignment="1">
      <alignment horizontal="center" vertical="center" wrapText="1"/>
    </xf>
    <xf numFmtId="41" fontId="49" fillId="6" borderId="26" xfId="137" applyNumberFormat="1" applyFont="1" applyFill="1" applyBorder="1" applyAlignment="1" applyProtection="1">
      <alignment horizontal="left" wrapText="1"/>
      <protection locked="0"/>
    </xf>
    <xf numFmtId="0" fontId="8" fillId="0" borderId="57" xfId="1" applyFont="1" applyBorder="1" applyAlignment="1">
      <alignment horizontal="left" vertical="center" wrapText="1"/>
    </xf>
    <xf numFmtId="0" fontId="0" fillId="5" borderId="27" xfId="0" applyFill="1" applyBorder="1"/>
    <xf numFmtId="0" fontId="0" fillId="5" borderId="35" xfId="0" applyFill="1" applyBorder="1"/>
    <xf numFmtId="0" fontId="0" fillId="0" borderId="25" xfId="0" applyBorder="1"/>
    <xf numFmtId="0" fontId="0" fillId="5" borderId="77" xfId="0" applyFill="1" applyBorder="1"/>
    <xf numFmtId="0" fontId="0" fillId="5" borderId="42" xfId="0" applyFill="1" applyBorder="1"/>
    <xf numFmtId="0" fontId="0" fillId="5" borderId="71" xfId="0" applyFill="1" applyBorder="1"/>
    <xf numFmtId="0" fontId="0" fillId="0" borderId="36" xfId="0" applyBorder="1"/>
    <xf numFmtId="0" fontId="8" fillId="0" borderId="70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6" borderId="55" xfId="1" applyFont="1" applyFill="1" applyBorder="1" applyAlignment="1">
      <alignment horizontal="center" vertical="center" wrapText="1"/>
    </xf>
    <xf numFmtId="0" fontId="8" fillId="6" borderId="22" xfId="1" applyFont="1" applyFill="1" applyBorder="1" applyAlignment="1">
      <alignment horizontal="left" vertical="center" wrapText="1"/>
    </xf>
    <xf numFmtId="0" fontId="8" fillId="6" borderId="23" xfId="1" applyFont="1" applyFill="1" applyBorder="1" applyAlignment="1">
      <alignment horizontal="center" vertical="center" wrapText="1"/>
    </xf>
    <xf numFmtId="0" fontId="8" fillId="6" borderId="65" xfId="1" applyFont="1" applyFill="1" applyBorder="1" applyAlignment="1">
      <alignment horizontal="center" vertical="center" wrapText="1"/>
    </xf>
    <xf numFmtId="0" fontId="8" fillId="0" borderId="68" xfId="1" applyFont="1" applyBorder="1" applyAlignment="1">
      <alignment horizontal="center" vertical="center" wrapText="1"/>
    </xf>
    <xf numFmtId="0" fontId="8" fillId="0" borderId="68" xfId="1" applyFont="1" applyBorder="1" applyAlignment="1">
      <alignment horizontal="left" vertical="center" wrapText="1"/>
    </xf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56" fillId="5" borderId="16" xfId="0" applyFont="1" applyFill="1" applyBorder="1" applyAlignment="1">
      <alignment vertical="center" wrapText="1"/>
    </xf>
    <xf numFmtId="170" fontId="57" fillId="0" borderId="0" xfId="84" applyFont="1"/>
    <xf numFmtId="0" fontId="8" fillId="0" borderId="24" xfId="1" applyFont="1" applyFill="1" applyBorder="1" applyAlignment="1">
      <alignment horizontal="left" vertical="center" wrapText="1"/>
    </xf>
    <xf numFmtId="0" fontId="8" fillId="0" borderId="25" xfId="1" applyFont="1" applyFill="1" applyBorder="1" applyAlignment="1">
      <alignment horizontal="left" vertical="center" wrapText="1"/>
    </xf>
    <xf numFmtId="0" fontId="8" fillId="6" borderId="26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left" vertical="center" wrapText="1"/>
    </xf>
    <xf numFmtId="0" fontId="8" fillId="5" borderId="25" xfId="1" applyFont="1" applyFill="1" applyBorder="1" applyAlignment="1">
      <alignment horizontal="left" vertical="center" wrapText="1"/>
    </xf>
    <xf numFmtId="0" fontId="0" fillId="5" borderId="0" xfId="0" applyFill="1" applyBorder="1"/>
    <xf numFmtId="0" fontId="8" fillId="5" borderId="36" xfId="1" applyFont="1" applyFill="1" applyBorder="1" applyAlignment="1">
      <alignment horizontal="left" vertical="center" wrapText="1"/>
    </xf>
    <xf numFmtId="0" fontId="0" fillId="5" borderId="0" xfId="0" applyFill="1"/>
    <xf numFmtId="0" fontId="0" fillId="0" borderId="9" xfId="0" applyBorder="1"/>
    <xf numFmtId="0" fontId="0" fillId="0" borderId="10" xfId="0" applyBorder="1"/>
    <xf numFmtId="0" fontId="0" fillId="0" borderId="42" xfId="0" applyBorder="1"/>
    <xf numFmtId="0" fontId="0" fillId="0" borderId="71" xfId="0" applyBorder="1"/>
    <xf numFmtId="0" fontId="8" fillId="6" borderId="22" xfId="1" applyFont="1" applyFill="1" applyBorder="1" applyAlignment="1">
      <alignment horizontal="center" vertical="center" wrapText="1"/>
    </xf>
    <xf numFmtId="0" fontId="8" fillId="5" borderId="42" xfId="1" applyFont="1" applyFill="1" applyBorder="1" applyAlignment="1">
      <alignment horizontal="center" vertical="center" wrapText="1"/>
    </xf>
    <xf numFmtId="0" fontId="8" fillId="6" borderId="22" xfId="1" applyFont="1" applyFill="1" applyBorder="1" applyAlignment="1">
      <alignment horizontal="center" wrapText="1"/>
    </xf>
    <xf numFmtId="0" fontId="9" fillId="5" borderId="39" xfId="1" applyFont="1" applyFill="1" applyBorder="1" applyAlignment="1">
      <alignment horizontal="left" vertical="center" wrapText="1"/>
    </xf>
    <xf numFmtId="0" fontId="6" fillId="6" borderId="24" xfId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60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6" fillId="4" borderId="12" xfId="1" applyFont="1" applyFill="1" applyBorder="1" applyAlignment="1">
      <alignment horizontal="center" vertical="center" wrapText="1"/>
    </xf>
    <xf numFmtId="0" fontId="8" fillId="5" borderId="25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3" borderId="0" xfId="2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6" borderId="65" xfId="1" applyFont="1" applyFill="1" applyBorder="1" applyAlignment="1">
      <alignment horizontal="center" vertical="center" wrapText="1"/>
    </xf>
    <xf numFmtId="14" fontId="2" fillId="0" borderId="0" xfId="117" applyNumberFormat="1" applyFont="1"/>
    <xf numFmtId="0" fontId="0" fillId="0" borderId="0" xfId="0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6" fillId="4" borderId="81" xfId="1" applyFont="1" applyFill="1" applyBorder="1" applyAlignment="1">
      <alignment horizontal="center" vertical="center" wrapText="1"/>
    </xf>
    <xf numFmtId="0" fontId="6" fillId="4" borderId="82" xfId="1" applyFont="1" applyFill="1" applyBorder="1" applyAlignment="1">
      <alignment horizontal="center" vertical="center" wrapText="1"/>
    </xf>
    <xf numFmtId="0" fontId="6" fillId="4" borderId="80" xfId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56" fillId="5" borderId="74" xfId="0" applyFont="1" applyFill="1" applyBorder="1" applyAlignment="1">
      <alignment horizontal="center" vertical="center" wrapText="1"/>
    </xf>
    <xf numFmtId="0" fontId="0" fillId="5" borderId="75" xfId="0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3" fillId="2" borderId="0" xfId="1" applyFont="1" applyFill="1" applyAlignment="1">
      <alignment horizontal="left"/>
    </xf>
    <xf numFmtId="0" fontId="62" fillId="5" borderId="42" xfId="1" applyFont="1" applyFill="1" applyBorder="1" applyAlignment="1">
      <alignment horizontal="center" vertical="center" wrapText="1"/>
    </xf>
    <xf numFmtId="0" fontId="62" fillId="6" borderId="22" xfId="1" applyFont="1" applyFill="1" applyBorder="1" applyAlignment="1">
      <alignment horizontal="center" vertical="center" wrapText="1"/>
    </xf>
    <xf numFmtId="0" fontId="62" fillId="0" borderId="24" xfId="1" applyFont="1" applyFill="1" applyBorder="1" applyAlignment="1">
      <alignment horizontal="left" vertical="center" wrapText="1"/>
    </xf>
    <xf numFmtId="0" fontId="62" fillId="6" borderId="22" xfId="1" applyFont="1" applyFill="1" applyBorder="1" applyAlignment="1">
      <alignment horizontal="left" vertical="center" wrapText="1"/>
    </xf>
    <xf numFmtId="0" fontId="64" fillId="0" borderId="0" xfId="0" applyFont="1" applyAlignment="1">
      <alignment horizontal="center"/>
    </xf>
    <xf numFmtId="0" fontId="64" fillId="0" borderId="0" xfId="0" applyFont="1"/>
    <xf numFmtId="0" fontId="6" fillId="4" borderId="42" xfId="1" applyFont="1" applyFill="1" applyBorder="1" applyAlignment="1">
      <alignment horizontal="center" vertical="center" wrapText="1"/>
    </xf>
    <xf numFmtId="0" fontId="6" fillId="4" borderId="71" xfId="1" applyFont="1" applyFill="1" applyBorder="1" applyAlignment="1">
      <alignment horizontal="center" vertical="center" wrapText="1"/>
    </xf>
    <xf numFmtId="0" fontId="6" fillId="4" borderId="83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vertical="center" wrapText="1"/>
    </xf>
    <xf numFmtId="0" fontId="56" fillId="5" borderId="8" xfId="0" applyFont="1" applyFill="1" applyBorder="1" applyAlignment="1">
      <alignment vertical="center" wrapText="1"/>
    </xf>
    <xf numFmtId="0" fontId="63" fillId="4" borderId="81" xfId="1" applyFont="1" applyFill="1" applyBorder="1" applyAlignment="1">
      <alignment horizontal="center" vertical="center" wrapText="1"/>
    </xf>
    <xf numFmtId="0" fontId="63" fillId="4" borderId="84" xfId="1" applyFont="1" applyFill="1" applyBorder="1" applyAlignment="1">
      <alignment horizontal="center" vertical="center" wrapText="1"/>
    </xf>
    <xf numFmtId="0" fontId="2" fillId="0" borderId="0" xfId="117" applyFont="1" applyAlignment="1">
      <alignment horizontal="left" vertical="center"/>
    </xf>
    <xf numFmtId="178" fontId="0" fillId="5" borderId="12" xfId="0" applyNumberFormat="1" applyFill="1" applyBorder="1" applyAlignment="1">
      <alignment horizontal="right" vertical="center"/>
    </xf>
    <xf numFmtId="0" fontId="0" fillId="5" borderId="9" xfId="0" applyFill="1" applyBorder="1" applyAlignment="1">
      <alignment horizontal="right" vertical="center"/>
    </xf>
    <xf numFmtId="178" fontId="0" fillId="5" borderId="9" xfId="0" applyNumberFormat="1" applyFill="1" applyBorder="1" applyAlignment="1">
      <alignment horizontal="right" vertical="center"/>
    </xf>
    <xf numFmtId="0" fontId="0" fillId="5" borderId="10" xfId="0" applyFill="1" applyBorder="1" applyAlignment="1">
      <alignment horizontal="right" vertical="center"/>
    </xf>
    <xf numFmtId="178" fontId="0" fillId="5" borderId="78" xfId="0" applyNumberFormat="1" applyFill="1" applyBorder="1" applyAlignment="1">
      <alignment horizontal="right" vertical="center"/>
    </xf>
    <xf numFmtId="178" fontId="0" fillId="6" borderId="20" xfId="0" applyNumberFormat="1" applyFill="1" applyBorder="1" applyAlignment="1">
      <alignment horizontal="right" vertical="center"/>
    </xf>
    <xf numFmtId="0" fontId="0" fillId="6" borderId="17" xfId="0" applyFill="1" applyBorder="1" applyAlignment="1">
      <alignment horizontal="right" vertical="center"/>
    </xf>
    <xf numFmtId="178" fontId="0" fillId="6" borderId="17" xfId="0" applyNumberFormat="1" applyFill="1" applyBorder="1" applyAlignment="1">
      <alignment horizontal="right" vertical="center"/>
    </xf>
    <xf numFmtId="0" fontId="0" fillId="6" borderId="18" xfId="0" applyFill="1" applyBorder="1" applyAlignment="1">
      <alignment horizontal="right" vertical="center"/>
    </xf>
    <xf numFmtId="178" fontId="0" fillId="6" borderId="58" xfId="0" applyNumberFormat="1" applyFill="1" applyBorder="1" applyAlignment="1">
      <alignment horizontal="right" vertical="center"/>
    </xf>
    <xf numFmtId="0" fontId="0" fillId="5" borderId="25" xfId="0" applyFill="1" applyBorder="1" applyAlignment="1">
      <alignment horizontal="right" vertical="center"/>
    </xf>
    <xf numFmtId="178" fontId="0" fillId="5" borderId="25" xfId="0" applyNumberFormat="1" applyFill="1" applyBorder="1" applyAlignment="1">
      <alignment horizontal="right" vertical="center"/>
    </xf>
    <xf numFmtId="0" fontId="0" fillId="5" borderId="36" xfId="0" applyFill="1" applyBorder="1" applyAlignment="1">
      <alignment horizontal="right" vertical="center"/>
    </xf>
    <xf numFmtId="178" fontId="0" fillId="5" borderId="35" xfId="0" applyNumberFormat="1" applyFill="1" applyBorder="1" applyAlignment="1">
      <alignment horizontal="right" vertical="center"/>
    </xf>
    <xf numFmtId="178" fontId="0" fillId="6" borderId="55" xfId="0" applyNumberFormat="1" applyFill="1" applyBorder="1" applyAlignment="1">
      <alignment horizontal="right" vertical="center"/>
    </xf>
    <xf numFmtId="179" fontId="0" fillId="6" borderId="21" xfId="0" applyNumberFormat="1" applyFill="1" applyBorder="1" applyAlignment="1">
      <alignment horizontal="right"/>
    </xf>
    <xf numFmtId="179" fontId="0" fillId="6" borderId="4" xfId="0" applyNumberFormat="1" applyFill="1" applyBorder="1" applyAlignment="1">
      <alignment horizontal="right"/>
    </xf>
    <xf numFmtId="178" fontId="0" fillId="6" borderId="65" xfId="0" applyNumberFormat="1" applyFill="1" applyBorder="1" applyAlignment="1">
      <alignment horizontal="right"/>
    </xf>
    <xf numFmtId="178" fontId="0" fillId="5" borderId="67" xfId="0" applyNumberFormat="1" applyFill="1" applyBorder="1" applyAlignment="1">
      <alignment horizontal="right"/>
    </xf>
    <xf numFmtId="0" fontId="0" fillId="5" borderId="35" xfId="0" applyFill="1" applyBorder="1" applyAlignment="1">
      <alignment horizontal="right"/>
    </xf>
    <xf numFmtId="0" fontId="0" fillId="5" borderId="25" xfId="0" applyFill="1" applyBorder="1" applyAlignment="1">
      <alignment horizontal="right"/>
    </xf>
    <xf numFmtId="0" fontId="0" fillId="5" borderId="36" xfId="0" applyFill="1" applyBorder="1" applyAlignment="1">
      <alignment horizontal="right"/>
    </xf>
    <xf numFmtId="178" fontId="0" fillId="5" borderId="61" xfId="0" applyNumberFormat="1" applyFill="1" applyBorder="1" applyAlignment="1">
      <alignment horizontal="right"/>
    </xf>
    <xf numFmtId="178" fontId="0" fillId="6" borderId="76" xfId="0" applyNumberFormat="1" applyFill="1" applyBorder="1" applyAlignment="1">
      <alignment horizontal="right"/>
    </xf>
    <xf numFmtId="178" fontId="0" fillId="5" borderId="80" xfId="0" applyNumberFormat="1" applyFill="1" applyBorder="1" applyAlignment="1">
      <alignment horizontal="right" vertical="center"/>
    </xf>
    <xf numFmtId="0" fontId="0" fillId="5" borderId="81" xfId="0" applyFill="1" applyBorder="1" applyAlignment="1">
      <alignment horizontal="right" vertical="center"/>
    </xf>
    <xf numFmtId="178" fontId="0" fillId="5" borderId="81" xfId="0" applyNumberFormat="1" applyFill="1" applyBorder="1" applyAlignment="1">
      <alignment horizontal="right" vertical="center"/>
    </xf>
    <xf numFmtId="0" fontId="0" fillId="5" borderId="82" xfId="0" applyFill="1" applyBorder="1" applyAlignment="1">
      <alignment horizontal="right" vertical="center"/>
    </xf>
    <xf numFmtId="178" fontId="0" fillId="5" borderId="72" xfId="0" applyNumberFormat="1" applyFill="1" applyBorder="1" applyAlignment="1">
      <alignment horizontal="right" vertical="center"/>
    </xf>
    <xf numFmtId="0" fontId="0" fillId="5" borderId="81" xfId="0" applyFill="1" applyBorder="1" applyAlignment="1">
      <alignment horizontal="center" vertical="center"/>
    </xf>
    <xf numFmtId="0" fontId="0" fillId="5" borderId="84" xfId="0" applyFill="1" applyBorder="1" applyAlignment="1">
      <alignment horizontal="center" vertical="center"/>
    </xf>
    <xf numFmtId="0" fontId="0" fillId="6" borderId="22" xfId="0" applyFill="1" applyBorder="1" applyAlignment="1">
      <alignment horizontal="right" vertical="center"/>
    </xf>
    <xf numFmtId="178" fontId="0" fillId="6" borderId="22" xfId="0" applyNumberFormat="1" applyFill="1" applyBorder="1" applyAlignment="1">
      <alignment horizontal="right" vertical="center"/>
    </xf>
    <xf numFmtId="0" fontId="0" fillId="6" borderId="23" xfId="0" applyFill="1" applyBorder="1" applyAlignment="1">
      <alignment horizontal="right" vertical="center"/>
    </xf>
    <xf numFmtId="178" fontId="0" fillId="6" borderId="21" xfId="0" applyNumberFormat="1" applyFill="1" applyBorder="1" applyAlignment="1">
      <alignment horizontal="right" vertical="center"/>
    </xf>
    <xf numFmtId="0" fontId="8" fillId="0" borderId="72" xfId="1" applyFont="1" applyFill="1" applyBorder="1" applyAlignment="1">
      <alignment horizontal="center" vertical="center" wrapText="1"/>
    </xf>
    <xf numFmtId="0" fontId="62" fillId="0" borderId="81" xfId="1" applyFont="1" applyBorder="1" applyAlignment="1">
      <alignment horizontal="center" vertical="center" wrapText="1"/>
    </xf>
    <xf numFmtId="0" fontId="8" fillId="0" borderId="81" xfId="1" applyFont="1" applyBorder="1" applyAlignment="1">
      <alignment horizontal="center" vertical="center" wrapText="1"/>
    </xf>
    <xf numFmtId="0" fontId="8" fillId="0" borderId="82" xfId="1" applyFont="1" applyBorder="1" applyAlignment="1">
      <alignment horizontal="center" vertical="center" wrapText="1"/>
    </xf>
    <xf numFmtId="0" fontId="8" fillId="0" borderId="72" xfId="1" applyFont="1" applyBorder="1" applyAlignment="1">
      <alignment horizontal="center" vertical="center" wrapText="1"/>
    </xf>
    <xf numFmtId="0" fontId="8" fillId="0" borderId="84" xfId="1" applyFont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0" fontId="6" fillId="6" borderId="56" xfId="1" applyFont="1" applyFill="1" applyBorder="1" applyAlignment="1">
      <alignment horizontal="center" vertical="center" wrapText="1"/>
    </xf>
    <xf numFmtId="0" fontId="0" fillId="5" borderId="4" xfId="0" applyFill="1" applyBorder="1"/>
    <xf numFmtId="178" fontId="0" fillId="6" borderId="80" xfId="0" applyNumberFormat="1" applyFill="1" applyBorder="1" applyAlignment="1">
      <alignment horizontal="right" vertical="center"/>
    </xf>
    <xf numFmtId="179" fontId="0" fillId="6" borderId="72" xfId="0" applyNumberFormat="1" applyFill="1" applyBorder="1" applyAlignment="1">
      <alignment horizontal="right"/>
    </xf>
    <xf numFmtId="179" fontId="0" fillId="6" borderId="7" xfId="0" applyNumberFormat="1" applyFill="1" applyBorder="1" applyAlignment="1">
      <alignment horizontal="right"/>
    </xf>
    <xf numFmtId="178" fontId="0" fillId="6" borderId="5" xfId="0" applyNumberFormat="1" applyFill="1" applyBorder="1" applyAlignment="1">
      <alignment horizontal="right"/>
    </xf>
    <xf numFmtId="0" fontId="6" fillId="4" borderId="0" xfId="1" applyFont="1" applyFill="1" applyBorder="1" applyAlignment="1">
      <alignment horizontal="center" vertical="center" wrapText="1"/>
    </xf>
    <xf numFmtId="0" fontId="6" fillId="6" borderId="24" xfId="1" applyFont="1" applyFill="1" applyBorder="1" applyAlignment="1">
      <alignment horizontal="center" vertical="center" wrapText="1"/>
    </xf>
    <xf numFmtId="0" fontId="6" fillId="6" borderId="25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20" xfId="1" applyFont="1" applyFill="1" applyBorder="1" applyAlignment="1">
      <alignment horizontal="center" vertical="center" wrapText="1"/>
    </xf>
    <xf numFmtId="0" fontId="6" fillId="6" borderId="17" xfId="1" applyFont="1" applyFill="1" applyBorder="1" applyAlignment="1">
      <alignment horizontal="center" vertical="center" wrapText="1"/>
    </xf>
    <xf numFmtId="0" fontId="6" fillId="6" borderId="57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45" fillId="0" borderId="33" xfId="117" applyFont="1" applyFill="1" applyBorder="1" applyAlignment="1" applyProtection="1">
      <alignment horizontal="center" vertical="top" wrapText="1"/>
      <protection locked="0"/>
    </xf>
    <xf numFmtId="0" fontId="48" fillId="0" borderId="29" xfId="135" applyFont="1" applyFill="1" applyBorder="1" applyAlignment="1">
      <alignment horizontal="left" vertical="center" wrapText="1" indent="2"/>
    </xf>
    <xf numFmtId="49" fontId="47" fillId="0" borderId="28" xfId="138" applyNumberFormat="1" applyFont="1" applyFill="1" applyBorder="1" applyAlignment="1">
      <alignment horizontal="center" vertical="center" wrapText="1"/>
    </xf>
    <xf numFmtId="41" fontId="47" fillId="0" borderId="28" xfId="138" applyNumberFormat="1" applyFont="1" applyBorder="1" applyAlignment="1">
      <alignment horizontal="center" vertical="center" wrapText="1"/>
    </xf>
    <xf numFmtId="0" fontId="47" fillId="41" borderId="33" xfId="137" applyFont="1" applyFill="1" applyBorder="1" applyAlignment="1" applyProtection="1">
      <alignment horizontal="center" vertical="center"/>
      <protection locked="0"/>
    </xf>
    <xf numFmtId="0" fontId="47" fillId="41" borderId="28" xfId="137" applyFont="1" applyFill="1" applyBorder="1" applyAlignment="1" applyProtection="1">
      <alignment horizontal="center" vertical="center"/>
      <protection locked="0"/>
    </xf>
    <xf numFmtId="0" fontId="47" fillId="41" borderId="29" xfId="137" applyFont="1" applyFill="1" applyBorder="1" applyAlignment="1" applyProtection="1">
      <alignment horizontal="center" vertical="center"/>
      <protection locked="0"/>
    </xf>
    <xf numFmtId="0" fontId="47" fillId="41" borderId="27" xfId="137" applyFont="1" applyFill="1" applyBorder="1" applyAlignment="1" applyProtection="1">
      <alignment horizontal="center" vertical="center"/>
      <protection locked="0"/>
    </xf>
    <xf numFmtId="0" fontId="47" fillId="41" borderId="68" xfId="137" applyFont="1" applyFill="1" applyBorder="1" applyAlignment="1" applyProtection="1">
      <alignment horizontal="center" vertical="center"/>
      <protection locked="0"/>
    </xf>
    <xf numFmtId="41" fontId="49" fillId="41" borderId="41" xfId="137" applyNumberFormat="1" applyFont="1" applyFill="1" applyBorder="1" applyProtection="1">
      <protection locked="0"/>
    </xf>
    <xf numFmtId="170" fontId="47" fillId="38" borderId="33" xfId="84" applyFont="1" applyFill="1" applyBorder="1" applyAlignment="1" applyProtection="1">
      <alignment vertical="center"/>
      <protection locked="0"/>
    </xf>
    <xf numFmtId="170" fontId="47" fillId="38" borderId="28" xfId="84" applyFont="1" applyFill="1" applyBorder="1" applyAlignment="1" applyProtection="1">
      <alignment vertical="center"/>
      <protection locked="0"/>
    </xf>
    <xf numFmtId="170" fontId="47" fillId="38" borderId="29" xfId="84" applyFont="1" applyFill="1" applyBorder="1" applyAlignment="1" applyProtection="1">
      <alignment vertical="center"/>
      <protection locked="0"/>
    </xf>
    <xf numFmtId="170" fontId="47" fillId="38" borderId="27" xfId="84" applyFont="1" applyFill="1" applyBorder="1" applyAlignment="1" applyProtection="1">
      <alignment vertical="center"/>
      <protection locked="0"/>
    </xf>
    <xf numFmtId="170" fontId="47" fillId="38" borderId="68" xfId="84" applyFont="1" applyFill="1" applyBorder="1" applyAlignment="1" applyProtection="1">
      <alignment vertical="center"/>
      <protection locked="0"/>
    </xf>
    <xf numFmtId="170" fontId="49" fillId="38" borderId="41" xfId="84" applyFont="1" applyFill="1" applyBorder="1" applyAlignment="1" applyProtection="1">
      <alignment vertical="center"/>
      <protection locked="0"/>
    </xf>
    <xf numFmtId="0" fontId="47" fillId="0" borderId="0" xfId="137" applyFont="1" applyFill="1" applyBorder="1" applyProtection="1">
      <protection locked="0"/>
    </xf>
    <xf numFmtId="0" fontId="44" fillId="0" borderId="0" xfId="137" applyFont="1" applyBorder="1"/>
    <xf numFmtId="170" fontId="49" fillId="6" borderId="25" xfId="84" applyFont="1" applyFill="1" applyBorder="1" applyProtection="1">
      <protection locked="0"/>
    </xf>
    <xf numFmtId="41" fontId="49" fillId="6" borderId="22" xfId="137" applyNumberFormat="1" applyFont="1" applyFill="1" applyBorder="1" applyAlignment="1" applyProtection="1">
      <alignment horizontal="left" wrapText="1"/>
      <protection locked="0"/>
    </xf>
    <xf numFmtId="49" fontId="49" fillId="6" borderId="22" xfId="137" applyNumberFormat="1" applyFont="1" applyFill="1" applyBorder="1" applyAlignment="1" applyProtection="1">
      <alignment horizontal="left" wrapText="1"/>
      <protection locked="0"/>
    </xf>
    <xf numFmtId="0" fontId="49" fillId="6" borderId="22" xfId="137" applyFont="1" applyFill="1" applyBorder="1" applyProtection="1">
      <protection locked="0"/>
    </xf>
    <xf numFmtId="170" fontId="49" fillId="6" borderId="22" xfId="84" applyFont="1" applyFill="1" applyBorder="1" applyProtection="1">
      <protection locked="0"/>
    </xf>
    <xf numFmtId="0" fontId="52" fillId="0" borderId="0" xfId="137" applyFont="1" applyFill="1" applyBorder="1" applyAlignment="1"/>
    <xf numFmtId="0" fontId="47" fillId="0" borderId="0" xfId="137" applyFont="1" applyBorder="1"/>
    <xf numFmtId="0" fontId="49" fillId="4" borderId="25" xfId="137" applyFont="1" applyFill="1" applyBorder="1" applyAlignment="1">
      <alignment horizontal="center" vertical="center" wrapText="1"/>
    </xf>
    <xf numFmtId="170" fontId="49" fillId="4" borderId="25" xfId="84" applyFont="1" applyFill="1" applyBorder="1" applyAlignment="1">
      <alignment horizontal="center" vertical="center" wrapText="1"/>
    </xf>
    <xf numFmtId="170" fontId="49" fillId="6" borderId="35" xfId="84" applyFont="1" applyFill="1" applyBorder="1" applyProtection="1">
      <protection locked="0"/>
    </xf>
    <xf numFmtId="0" fontId="47" fillId="0" borderId="35" xfId="137" applyFont="1" applyBorder="1" applyAlignment="1" applyProtection="1">
      <alignment horizontal="center" vertical="center"/>
      <protection locked="0"/>
    </xf>
    <xf numFmtId="0" fontId="47" fillId="0" borderId="0" xfId="137" applyFont="1" applyBorder="1" applyAlignment="1" applyProtection="1">
      <alignment vertical="center"/>
      <protection locked="0"/>
    </xf>
    <xf numFmtId="0" fontId="51" fillId="0" borderId="5" xfId="137" applyFont="1" applyFill="1" applyBorder="1" applyAlignment="1">
      <alignment horizontal="center" vertical="top"/>
    </xf>
    <xf numFmtId="0" fontId="51" fillId="0" borderId="6" xfId="137" applyFont="1" applyFill="1" applyBorder="1" applyAlignment="1">
      <alignment horizontal="center" vertical="top"/>
    </xf>
    <xf numFmtId="49" fontId="52" fillId="0" borderId="6" xfId="137" applyNumberFormat="1" applyFont="1" applyFill="1" applyBorder="1" applyAlignment="1">
      <alignment horizontal="center" vertical="top"/>
    </xf>
    <xf numFmtId="49" fontId="51" fillId="0" borderId="6" xfId="137" applyNumberFormat="1" applyFont="1" applyFill="1" applyBorder="1" applyAlignment="1">
      <alignment horizontal="center" vertical="top"/>
    </xf>
    <xf numFmtId="170" fontId="51" fillId="0" borderId="6" xfId="84" applyFont="1" applyFill="1" applyBorder="1" applyAlignment="1">
      <alignment horizontal="center" vertical="top"/>
    </xf>
    <xf numFmtId="170" fontId="53" fillId="0" borderId="6" xfId="84" applyFont="1" applyFill="1" applyBorder="1" applyAlignment="1">
      <alignment horizontal="center" vertical="top"/>
    </xf>
    <xf numFmtId="170" fontId="52" fillId="0" borderId="7" xfId="84" applyFont="1" applyFill="1" applyBorder="1" applyAlignment="1"/>
    <xf numFmtId="0" fontId="47" fillId="0" borderId="38" xfId="137" applyFont="1" applyFill="1" applyBorder="1" applyAlignment="1" applyProtection="1">
      <alignment horizontal="center" vertical="center"/>
      <protection locked="0"/>
    </xf>
    <xf numFmtId="0" fontId="45" fillId="0" borderId="20" xfId="117" applyFont="1" applyFill="1" applyBorder="1" applyAlignment="1" applyProtection="1">
      <alignment horizontal="center" vertical="top" wrapText="1"/>
      <protection locked="0"/>
    </xf>
    <xf numFmtId="0" fontId="48" fillId="0" borderId="18" xfId="135" applyFont="1" applyFill="1" applyBorder="1" applyAlignment="1">
      <alignment horizontal="left" vertical="center" wrapText="1" indent="2"/>
    </xf>
    <xf numFmtId="49" fontId="47" fillId="0" borderId="17" xfId="138" applyNumberFormat="1" applyFont="1" applyFill="1" applyBorder="1" applyAlignment="1">
      <alignment horizontal="center" vertical="center" wrapText="1"/>
    </xf>
    <xf numFmtId="41" fontId="47" fillId="0" borderId="17" xfId="138" applyNumberFormat="1" applyFont="1" applyBorder="1" applyAlignment="1">
      <alignment horizontal="center" vertical="center" wrapText="1"/>
    </xf>
    <xf numFmtId="170" fontId="47" fillId="0" borderId="57" xfId="84" applyFont="1" applyFill="1" applyBorder="1" applyAlignment="1">
      <alignment horizontal="right" vertical="center" wrapText="1"/>
    </xf>
    <xf numFmtId="0" fontId="47" fillId="41" borderId="20" xfId="137" applyFont="1" applyFill="1" applyBorder="1" applyAlignment="1" applyProtection="1">
      <alignment horizontal="center" vertical="center"/>
      <protection locked="0"/>
    </xf>
    <xf numFmtId="0" fontId="47" fillId="41" borderId="17" xfId="137" applyFont="1" applyFill="1" applyBorder="1" applyAlignment="1" applyProtection="1">
      <alignment horizontal="center" vertical="center"/>
      <protection locked="0"/>
    </xf>
    <xf numFmtId="0" fontId="47" fillId="41" borderId="18" xfId="137" applyFont="1" applyFill="1" applyBorder="1" applyAlignment="1" applyProtection="1">
      <alignment horizontal="center" vertical="center"/>
      <protection locked="0"/>
    </xf>
    <xf numFmtId="0" fontId="47" fillId="41" borderId="58" xfId="137" applyFont="1" applyFill="1" applyBorder="1" applyAlignment="1" applyProtection="1">
      <alignment horizontal="center" vertical="center"/>
      <protection locked="0"/>
    </xf>
    <xf numFmtId="0" fontId="47" fillId="41" borderId="57" xfId="137" applyFont="1" applyFill="1" applyBorder="1" applyAlignment="1" applyProtection="1">
      <alignment horizontal="center" vertical="center"/>
      <protection locked="0"/>
    </xf>
    <xf numFmtId="41" fontId="49" fillId="41" borderId="75" xfId="137" applyNumberFormat="1" applyFont="1" applyFill="1" applyBorder="1" applyProtection="1">
      <protection locked="0"/>
    </xf>
    <xf numFmtId="170" fontId="47" fillId="38" borderId="20" xfId="84" applyFont="1" applyFill="1" applyBorder="1" applyAlignment="1" applyProtection="1">
      <alignment vertical="center"/>
      <protection locked="0"/>
    </xf>
    <xf numFmtId="170" fontId="47" fillId="38" borderId="17" xfId="84" applyFont="1" applyFill="1" applyBorder="1" applyAlignment="1" applyProtection="1">
      <alignment vertical="center"/>
      <protection locked="0"/>
    </xf>
    <xf numFmtId="170" fontId="47" fillId="38" borderId="18" xfId="84" applyFont="1" applyFill="1" applyBorder="1" applyAlignment="1" applyProtection="1">
      <alignment vertical="center"/>
      <protection locked="0"/>
    </xf>
    <xf numFmtId="170" fontId="47" fillId="38" borderId="58" xfId="84" applyFont="1" applyFill="1" applyBorder="1" applyAlignment="1" applyProtection="1">
      <alignment vertical="center"/>
      <protection locked="0"/>
    </xf>
    <xf numFmtId="170" fontId="47" fillId="38" borderId="57" xfId="84" applyFont="1" applyFill="1" applyBorder="1" applyAlignment="1" applyProtection="1">
      <alignment vertical="center"/>
      <protection locked="0"/>
    </xf>
    <xf numFmtId="170" fontId="49" fillId="38" borderId="75" xfId="84" applyFont="1" applyFill="1" applyBorder="1" applyAlignment="1" applyProtection="1">
      <alignment vertical="center"/>
      <protection locked="0"/>
    </xf>
    <xf numFmtId="41" fontId="49" fillId="6" borderId="9" xfId="137" applyNumberFormat="1" applyFont="1" applyFill="1" applyBorder="1" applyAlignment="1" applyProtection="1">
      <alignment horizontal="left" wrapText="1"/>
      <protection locked="0"/>
    </xf>
    <xf numFmtId="49" fontId="49" fillId="6" borderId="9" xfId="137" applyNumberFormat="1" applyFont="1" applyFill="1" applyBorder="1" applyAlignment="1" applyProtection="1">
      <alignment horizontal="left" wrapText="1"/>
      <protection locked="0"/>
    </xf>
    <xf numFmtId="0" fontId="49" fillId="6" borderId="12" xfId="137" applyFont="1" applyFill="1" applyBorder="1" applyProtection="1">
      <protection locked="0"/>
    </xf>
    <xf numFmtId="0" fontId="49" fillId="6" borderId="9" xfId="137" applyFont="1" applyFill="1" applyBorder="1" applyProtection="1">
      <protection locked="0"/>
    </xf>
    <xf numFmtId="0" fontId="49" fillId="6" borderId="78" xfId="137" applyFont="1" applyFill="1" applyBorder="1" applyProtection="1">
      <protection locked="0"/>
    </xf>
    <xf numFmtId="0" fontId="49" fillId="6" borderId="69" xfId="137" applyFont="1" applyFill="1" applyBorder="1" applyProtection="1">
      <protection locked="0"/>
    </xf>
    <xf numFmtId="41" fontId="49" fillId="6" borderId="74" xfId="137" applyNumberFormat="1" applyFont="1" applyFill="1" applyBorder="1" applyProtection="1">
      <protection locked="0"/>
    </xf>
    <xf numFmtId="170" fontId="49" fillId="6" borderId="69" xfId="84" applyFont="1" applyFill="1" applyBorder="1" applyProtection="1">
      <protection locked="0"/>
    </xf>
    <xf numFmtId="170" fontId="49" fillId="6" borderId="74" xfId="84" applyFont="1" applyFill="1" applyBorder="1" applyProtection="1">
      <protection locked="0"/>
    </xf>
    <xf numFmtId="0" fontId="48" fillId="0" borderId="57" xfId="135" applyFont="1" applyFill="1" applyBorder="1" applyAlignment="1">
      <alignment horizontal="left" vertical="center" wrapText="1" indent="2"/>
    </xf>
    <xf numFmtId="49" fontId="47" fillId="0" borderId="17" xfId="138" applyNumberFormat="1" applyFont="1" applyBorder="1" applyAlignment="1">
      <alignment horizontal="center" vertical="center" wrapText="1"/>
    </xf>
    <xf numFmtId="0" fontId="49" fillId="0" borderId="61" xfId="137" applyFont="1" applyFill="1" applyBorder="1" applyAlignment="1" applyProtection="1">
      <alignment horizontal="center" vertical="center"/>
      <protection locked="0"/>
    </xf>
    <xf numFmtId="0" fontId="47" fillId="0" borderId="19" xfId="137" applyFont="1" applyFill="1" applyBorder="1" applyAlignment="1" applyProtection="1">
      <alignment horizontal="center" vertical="center"/>
      <protection locked="0"/>
    </xf>
    <xf numFmtId="0" fontId="47" fillId="6" borderId="65" xfId="137" applyFont="1" applyFill="1" applyBorder="1" applyAlignment="1" applyProtection="1">
      <alignment horizontal="center" vertical="center"/>
      <protection locked="0"/>
    </xf>
    <xf numFmtId="49" fontId="49" fillId="6" borderId="21" xfId="137" applyNumberFormat="1" applyFont="1" applyFill="1" applyBorder="1" applyAlignment="1" applyProtection="1">
      <alignment horizontal="left" wrapText="1"/>
      <protection locked="0"/>
    </xf>
    <xf numFmtId="49" fontId="47" fillId="0" borderId="27" xfId="138" applyNumberFormat="1" applyFont="1" applyFill="1" applyBorder="1" applyAlignment="1">
      <alignment horizontal="center" vertical="center" wrapText="1"/>
    </xf>
    <xf numFmtId="49" fontId="47" fillId="0" borderId="35" xfId="138" applyNumberFormat="1" applyFont="1" applyFill="1" applyBorder="1" applyAlignment="1">
      <alignment horizontal="center" vertical="center" wrapText="1"/>
    </xf>
    <xf numFmtId="49" fontId="47" fillId="0" borderId="58" xfId="138" applyNumberFormat="1" applyFont="1" applyFill="1" applyBorder="1" applyAlignment="1">
      <alignment horizontal="center" vertical="center" wrapText="1"/>
    </xf>
    <xf numFmtId="0" fontId="49" fillId="6" borderId="65" xfId="138" applyFont="1" applyFill="1" applyBorder="1" applyAlignment="1">
      <alignment horizontal="center" vertical="center" wrapText="1"/>
    </xf>
    <xf numFmtId="0" fontId="48" fillId="0" borderId="61" xfId="135" applyFont="1" applyFill="1" applyBorder="1" applyAlignment="1">
      <alignment horizontal="center" vertical="center" wrapText="1"/>
    </xf>
    <xf numFmtId="0" fontId="45" fillId="0" borderId="61" xfId="117" applyFont="1" applyFill="1" applyBorder="1" applyAlignment="1" applyProtection="1">
      <alignment horizontal="center" vertical="center" wrapText="1"/>
      <protection locked="0"/>
    </xf>
    <xf numFmtId="0" fontId="45" fillId="0" borderId="13" xfId="117" applyFont="1" applyFill="1" applyBorder="1" applyAlignment="1" applyProtection="1">
      <alignment horizontal="center" vertical="center" wrapText="1"/>
      <protection locked="0"/>
    </xf>
    <xf numFmtId="41" fontId="49" fillId="6" borderId="76" xfId="137" applyNumberFormat="1" applyFont="1" applyFill="1" applyBorder="1" applyAlignment="1" applyProtection="1">
      <alignment horizontal="left" wrapText="1"/>
      <protection locked="0"/>
    </xf>
    <xf numFmtId="0" fontId="45" fillId="0" borderId="41" xfId="117" applyFont="1" applyFill="1" applyBorder="1" applyAlignment="1" applyProtection="1">
      <alignment horizontal="center" vertical="center" wrapText="1"/>
      <protection locked="0"/>
    </xf>
    <xf numFmtId="41" fontId="47" fillId="0" borderId="36" xfId="138" applyNumberFormat="1" applyFont="1" applyBorder="1" applyAlignment="1">
      <alignment horizontal="center" vertical="center" wrapText="1"/>
    </xf>
    <xf numFmtId="0" fontId="45" fillId="0" borderId="16" xfId="117" applyFont="1" applyFill="1" applyBorder="1" applyAlignment="1" applyProtection="1">
      <alignment horizontal="center" vertical="center" wrapText="1"/>
      <protection locked="0"/>
    </xf>
    <xf numFmtId="41" fontId="47" fillId="0" borderId="63" xfId="138" applyNumberFormat="1" applyFont="1" applyBorder="1" applyAlignment="1">
      <alignment horizontal="center" vertical="center" wrapText="1"/>
    </xf>
    <xf numFmtId="0" fontId="49" fillId="6" borderId="55" xfId="137" applyFont="1" applyFill="1" applyBorder="1" applyProtection="1">
      <protection locked="0"/>
    </xf>
    <xf numFmtId="170" fontId="49" fillId="6" borderId="76" xfId="84" applyFont="1" applyFill="1" applyBorder="1" applyProtection="1">
      <protection locked="0"/>
    </xf>
    <xf numFmtId="0" fontId="49" fillId="6" borderId="56" xfId="137" applyFont="1" applyFill="1" applyBorder="1" applyProtection="1">
      <protection locked="0"/>
    </xf>
    <xf numFmtId="49" fontId="47" fillId="0" borderId="24" xfId="138" applyNumberFormat="1" applyFont="1" applyFill="1" applyBorder="1" applyAlignment="1">
      <alignment horizontal="center" vertical="center" wrapText="1"/>
    </xf>
    <xf numFmtId="49" fontId="47" fillId="0" borderId="20" xfId="138" applyNumberFormat="1" applyFont="1" applyFill="1" applyBorder="1" applyAlignment="1">
      <alignment horizontal="center" vertical="center" wrapText="1"/>
    </xf>
    <xf numFmtId="170" fontId="47" fillId="0" borderId="39" xfId="84" applyFont="1" applyFill="1" applyBorder="1" applyAlignment="1">
      <alignment horizontal="right" vertical="center" wrapText="1"/>
    </xf>
    <xf numFmtId="170" fontId="47" fillId="0" borderId="86" xfId="84" applyFont="1" applyFill="1" applyBorder="1" applyAlignment="1">
      <alignment horizontal="right" vertical="center" wrapText="1"/>
    </xf>
    <xf numFmtId="170" fontId="47" fillId="6" borderId="76" xfId="84" applyFont="1" applyFill="1" applyBorder="1" applyAlignment="1">
      <alignment horizontal="right" vertical="center" wrapText="1"/>
    </xf>
    <xf numFmtId="170" fontId="47" fillId="0" borderId="41" xfId="84" applyFont="1" applyFill="1" applyBorder="1" applyAlignment="1">
      <alignment horizontal="right" vertical="center" wrapText="1"/>
    </xf>
    <xf numFmtId="170" fontId="47" fillId="0" borderId="67" xfId="84" applyFont="1" applyFill="1" applyBorder="1" applyAlignment="1">
      <alignment horizontal="right" vertical="center" wrapText="1"/>
    </xf>
    <xf numFmtId="4" fontId="47" fillId="0" borderId="75" xfId="110" applyNumberFormat="1" applyFont="1" applyBorder="1" applyAlignment="1">
      <alignment vertical="center"/>
    </xf>
    <xf numFmtId="170" fontId="47" fillId="0" borderId="75" xfId="84" applyFont="1" applyFill="1" applyBorder="1" applyAlignment="1">
      <alignment horizontal="right" vertical="center" wrapText="1"/>
    </xf>
    <xf numFmtId="170" fontId="49" fillId="6" borderId="30" xfId="84" applyFont="1" applyFill="1" applyBorder="1" applyProtection="1">
      <protection locked="0"/>
    </xf>
    <xf numFmtId="170" fontId="49" fillId="38" borderId="37" xfId="84" applyFont="1" applyFill="1" applyBorder="1" applyAlignment="1" applyProtection="1">
      <alignment vertical="center"/>
      <protection locked="0"/>
    </xf>
    <xf numFmtId="170" fontId="49" fillId="6" borderId="37" xfId="84" applyFont="1" applyFill="1" applyBorder="1" applyAlignment="1" applyProtection="1">
      <alignment vertical="center"/>
      <protection locked="0"/>
    </xf>
    <xf numFmtId="170" fontId="49" fillId="6" borderId="37" xfId="84" applyFont="1" applyFill="1" applyBorder="1" applyProtection="1">
      <protection locked="0"/>
    </xf>
    <xf numFmtId="170" fontId="49" fillId="38" borderId="73" xfId="84" applyFont="1" applyFill="1" applyBorder="1" applyAlignment="1" applyProtection="1">
      <alignment vertical="center"/>
      <protection locked="0"/>
    </xf>
    <xf numFmtId="170" fontId="47" fillId="6" borderId="25" xfId="84" applyFont="1" applyFill="1" applyBorder="1" applyAlignment="1" applyProtection="1">
      <alignment vertical="center"/>
      <protection locked="0"/>
    </xf>
    <xf numFmtId="170" fontId="49" fillId="6" borderId="12" xfId="84" applyFont="1" applyFill="1" applyBorder="1" applyProtection="1">
      <protection locked="0"/>
    </xf>
    <xf numFmtId="170" fontId="49" fillId="6" borderId="9" xfId="84" applyFont="1" applyFill="1" applyBorder="1" applyProtection="1">
      <protection locked="0"/>
    </xf>
    <xf numFmtId="170" fontId="49" fillId="6" borderId="10" xfId="84" applyFont="1" applyFill="1" applyBorder="1" applyProtection="1">
      <protection locked="0"/>
    </xf>
    <xf numFmtId="170" fontId="47" fillId="6" borderId="36" xfId="84" applyFont="1" applyFill="1" applyBorder="1" applyAlignment="1" applyProtection="1">
      <alignment vertical="center"/>
      <protection locked="0"/>
    </xf>
    <xf numFmtId="170" fontId="49" fillId="6" borderId="36" xfId="84" applyFont="1" applyFill="1" applyBorder="1" applyProtection="1">
      <protection locked="0"/>
    </xf>
    <xf numFmtId="170" fontId="47" fillId="6" borderId="74" xfId="84" applyFont="1" applyFill="1" applyBorder="1" applyAlignment="1">
      <alignment horizontal="right" vertical="center" wrapText="1"/>
    </xf>
    <xf numFmtId="170" fontId="47" fillId="6" borderId="67" xfId="84" applyFont="1" applyFill="1" applyBorder="1" applyAlignment="1">
      <alignment horizontal="right" vertical="center" wrapText="1"/>
    </xf>
    <xf numFmtId="41" fontId="49" fillId="6" borderId="69" xfId="137" applyNumberFormat="1" applyFont="1" applyFill="1" applyBorder="1" applyAlignment="1" applyProtection="1">
      <alignment horizontal="left" wrapText="1"/>
      <protection locked="0"/>
    </xf>
    <xf numFmtId="41" fontId="47" fillId="0" borderId="57" xfId="138" applyNumberFormat="1" applyFont="1" applyBorder="1" applyAlignment="1">
      <alignment horizontal="center" vertical="center" wrapText="1"/>
    </xf>
    <xf numFmtId="4" fontId="49" fillId="6" borderId="74" xfId="137" applyNumberFormat="1" applyFont="1" applyFill="1" applyBorder="1" applyAlignment="1" applyProtection="1">
      <alignment horizontal="left" wrapText="1"/>
      <protection locked="0"/>
    </xf>
    <xf numFmtId="4" fontId="47" fillId="0" borderId="67" xfId="110" applyNumberFormat="1" applyFont="1" applyBorder="1" applyAlignment="1">
      <alignment vertical="center"/>
    </xf>
    <xf numFmtId="4" fontId="49" fillId="6" borderId="67" xfId="137" applyNumberFormat="1" applyFont="1" applyFill="1" applyBorder="1" applyAlignment="1" applyProtection="1">
      <alignment horizontal="left" wrapText="1"/>
      <protection locked="0"/>
    </xf>
    <xf numFmtId="4" fontId="54" fillId="0" borderId="67" xfId="110" applyNumberFormat="1" applyFont="1" applyBorder="1" applyAlignment="1">
      <alignment vertical="center"/>
    </xf>
    <xf numFmtId="49" fontId="49" fillId="6" borderId="12" xfId="137" applyNumberFormat="1" applyFont="1" applyFill="1" applyBorder="1" applyAlignment="1" applyProtection="1">
      <alignment horizontal="left" wrapText="1"/>
      <protection locked="0"/>
    </xf>
    <xf numFmtId="41" fontId="49" fillId="6" borderId="10" xfId="137" applyNumberFormat="1" applyFont="1" applyFill="1" applyBorder="1" applyAlignment="1" applyProtection="1">
      <alignment horizontal="left" wrapText="1"/>
      <protection locked="0"/>
    </xf>
    <xf numFmtId="49" fontId="47" fillId="6" borderId="24" xfId="138" quotePrefix="1" applyNumberFormat="1" applyFont="1" applyFill="1" applyBorder="1" applyAlignment="1">
      <alignment horizontal="center" vertical="center" wrapText="1"/>
    </xf>
    <xf numFmtId="41" fontId="47" fillId="6" borderId="36" xfId="138" applyNumberFormat="1" applyFont="1" applyFill="1" applyBorder="1" applyAlignment="1">
      <alignment horizontal="center" vertical="center" wrapText="1"/>
    </xf>
    <xf numFmtId="49" fontId="47" fillId="0" borderId="24" xfId="138" quotePrefix="1" applyNumberFormat="1" applyFont="1" applyFill="1" applyBorder="1" applyAlignment="1">
      <alignment horizontal="center" vertical="center" wrapText="1"/>
    </xf>
    <xf numFmtId="49" fontId="49" fillId="6" borderId="24" xfId="137" applyNumberFormat="1" applyFont="1" applyFill="1" applyBorder="1" applyAlignment="1" applyProtection="1">
      <alignment horizontal="left" wrapText="1"/>
      <protection locked="0"/>
    </xf>
    <xf numFmtId="41" fontId="49" fillId="6" borderId="36" xfId="137" applyNumberFormat="1" applyFont="1" applyFill="1" applyBorder="1" applyAlignment="1" applyProtection="1">
      <alignment horizontal="left" wrapText="1"/>
      <protection locked="0"/>
    </xf>
    <xf numFmtId="41" fontId="47" fillId="0" borderId="18" xfId="138" applyNumberFormat="1" applyFont="1" applyBorder="1" applyAlignment="1">
      <alignment horizontal="center" vertical="center" wrapText="1"/>
    </xf>
    <xf numFmtId="41" fontId="49" fillId="6" borderId="74" xfId="137" applyNumberFormat="1" applyFont="1" applyFill="1" applyBorder="1" applyAlignment="1" applyProtection="1">
      <alignment horizontal="left" wrapText="1"/>
      <protection locked="0"/>
    </xf>
    <xf numFmtId="41" fontId="47" fillId="0" borderId="67" xfId="138" applyNumberFormat="1" applyFont="1" applyBorder="1" applyAlignment="1">
      <alignment horizontal="center" vertical="center" wrapText="1"/>
    </xf>
    <xf numFmtId="41" fontId="47" fillId="6" borderId="67" xfId="138" applyNumberFormat="1" applyFont="1" applyFill="1" applyBorder="1" applyAlignment="1">
      <alignment horizontal="center" vertical="center" wrapText="1"/>
    </xf>
    <xf numFmtId="41" fontId="49" fillId="6" borderId="67" xfId="137" applyNumberFormat="1" applyFont="1" applyFill="1" applyBorder="1" applyAlignment="1" applyProtection="1">
      <alignment horizontal="left" wrapText="1"/>
      <protection locked="0"/>
    </xf>
    <xf numFmtId="41" fontId="47" fillId="0" borderId="29" xfId="138" applyNumberFormat="1" applyFont="1" applyBorder="1" applyAlignment="1">
      <alignment horizontal="center" vertical="center" wrapText="1"/>
    </xf>
    <xf numFmtId="41" fontId="49" fillId="41" borderId="26" xfId="137" applyNumberFormat="1" applyFont="1" applyFill="1" applyBorder="1" applyProtection="1">
      <protection locked="0"/>
    </xf>
    <xf numFmtId="41" fontId="49" fillId="6" borderId="26" xfId="137" applyNumberFormat="1" applyFont="1" applyFill="1" applyBorder="1" applyProtection="1">
      <protection locked="0"/>
    </xf>
    <xf numFmtId="41" fontId="49" fillId="41" borderId="57" xfId="137" applyNumberFormat="1" applyFont="1" applyFill="1" applyBorder="1" applyProtection="1">
      <protection locked="0"/>
    </xf>
    <xf numFmtId="41" fontId="49" fillId="6" borderId="10" xfId="137" applyNumberFormat="1" applyFont="1" applyFill="1" applyBorder="1" applyProtection="1">
      <protection locked="0"/>
    </xf>
    <xf numFmtId="41" fontId="49" fillId="41" borderId="36" xfId="137" applyNumberFormat="1" applyFont="1" applyFill="1" applyBorder="1" applyProtection="1">
      <protection locked="0"/>
    </xf>
    <xf numFmtId="41" fontId="49" fillId="6" borderId="36" xfId="137" applyNumberFormat="1" applyFont="1" applyFill="1" applyBorder="1" applyProtection="1">
      <protection locked="0"/>
    </xf>
    <xf numFmtId="41" fontId="49" fillId="41" borderId="18" xfId="137" applyNumberFormat="1" applyFont="1" applyFill="1" applyBorder="1" applyProtection="1">
      <protection locked="0"/>
    </xf>
    <xf numFmtId="0" fontId="49" fillId="6" borderId="54" xfId="138" applyFont="1" applyFill="1" applyBorder="1" applyAlignment="1">
      <alignment horizontal="center" vertical="center" wrapText="1"/>
    </xf>
    <xf numFmtId="0" fontId="48" fillId="0" borderId="39" xfId="135" applyFont="1" applyFill="1" applyBorder="1" applyAlignment="1">
      <alignment horizontal="center" vertical="center" wrapText="1"/>
    </xf>
    <xf numFmtId="0" fontId="46" fillId="6" borderId="39" xfId="117" applyFont="1" applyFill="1" applyBorder="1" applyAlignment="1" applyProtection="1">
      <alignment horizontal="center" vertical="center" wrapText="1"/>
      <protection locked="0"/>
    </xf>
    <xf numFmtId="0" fontId="47" fillId="6" borderId="39" xfId="138" applyFont="1" applyFill="1" applyBorder="1" applyAlignment="1">
      <alignment horizontal="center" vertical="center" wrapText="1"/>
    </xf>
    <xf numFmtId="0" fontId="47" fillId="0" borderId="86" xfId="138" applyFont="1" applyBorder="1" applyAlignment="1">
      <alignment horizontal="center" vertical="center" wrapText="1"/>
    </xf>
    <xf numFmtId="49" fontId="49" fillId="6" borderId="78" xfId="137" applyNumberFormat="1" applyFont="1" applyFill="1" applyBorder="1" applyAlignment="1" applyProtection="1">
      <alignment horizontal="left" wrapText="1"/>
      <protection locked="0"/>
    </xf>
    <xf numFmtId="49" fontId="49" fillId="6" borderId="35" xfId="137" applyNumberFormat="1" applyFont="1" applyFill="1" applyBorder="1" applyAlignment="1" applyProtection="1">
      <alignment horizontal="left" wrapText="1"/>
      <protection locked="0"/>
    </xf>
    <xf numFmtId="49" fontId="47" fillId="6" borderId="35" xfId="138" quotePrefix="1" applyNumberFormat="1" applyFont="1" applyFill="1" applyBorder="1" applyAlignment="1">
      <alignment horizontal="center" vertical="center" wrapText="1"/>
    </xf>
    <xf numFmtId="49" fontId="47" fillId="0" borderId="35" xfId="138" quotePrefix="1" applyNumberFormat="1" applyFont="1" applyFill="1" applyBorder="1" applyAlignment="1">
      <alignment horizontal="center" vertical="center" wrapText="1"/>
    </xf>
    <xf numFmtId="0" fontId="45" fillId="0" borderId="67" xfId="117" applyFont="1" applyFill="1" applyBorder="1" applyAlignment="1" applyProtection="1">
      <alignment horizontal="center" vertical="center" wrapText="1"/>
      <protection locked="0"/>
    </xf>
    <xf numFmtId="0" fontId="48" fillId="0" borderId="67" xfId="135" applyFont="1" applyFill="1" applyBorder="1" applyAlignment="1">
      <alignment horizontal="center" vertical="center"/>
    </xf>
    <xf numFmtId="0" fontId="45" fillId="0" borderId="75" xfId="117" applyFont="1" applyFill="1" applyBorder="1" applyAlignment="1" applyProtection="1">
      <alignment horizontal="center" vertical="center" wrapText="1"/>
      <protection locked="0"/>
    </xf>
    <xf numFmtId="170" fontId="47" fillId="6" borderId="54" xfId="84" applyFont="1" applyFill="1" applyBorder="1" applyAlignment="1">
      <alignment horizontal="right" vertical="center" wrapText="1"/>
    </xf>
    <xf numFmtId="170" fontId="47" fillId="6" borderId="39" xfId="84" applyFont="1" applyFill="1" applyBorder="1" applyAlignment="1">
      <alignment horizontal="right" vertical="center" wrapText="1"/>
    </xf>
    <xf numFmtId="0" fontId="45" fillId="0" borderId="35" xfId="117" applyFont="1" applyFill="1" applyBorder="1" applyAlignment="1" applyProtection="1">
      <alignment horizontal="center" vertical="top" wrapText="1"/>
      <protection locked="0"/>
    </xf>
    <xf numFmtId="0" fontId="45" fillId="0" borderId="58" xfId="117" applyFont="1" applyFill="1" applyBorder="1" applyAlignment="1" applyProtection="1">
      <alignment horizontal="center" vertical="top" wrapText="1"/>
      <protection locked="0"/>
    </xf>
    <xf numFmtId="0" fontId="47" fillId="6" borderId="74" xfId="137" applyFont="1" applyFill="1" applyBorder="1" applyAlignment="1" applyProtection="1">
      <alignment horizontal="center" vertical="center" wrapText="1"/>
      <protection locked="0"/>
    </xf>
    <xf numFmtId="0" fontId="49" fillId="0" borderId="67" xfId="137" applyFont="1" applyFill="1" applyBorder="1" applyAlignment="1" applyProtection="1">
      <alignment horizontal="center" vertical="center"/>
      <protection locked="0"/>
    </xf>
    <xf numFmtId="0" fontId="47" fillId="0" borderId="67" xfId="137" applyFont="1" applyFill="1" applyBorder="1" applyAlignment="1" applyProtection="1">
      <alignment horizontal="center" vertical="center"/>
      <protection locked="0"/>
    </xf>
    <xf numFmtId="0" fontId="46" fillId="6" borderId="67" xfId="117" applyFont="1" applyFill="1" applyBorder="1" applyAlignment="1" applyProtection="1">
      <alignment horizontal="center" vertical="center" wrapText="1"/>
      <protection locked="0"/>
    </xf>
    <xf numFmtId="0" fontId="45" fillId="0" borderId="67" xfId="117" applyFont="1" applyFill="1" applyBorder="1" applyAlignment="1" applyProtection="1">
      <alignment horizontal="center" vertical="top" wrapText="1"/>
      <protection locked="0"/>
    </xf>
    <xf numFmtId="0" fontId="47" fillId="6" borderId="67" xfId="137" applyFont="1" applyFill="1" applyBorder="1" applyAlignment="1" applyProtection="1">
      <alignment horizontal="center" vertical="center"/>
      <protection locked="0"/>
    </xf>
    <xf numFmtId="0" fontId="47" fillId="0" borderId="75" xfId="137" applyFont="1" applyFill="1" applyBorder="1" applyAlignment="1" applyProtection="1">
      <alignment horizontal="center" vertical="center"/>
      <protection locked="0"/>
    </xf>
    <xf numFmtId="41" fontId="49" fillId="6" borderId="78" xfId="137" applyNumberFormat="1" applyFont="1" applyFill="1" applyBorder="1" applyAlignment="1" applyProtection="1">
      <alignment horizontal="left" wrapText="1"/>
      <protection locked="0"/>
    </xf>
    <xf numFmtId="0" fontId="48" fillId="0" borderId="35" xfId="135" applyFont="1" applyFill="1" applyBorder="1" applyAlignment="1">
      <alignment horizontal="center" vertical="center"/>
    </xf>
    <xf numFmtId="41" fontId="49" fillId="6" borderId="35" xfId="137" applyNumberFormat="1" applyFont="1" applyFill="1" applyBorder="1" applyAlignment="1" applyProtection="1">
      <alignment horizontal="left" wrapText="1"/>
      <protection locked="0"/>
    </xf>
    <xf numFmtId="41" fontId="47" fillId="6" borderId="35" xfId="138" applyNumberFormat="1" applyFont="1" applyFill="1" applyBorder="1" applyAlignment="1">
      <alignment horizontal="center" vertical="center" wrapText="1"/>
    </xf>
    <xf numFmtId="41" fontId="47" fillId="0" borderId="58" xfId="138" applyNumberFormat="1" applyFont="1" applyBorder="1" applyAlignment="1">
      <alignment horizontal="center" vertical="center" wrapText="1"/>
    </xf>
    <xf numFmtId="0" fontId="49" fillId="6" borderId="74" xfId="138" applyFont="1" applyFill="1" applyBorder="1" applyAlignment="1">
      <alignment horizontal="center" vertical="center" wrapText="1"/>
    </xf>
    <xf numFmtId="0" fontId="48" fillId="0" borderId="67" xfId="135" applyFont="1" applyFill="1" applyBorder="1" applyAlignment="1">
      <alignment horizontal="center" vertical="center" wrapText="1"/>
    </xf>
    <xf numFmtId="0" fontId="47" fillId="6" borderId="67" xfId="138" applyFont="1" applyFill="1" applyBorder="1" applyAlignment="1">
      <alignment horizontal="center" vertical="center" wrapText="1"/>
    </xf>
    <xf numFmtId="0" fontId="47" fillId="0" borderId="75" xfId="138" applyFont="1" applyBorder="1" applyAlignment="1">
      <alignment horizontal="center" vertical="center" wrapText="1"/>
    </xf>
    <xf numFmtId="170" fontId="49" fillId="6" borderId="78" xfId="84" applyFont="1" applyFill="1" applyBorder="1" applyProtection="1">
      <protection locked="0"/>
    </xf>
    <xf numFmtId="170" fontId="47" fillId="6" borderId="35" xfId="84" applyFont="1" applyFill="1" applyBorder="1" applyAlignment="1" applyProtection="1">
      <alignment vertical="center"/>
      <protection locked="0"/>
    </xf>
    <xf numFmtId="170" fontId="47" fillId="6" borderId="26" xfId="84" applyFont="1" applyFill="1" applyBorder="1" applyAlignment="1" applyProtection="1">
      <alignment vertical="center"/>
      <protection locked="0"/>
    </xf>
    <xf numFmtId="0" fontId="45" fillId="0" borderId="75" xfId="117" applyFont="1" applyFill="1" applyBorder="1" applyAlignment="1" applyProtection="1">
      <alignment horizontal="center" vertical="top" wrapText="1"/>
      <protection locked="0"/>
    </xf>
    <xf numFmtId="0" fontId="48" fillId="0" borderId="75" xfId="135" applyFont="1" applyFill="1" applyBorder="1" applyAlignment="1">
      <alignment horizontal="center" vertical="center" wrapText="1"/>
    </xf>
    <xf numFmtId="41" fontId="49" fillId="6" borderId="54" xfId="137" applyNumberFormat="1" applyFont="1" applyFill="1" applyBorder="1" applyAlignment="1" applyProtection="1">
      <alignment horizontal="left" wrapText="1"/>
      <protection locked="0"/>
    </xf>
    <xf numFmtId="41" fontId="49" fillId="6" borderId="39" xfId="137" applyNumberFormat="1" applyFont="1" applyFill="1" applyBorder="1" applyAlignment="1" applyProtection="1">
      <alignment horizontal="left" wrapText="1"/>
      <protection locked="0"/>
    </xf>
    <xf numFmtId="0" fontId="45" fillId="0" borderId="86" xfId="117" applyFont="1" applyFill="1" applyBorder="1" applyAlignment="1" applyProtection="1">
      <alignment horizontal="center" vertical="center" wrapText="1"/>
      <protection locked="0"/>
    </xf>
    <xf numFmtId="4" fontId="49" fillId="6" borderId="54" xfId="137" applyNumberFormat="1" applyFont="1" applyFill="1" applyBorder="1" applyAlignment="1" applyProtection="1">
      <alignment horizontal="left" wrapText="1"/>
      <protection locked="0"/>
    </xf>
    <xf numFmtId="4" fontId="47" fillId="0" borderId="39" xfId="110" applyNumberFormat="1" applyFont="1" applyBorder="1" applyAlignment="1">
      <alignment vertical="center"/>
    </xf>
    <xf numFmtId="0" fontId="47" fillId="0" borderId="17" xfId="138" applyFont="1" applyFill="1" applyBorder="1" applyAlignment="1">
      <alignment horizontal="left" vertical="center" wrapText="1" indent="1"/>
    </xf>
    <xf numFmtId="0" fontId="47" fillId="0" borderId="58" xfId="137" applyFont="1" applyBorder="1" applyAlignment="1" applyProtection="1">
      <alignment horizontal="center" vertical="center"/>
      <protection locked="0"/>
    </xf>
    <xf numFmtId="0" fontId="47" fillId="6" borderId="74" xfId="137" applyFont="1" applyFill="1" applyBorder="1" applyAlignment="1" applyProtection="1">
      <alignment horizontal="center" vertical="center"/>
      <protection locked="0"/>
    </xf>
    <xf numFmtId="0" fontId="47" fillId="6" borderId="69" xfId="137" applyFont="1" applyFill="1" applyBorder="1" applyAlignment="1" applyProtection="1">
      <alignment horizontal="center" vertical="center"/>
      <protection locked="0"/>
    </xf>
    <xf numFmtId="41" fontId="47" fillId="0" borderId="75" xfId="138" applyNumberFormat="1" applyFont="1" applyBorder="1" applyAlignment="1">
      <alignment horizontal="center" vertical="center" wrapText="1"/>
    </xf>
    <xf numFmtId="0" fontId="47" fillId="6" borderId="67" xfId="137" applyFont="1" applyFill="1" applyBorder="1" applyAlignment="1" applyProtection="1">
      <alignment horizontal="center" vertical="center" wrapText="1"/>
      <protection locked="0"/>
    </xf>
    <xf numFmtId="0" fontId="47" fillId="0" borderId="26" xfId="138" applyFont="1" applyFill="1" applyBorder="1" applyAlignment="1">
      <alignment horizontal="left" vertical="center" wrapText="1" indent="1"/>
    </xf>
    <xf numFmtId="0" fontId="47" fillId="0" borderId="66" xfId="138" applyFont="1" applyFill="1" applyBorder="1" applyAlignment="1">
      <alignment horizontal="left" vertical="center" wrapText="1" indent="1"/>
    </xf>
    <xf numFmtId="0" fontId="49" fillId="6" borderId="67" xfId="138" applyFont="1" applyFill="1" applyBorder="1" applyAlignment="1">
      <alignment horizontal="center" vertical="center" wrapText="1"/>
    </xf>
    <xf numFmtId="0" fontId="47" fillId="0" borderId="75" xfId="138" applyFont="1" applyFill="1" applyBorder="1" applyAlignment="1">
      <alignment horizontal="left" vertical="center" wrapText="1" indent="1"/>
    </xf>
    <xf numFmtId="41" fontId="47" fillId="0" borderId="39" xfId="138" applyNumberFormat="1" applyFont="1" applyBorder="1" applyAlignment="1">
      <alignment horizontal="center" vertical="center" wrapText="1"/>
    </xf>
    <xf numFmtId="41" fontId="47" fillId="6" borderId="39" xfId="138" applyNumberFormat="1" applyFont="1" applyFill="1" applyBorder="1" applyAlignment="1">
      <alignment horizontal="center" vertical="center" wrapText="1"/>
    </xf>
    <xf numFmtId="0" fontId="45" fillId="0" borderId="57" xfId="117" applyFont="1" applyFill="1" applyBorder="1" applyAlignment="1" applyProtection="1">
      <alignment horizontal="center" vertical="center" wrapText="1"/>
      <protection locked="0"/>
    </xf>
    <xf numFmtId="41" fontId="47" fillId="0" borderId="86" xfId="138" applyNumberFormat="1" applyFont="1" applyBorder="1" applyAlignment="1">
      <alignment horizontal="center" vertical="center" wrapText="1"/>
    </xf>
    <xf numFmtId="170" fontId="47" fillId="0" borderId="85" xfId="84" applyFont="1" applyFill="1" applyBorder="1" applyAlignment="1">
      <alignment horizontal="right" vertical="center" wrapText="1"/>
    </xf>
    <xf numFmtId="49" fontId="18" fillId="5" borderId="25" xfId="117" applyNumberFormat="1" applyFont="1" applyFill="1" applyBorder="1" applyProtection="1">
      <protection locked="0"/>
    </xf>
    <xf numFmtId="0" fontId="8" fillId="5" borderId="2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0" borderId="61" xfId="1" applyFont="1" applyBorder="1" applyAlignment="1">
      <alignment horizontal="left" vertical="center" wrapText="1"/>
    </xf>
    <xf numFmtId="178" fontId="66" fillId="5" borderId="25" xfId="0" applyNumberFormat="1" applyFont="1" applyFill="1" applyBorder="1" applyAlignment="1">
      <alignment horizontal="right" vertical="center"/>
    </xf>
    <xf numFmtId="0" fontId="66" fillId="5" borderId="25" xfId="0" applyFont="1" applyFill="1" applyBorder="1" applyAlignment="1">
      <alignment horizontal="right" vertical="center"/>
    </xf>
    <xf numFmtId="0" fontId="66" fillId="5" borderId="27" xfId="0" applyFont="1" applyFill="1" applyBorder="1"/>
    <xf numFmtId="0" fontId="66" fillId="5" borderId="28" xfId="0" applyFont="1" applyFill="1" applyBorder="1"/>
    <xf numFmtId="0" fontId="66" fillId="5" borderId="29" xfId="0" applyFont="1" applyFill="1" applyBorder="1"/>
    <xf numFmtId="0" fontId="67" fillId="5" borderId="8" xfId="0" applyFont="1" applyFill="1" applyBorder="1" applyAlignment="1">
      <alignment vertical="center" wrapText="1"/>
    </xf>
    <xf numFmtId="0" fontId="66" fillId="0" borderId="0" xfId="0" applyFont="1"/>
    <xf numFmtId="0" fontId="8" fillId="0" borderId="59" xfId="1" applyFont="1" applyFill="1" applyBorder="1" applyAlignment="1">
      <alignment horizontal="center" vertical="center" wrapText="1"/>
    </xf>
    <xf numFmtId="177" fontId="44" fillId="0" borderId="0" xfId="84" applyNumberFormat="1" applyFont="1" applyFill="1" applyBorder="1" applyAlignment="1" applyProtection="1">
      <alignment horizontal="left" vertical="center" wrapText="1"/>
    </xf>
    <xf numFmtId="177" fontId="44" fillId="0" borderId="0" xfId="84" applyNumberFormat="1" applyFont="1" applyFill="1" applyBorder="1" applyAlignment="1" applyProtection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69" xfId="1" applyFont="1" applyBorder="1" applyAlignment="1">
      <alignment horizontal="center" vertical="center" wrapText="1"/>
    </xf>
    <xf numFmtId="178" fontId="8" fillId="0" borderId="2" xfId="1" applyNumberFormat="1" applyFont="1" applyBorder="1" applyAlignment="1">
      <alignment horizontal="center" vertical="center" wrapText="1"/>
    </xf>
    <xf numFmtId="0" fontId="8" fillId="0" borderId="7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6" borderId="57" xfId="1" applyFont="1" applyFill="1" applyBorder="1" applyAlignment="1">
      <alignment horizontal="center" vertical="center" wrapText="1"/>
    </xf>
    <xf numFmtId="178" fontId="6" fillId="6" borderId="75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9" fillId="5" borderId="38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36" xfId="1" applyFont="1" applyFill="1" applyBorder="1" applyAlignment="1">
      <alignment horizontal="center" vertical="center" wrapText="1"/>
    </xf>
    <xf numFmtId="178" fontId="8" fillId="5" borderId="41" xfId="1" applyNumberFormat="1" applyFont="1" applyFill="1" applyBorder="1" applyAlignment="1">
      <alignment horizontal="center" vertical="center" wrapText="1"/>
    </xf>
    <xf numFmtId="0" fontId="8" fillId="5" borderId="35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60" fillId="5" borderId="0" xfId="0" applyFont="1" applyFill="1" applyBorder="1" applyAlignment="1">
      <alignment horizontal="center" vertical="center" wrapText="1"/>
    </xf>
    <xf numFmtId="178" fontId="60" fillId="5" borderId="0" xfId="0" applyNumberFormat="1" applyFont="1" applyFill="1" applyBorder="1" applyAlignment="1">
      <alignment horizontal="center" vertical="center" wrapText="1"/>
    </xf>
    <xf numFmtId="178" fontId="6" fillId="6" borderId="73" xfId="1" applyNumberFormat="1" applyFont="1" applyFill="1" applyBorder="1" applyAlignment="1">
      <alignment horizontal="center" vertical="center" wrapText="1"/>
    </xf>
    <xf numFmtId="0" fontId="9" fillId="0" borderId="6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178" fontId="8" fillId="0" borderId="41" xfId="1" applyNumberFormat="1" applyFont="1" applyBorder="1" applyAlignment="1">
      <alignment horizontal="center" vertical="center" wrapText="1"/>
    </xf>
    <xf numFmtId="0" fontId="59" fillId="0" borderId="61" xfId="1" applyFont="1" applyBorder="1" applyAlignment="1">
      <alignment horizontal="center" vertical="center" wrapText="1"/>
    </xf>
    <xf numFmtId="0" fontId="59" fillId="0" borderId="35" xfId="1" applyFont="1" applyBorder="1" applyAlignment="1">
      <alignment horizontal="center" vertical="center" wrapText="1"/>
    </xf>
    <xf numFmtId="0" fontId="59" fillId="0" borderId="29" xfId="1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8" fillId="0" borderId="40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7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59" fillId="0" borderId="2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0" fontId="8" fillId="5" borderId="71" xfId="1" applyFont="1" applyFill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78" fontId="8" fillId="0" borderId="8" xfId="1" applyNumberFormat="1" applyFont="1" applyBorder="1" applyAlignment="1">
      <alignment horizontal="center" vertical="center" wrapText="1"/>
    </xf>
    <xf numFmtId="178" fontId="6" fillId="6" borderId="76" xfId="1" applyNumberFormat="1" applyFont="1" applyFill="1" applyBorder="1" applyAlignment="1">
      <alignment horizontal="center" vertical="center" wrapText="1"/>
    </xf>
    <xf numFmtId="0" fontId="9" fillId="0" borderId="59" xfId="1" applyFont="1" applyBorder="1" applyAlignment="1">
      <alignment horizontal="center" vertical="center" wrapText="1"/>
    </xf>
    <xf numFmtId="0" fontId="8" fillId="5" borderId="40" xfId="1" applyFont="1" applyFill="1" applyBorder="1" applyAlignment="1">
      <alignment horizontal="center" vertical="center" wrapText="1"/>
    </xf>
    <xf numFmtId="0" fontId="8" fillId="0" borderId="70" xfId="1" applyFont="1" applyFill="1" applyBorder="1" applyAlignment="1">
      <alignment horizontal="center" vertical="center" wrapText="1"/>
    </xf>
    <xf numFmtId="178" fontId="8" fillId="0" borderId="15" xfId="1" applyNumberFormat="1" applyFont="1" applyBorder="1" applyAlignment="1">
      <alignment horizontal="center" vertical="center" wrapText="1"/>
    </xf>
    <xf numFmtId="0" fontId="8" fillId="6" borderId="56" xfId="1" applyFont="1" applyFill="1" applyBorder="1" applyAlignment="1">
      <alignment horizontal="center" vertical="center" wrapText="1"/>
    </xf>
    <xf numFmtId="0" fontId="6" fillId="6" borderId="55" xfId="1" applyFont="1" applyFill="1" applyBorder="1" applyAlignment="1">
      <alignment horizontal="center" vertical="center" wrapText="1"/>
    </xf>
    <xf numFmtId="0" fontId="6" fillId="6" borderId="23" xfId="1" applyFont="1" applyFill="1" applyBorder="1" applyAlignment="1">
      <alignment horizontal="center" vertical="center" wrapText="1"/>
    </xf>
    <xf numFmtId="178" fontId="6" fillId="6" borderId="4" xfId="1" applyNumberFormat="1" applyFont="1" applyFill="1" applyBorder="1" applyAlignment="1">
      <alignment horizontal="center" vertical="center" wrapText="1"/>
    </xf>
    <xf numFmtId="0" fontId="8" fillId="0" borderId="83" xfId="1" applyFont="1" applyFill="1" applyBorder="1" applyAlignment="1">
      <alignment horizontal="center" vertical="center" wrapText="1"/>
    </xf>
    <xf numFmtId="0" fontId="8" fillId="0" borderId="70" xfId="1" applyFont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87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79" xfId="1" applyFont="1" applyBorder="1" applyAlignment="1">
      <alignment horizontal="center" vertical="center" wrapText="1"/>
    </xf>
    <xf numFmtId="178" fontId="8" fillId="5" borderId="15" xfId="1" applyNumberFormat="1" applyFont="1" applyFill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8" fillId="5" borderId="31" xfId="1" applyFont="1" applyFill="1" applyBorder="1" applyAlignment="1">
      <alignment horizontal="center" vertical="center" wrapText="1"/>
    </xf>
    <xf numFmtId="0" fontId="8" fillId="5" borderId="32" xfId="1" applyFont="1" applyFill="1" applyBorder="1" applyAlignment="1">
      <alignment horizontal="center" vertical="center" wrapText="1"/>
    </xf>
    <xf numFmtId="0" fontId="8" fillId="5" borderId="87" xfId="1" applyFont="1" applyFill="1" applyBorder="1" applyAlignment="1">
      <alignment horizontal="center" vertical="center" wrapText="1"/>
    </xf>
    <xf numFmtId="0" fontId="8" fillId="5" borderId="79" xfId="1" applyFont="1" applyFill="1" applyBorder="1" applyAlignment="1">
      <alignment horizontal="center" vertical="center" wrapText="1"/>
    </xf>
    <xf numFmtId="178" fontId="8" fillId="5" borderId="32" xfId="1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/>
    </xf>
    <xf numFmtId="178" fontId="6" fillId="4" borderId="81" xfId="1" applyNumberFormat="1" applyFont="1" applyFill="1" applyBorder="1" applyAlignment="1">
      <alignment horizontal="center" vertical="center" wrapText="1"/>
    </xf>
    <xf numFmtId="178" fontId="0" fillId="6" borderId="2" xfId="0" applyNumberFormat="1" applyFill="1" applyBorder="1" applyAlignment="1">
      <alignment horizontal="right"/>
    </xf>
    <xf numFmtId="178" fontId="0" fillId="5" borderId="41" xfId="0" applyNumberFormat="1" applyFill="1" applyBorder="1" applyAlignment="1">
      <alignment horizontal="right"/>
    </xf>
    <xf numFmtId="178" fontId="0" fillId="0" borderId="0" xfId="0" applyNumberFormat="1"/>
    <xf numFmtId="0" fontId="44" fillId="6" borderId="25" xfId="117" applyFont="1" applyFill="1" applyBorder="1" applyAlignment="1" applyProtection="1">
      <alignment horizontal="center" vertical="center" wrapText="1"/>
      <protection locked="0"/>
    </xf>
    <xf numFmtId="0" fontId="44" fillId="6" borderId="22" xfId="117" applyFont="1" applyFill="1" applyBorder="1" applyAlignment="1" applyProtection="1">
      <alignment horizontal="center" vertical="center" wrapText="1"/>
      <protection locked="0"/>
    </xf>
    <xf numFmtId="0" fontId="44" fillId="6" borderId="23" xfId="117" applyFont="1" applyFill="1" applyBorder="1" applyAlignment="1" applyProtection="1">
      <alignment horizontal="center" vertical="center" wrapText="1"/>
      <protection locked="0"/>
    </xf>
    <xf numFmtId="0" fontId="44" fillId="44" borderId="22" xfId="117" applyFont="1" applyFill="1" applyBorder="1" applyAlignment="1" applyProtection="1">
      <alignment horizontal="center" vertical="center" wrapText="1"/>
      <protection locked="0"/>
    </xf>
    <xf numFmtId="0" fontId="44" fillId="44" borderId="23" xfId="117" applyFont="1" applyFill="1" applyBorder="1" applyAlignment="1" applyProtection="1">
      <alignment horizontal="center" vertical="center" wrapText="1"/>
      <protection locked="0"/>
    </xf>
    <xf numFmtId="0" fontId="44" fillId="6" borderId="26" xfId="117" applyFont="1" applyFill="1" applyBorder="1" applyAlignment="1" applyProtection="1">
      <alignment horizontal="center" vertical="center" wrapText="1"/>
      <protection locked="0"/>
    </xf>
    <xf numFmtId="0" fontId="44" fillId="6" borderId="56" xfId="117" applyFont="1" applyFill="1" applyBorder="1" applyAlignment="1" applyProtection="1">
      <alignment horizontal="center" vertical="center" wrapText="1"/>
      <protection locked="0"/>
    </xf>
    <xf numFmtId="41" fontId="47" fillId="6" borderId="9" xfId="138" applyNumberFormat="1" applyFont="1" applyFill="1" applyBorder="1" applyAlignment="1">
      <alignment horizontal="center" vertical="center" wrapText="1"/>
    </xf>
    <xf numFmtId="49" fontId="47" fillId="6" borderId="9" xfId="138" applyNumberFormat="1" applyFont="1" applyFill="1" applyBorder="1" applyAlignment="1">
      <alignment horizontal="center" vertical="center" wrapText="1"/>
    </xf>
    <xf numFmtId="0" fontId="47" fillId="6" borderId="9" xfId="137" applyFont="1" applyFill="1" applyBorder="1" applyAlignment="1" applyProtection="1">
      <alignment horizontal="center" vertical="center"/>
      <protection locked="0"/>
    </xf>
    <xf numFmtId="170" fontId="47" fillId="6" borderId="9" xfId="84" applyFont="1" applyFill="1" applyBorder="1" applyAlignment="1" applyProtection="1">
      <alignment vertical="center"/>
      <protection locked="0"/>
    </xf>
    <xf numFmtId="0" fontId="47" fillId="6" borderId="11" xfId="137" applyFont="1" applyFill="1" applyBorder="1" applyAlignment="1" applyProtection="1">
      <alignment horizontal="center" vertical="center"/>
      <protection locked="0"/>
    </xf>
    <xf numFmtId="0" fontId="49" fillId="0" borderId="38" xfId="137" applyFont="1" applyFill="1" applyBorder="1" applyAlignment="1" applyProtection="1">
      <alignment horizontal="center" vertical="center"/>
      <protection locked="0"/>
    </xf>
    <xf numFmtId="0" fontId="47" fillId="6" borderId="54" xfId="138" applyFont="1" applyFill="1" applyBorder="1" applyAlignment="1">
      <alignment horizontal="center" vertical="center" wrapText="1"/>
    </xf>
    <xf numFmtId="49" fontId="47" fillId="6" borderId="78" xfId="138" quotePrefix="1" applyNumberFormat="1" applyFont="1" applyFill="1" applyBorder="1" applyAlignment="1">
      <alignment horizontal="center" vertical="center" wrapText="1"/>
    </xf>
    <xf numFmtId="49" fontId="47" fillId="0" borderId="58" xfId="138" quotePrefix="1" applyNumberFormat="1" applyFont="1" applyFill="1" applyBorder="1" applyAlignment="1">
      <alignment horizontal="center" vertical="center" wrapText="1"/>
    </xf>
    <xf numFmtId="41" fontId="47" fillId="6" borderId="74" xfId="138" applyNumberFormat="1" applyFont="1" applyFill="1" applyBorder="1" applyAlignment="1">
      <alignment horizontal="center" vertical="center" wrapText="1"/>
    </xf>
    <xf numFmtId="41" fontId="47" fillId="6" borderId="69" xfId="138" applyNumberFormat="1" applyFont="1" applyFill="1" applyBorder="1" applyAlignment="1">
      <alignment horizontal="center" vertical="center" wrapText="1"/>
    </xf>
    <xf numFmtId="4" fontId="54" fillId="0" borderId="39" xfId="110" applyNumberFormat="1" applyFont="1" applyBorder="1" applyAlignment="1">
      <alignment vertical="center"/>
    </xf>
    <xf numFmtId="4" fontId="47" fillId="0" borderId="86" xfId="110" applyNumberFormat="1" applyFont="1" applyBorder="1" applyAlignment="1">
      <alignment vertical="center"/>
    </xf>
    <xf numFmtId="0" fontId="47" fillId="6" borderId="78" xfId="137" applyFont="1" applyFill="1" applyBorder="1" applyAlignment="1" applyProtection="1">
      <alignment horizontal="center" vertical="center"/>
      <protection locked="0"/>
    </xf>
    <xf numFmtId="170" fontId="47" fillId="6" borderId="78" xfId="84" applyFont="1" applyFill="1" applyBorder="1" applyAlignment="1" applyProtection="1">
      <alignment vertical="center"/>
      <protection locked="0"/>
    </xf>
    <xf numFmtId="170" fontId="47" fillId="6" borderId="69" xfId="84" applyFont="1" applyFill="1" applyBorder="1" applyAlignment="1" applyProtection="1">
      <alignment vertical="center"/>
      <protection locked="0"/>
    </xf>
    <xf numFmtId="170" fontId="49" fillId="6" borderId="74" xfId="84" applyFont="1" applyFill="1" applyBorder="1" applyAlignment="1" applyProtection="1">
      <alignment vertical="center"/>
      <protection locked="0"/>
    </xf>
    <xf numFmtId="170" fontId="49" fillId="6" borderId="56" xfId="84" applyFont="1" applyFill="1" applyBorder="1" applyProtection="1">
      <protection locked="0"/>
    </xf>
    <xf numFmtId="170" fontId="49" fillId="6" borderId="21" xfId="84" applyFont="1" applyFill="1" applyBorder="1" applyProtection="1">
      <protection locked="0"/>
    </xf>
    <xf numFmtId="170" fontId="47" fillId="6" borderId="65" xfId="84" applyFont="1" applyFill="1" applyBorder="1" applyAlignment="1">
      <alignment horizontal="right" vertical="center" wrapText="1"/>
    </xf>
    <xf numFmtId="170" fontId="47" fillId="0" borderId="61" xfId="84" applyFont="1" applyFill="1" applyBorder="1" applyAlignment="1">
      <alignment horizontal="right" vertical="center" wrapText="1"/>
    </xf>
    <xf numFmtId="170" fontId="47" fillId="0" borderId="38" xfId="84" applyFont="1" applyFill="1" applyBorder="1" applyAlignment="1">
      <alignment horizontal="right" vertical="center" wrapText="1"/>
    </xf>
    <xf numFmtId="4" fontId="47" fillId="0" borderId="19" xfId="110" applyNumberFormat="1" applyFont="1" applyBorder="1" applyAlignment="1">
      <alignment vertical="center"/>
    </xf>
    <xf numFmtId="177" fontId="49" fillId="6" borderId="76" xfId="84" applyNumberFormat="1" applyFont="1" applyFill="1" applyBorder="1" applyProtection="1">
      <protection locked="0"/>
    </xf>
    <xf numFmtId="177" fontId="47" fillId="0" borderId="39" xfId="84" applyNumberFormat="1" applyFont="1" applyFill="1" applyBorder="1" applyAlignment="1">
      <alignment horizontal="right" vertical="center" wrapText="1"/>
    </xf>
    <xf numFmtId="177" fontId="47" fillId="0" borderId="67" xfId="84" applyNumberFormat="1" applyFont="1" applyFill="1" applyBorder="1" applyAlignment="1">
      <alignment horizontal="right" vertical="center" wrapText="1"/>
    </xf>
    <xf numFmtId="177" fontId="47" fillId="6" borderId="74" xfId="84" applyNumberFormat="1" applyFont="1" applyFill="1" applyBorder="1" applyAlignment="1">
      <alignment horizontal="right" vertical="center" wrapText="1"/>
    </xf>
    <xf numFmtId="41" fontId="49" fillId="6" borderId="56" xfId="137" applyNumberFormat="1" applyFont="1" applyFill="1" applyBorder="1" applyAlignment="1" applyProtection="1">
      <alignment horizontal="left" wrapText="1"/>
      <protection locked="0"/>
    </xf>
    <xf numFmtId="0" fontId="24" fillId="0" borderId="33" xfId="117" applyFont="1" applyFill="1" applyBorder="1" applyAlignment="1" applyProtection="1">
      <alignment horizontal="center" vertical="center" wrapText="1"/>
      <protection locked="0"/>
    </xf>
    <xf numFmtId="0" fontId="2" fillId="0" borderId="28" xfId="117" applyFont="1" applyFill="1" applyBorder="1" applyAlignment="1" applyProtection="1">
      <alignment horizontal="center" vertical="top" wrapText="1"/>
      <protection locked="0"/>
    </xf>
    <xf numFmtId="0" fontId="2" fillId="0" borderId="28" xfId="117" applyFont="1" applyFill="1" applyBorder="1" applyAlignment="1" applyProtection="1">
      <alignment horizontal="center" vertical="center" wrapText="1"/>
      <protection locked="0"/>
    </xf>
    <xf numFmtId="0" fontId="2" fillId="42" borderId="28" xfId="117" applyFont="1" applyFill="1" applyBorder="1" applyAlignment="1" applyProtection="1">
      <alignment horizontal="center" vertical="center" wrapText="1"/>
      <protection locked="0"/>
    </xf>
    <xf numFmtId="0" fontId="2" fillId="0" borderId="68" xfId="117" applyFont="1" applyFill="1" applyBorder="1" applyAlignment="1" applyProtection="1">
      <alignment horizontal="center" vertical="center" wrapText="1"/>
      <protection locked="0"/>
    </xf>
    <xf numFmtId="0" fontId="24" fillId="0" borderId="24" xfId="117" applyFont="1" applyFill="1" applyBorder="1" applyAlignment="1" applyProtection="1">
      <alignment horizontal="center" vertical="center" wrapText="1"/>
      <protection locked="0"/>
    </xf>
    <xf numFmtId="0" fontId="2" fillId="0" borderId="25" xfId="117" applyFont="1" applyFill="1" applyBorder="1" applyAlignment="1" applyProtection="1">
      <alignment horizontal="center" vertical="top" wrapText="1"/>
      <protection locked="0"/>
    </xf>
    <xf numFmtId="0" fontId="2" fillId="0" borderId="25" xfId="117" applyFont="1" applyFill="1" applyBorder="1" applyAlignment="1" applyProtection="1">
      <alignment horizontal="center" vertical="center" wrapText="1"/>
      <protection locked="0"/>
    </xf>
    <xf numFmtId="0" fontId="2" fillId="42" borderId="25" xfId="117" applyFont="1" applyFill="1" applyBorder="1" applyAlignment="1" applyProtection="1">
      <alignment horizontal="center" vertical="center" wrapText="1"/>
      <protection locked="0"/>
    </xf>
    <xf numFmtId="0" fontId="2" fillId="0" borderId="26" xfId="117" applyFont="1" applyFill="1" applyBorder="1" applyAlignment="1" applyProtection="1">
      <alignment horizontal="center" vertical="center" wrapText="1"/>
      <protection locked="0"/>
    </xf>
    <xf numFmtId="0" fontId="44" fillId="0" borderId="0" xfId="2" applyFont="1"/>
    <xf numFmtId="0" fontId="2" fillId="0" borderId="0" xfId="117" applyFont="1" applyAlignment="1">
      <alignment horizontal="center"/>
    </xf>
    <xf numFmtId="0" fontId="2" fillId="0" borderId="0" xfId="117" applyFont="1" applyAlignment="1" applyProtection="1">
      <alignment vertical="center"/>
      <protection locked="0"/>
    </xf>
    <xf numFmtId="14" fontId="2" fillId="0" borderId="0" xfId="117" applyNumberFormat="1" applyFont="1" applyAlignment="1" applyProtection="1">
      <alignment vertical="center"/>
      <protection locked="0"/>
    </xf>
    <xf numFmtId="0" fontId="2" fillId="0" borderId="0" xfId="117" applyFont="1" applyAlignment="1" applyProtection="1">
      <alignment horizontal="center" vertical="center"/>
      <protection locked="0"/>
    </xf>
    <xf numFmtId="0" fontId="2" fillId="0" borderId="0" xfId="117" applyFont="1" applyProtection="1">
      <protection locked="0"/>
    </xf>
    <xf numFmtId="14" fontId="44" fillId="0" borderId="0" xfId="117" applyNumberFormat="1" applyFont="1" applyFill="1" applyBorder="1" applyAlignment="1" applyProtection="1">
      <alignment horizontal="center" vertical="center" wrapText="1"/>
      <protection locked="0"/>
    </xf>
    <xf numFmtId="14" fontId="44" fillId="6" borderId="22" xfId="117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35" applyFont="1" applyFill="1" applyBorder="1" applyAlignment="1">
      <alignment horizontal="left" vertical="center" wrapText="1" indent="2"/>
    </xf>
    <xf numFmtId="0" fontId="2" fillId="0" borderId="28" xfId="135" applyFont="1" applyFill="1" applyBorder="1" applyAlignment="1">
      <alignment horizontal="center" vertical="center" wrapText="1"/>
    </xf>
    <xf numFmtId="14" fontId="2" fillId="0" borderId="28" xfId="117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35" applyFont="1" applyFill="1" applyBorder="1" applyAlignment="1">
      <alignment horizontal="left" vertical="center" wrapText="1" indent="2"/>
    </xf>
    <xf numFmtId="0" fontId="2" fillId="0" borderId="25" xfId="135" applyFont="1" applyFill="1" applyBorder="1" applyAlignment="1">
      <alignment horizontal="center" vertical="center" wrapText="1"/>
    </xf>
    <xf numFmtId="14" fontId="2" fillId="0" borderId="25" xfId="117" quotePrefix="1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117" applyFont="1" applyAlignment="1" applyProtection="1">
      <alignment vertical="center"/>
      <protection locked="0"/>
    </xf>
    <xf numFmtId="180" fontId="44" fillId="6" borderId="22" xfId="117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117" applyNumberFormat="1" applyFont="1" applyProtection="1">
      <protection locked="0"/>
    </xf>
    <xf numFmtId="0" fontId="2" fillId="0" borderId="0" xfId="117" applyFont="1" applyAlignment="1" applyProtection="1">
      <alignment horizontal="center"/>
      <protection locked="0"/>
    </xf>
    <xf numFmtId="180" fontId="44" fillId="0" borderId="0" xfId="117" applyNumberFormat="1" applyFont="1" applyFill="1" applyBorder="1" applyAlignment="1" applyProtection="1">
      <alignment horizontal="center" vertical="center" wrapText="1"/>
      <protection locked="0"/>
    </xf>
    <xf numFmtId="180" fontId="44" fillId="44" borderId="22" xfId="117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117" applyFont="1" applyFill="1" applyBorder="1" applyProtection="1">
      <protection locked="0"/>
    </xf>
    <xf numFmtId="0" fontId="2" fillId="0" borderId="0" xfId="117" applyFont="1" applyBorder="1" applyProtection="1">
      <protection locked="0"/>
    </xf>
    <xf numFmtId="0" fontId="2" fillId="0" borderId="0" xfId="117" applyFont="1" applyBorder="1" applyAlignment="1" applyProtection="1">
      <alignment vertical="center"/>
      <protection locked="0"/>
    </xf>
    <xf numFmtId="0" fontId="69" fillId="3" borderId="5" xfId="136" applyFont="1" applyFill="1" applyBorder="1" applyAlignment="1">
      <alignment horizontal="center" vertical="center" wrapText="1"/>
    </xf>
    <xf numFmtId="0" fontId="69" fillId="3" borderId="6" xfId="136" applyFont="1" applyFill="1" applyBorder="1" applyAlignment="1">
      <alignment horizontal="center" vertical="center" wrapText="1"/>
    </xf>
    <xf numFmtId="0" fontId="2" fillId="0" borderId="0" xfId="117" applyFont="1" applyFill="1"/>
    <xf numFmtId="0" fontId="2" fillId="0" borderId="0" xfId="117" applyFont="1" applyFill="1" applyBorder="1"/>
    <xf numFmtId="180" fontId="2" fillId="0" borderId="25" xfId="117" applyNumberFormat="1" applyFont="1" applyFill="1" applyBorder="1" applyAlignment="1" applyProtection="1">
      <alignment horizontal="center" vertical="center" wrapText="1"/>
      <protection locked="0"/>
    </xf>
    <xf numFmtId="14" fontId="44" fillId="6" borderId="9" xfId="117" applyNumberFormat="1" applyFont="1" applyFill="1" applyBorder="1" applyAlignment="1" applyProtection="1">
      <alignment horizontal="center" vertical="center" wrapText="1"/>
      <protection locked="0"/>
    </xf>
    <xf numFmtId="180" fontId="44" fillId="6" borderId="9" xfId="117" applyNumberFormat="1" applyFont="1" applyFill="1" applyBorder="1" applyAlignment="1" applyProtection="1">
      <alignment horizontal="center" vertical="center" wrapText="1"/>
      <protection locked="0"/>
    </xf>
    <xf numFmtId="14" fontId="44" fillId="6" borderId="25" xfId="117" applyNumberFormat="1" applyFont="1" applyFill="1" applyBorder="1" applyAlignment="1" applyProtection="1">
      <alignment horizontal="center" vertical="center" wrapText="1"/>
      <protection locked="0"/>
    </xf>
    <xf numFmtId="180" fontId="44" fillId="6" borderId="25" xfId="117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2" applyFont="1" applyAlignment="1">
      <alignment horizontal="center"/>
    </xf>
    <xf numFmtId="14" fontId="44" fillId="0" borderId="0" xfId="2" applyNumberFormat="1" applyFont="1" applyAlignment="1">
      <alignment horizontal="center"/>
    </xf>
    <xf numFmtId="0" fontId="44" fillId="0" borderId="0" xfId="117" applyFont="1" applyAlignment="1">
      <alignment horizontal="center"/>
    </xf>
    <xf numFmtId="177" fontId="2" fillId="0" borderId="0" xfId="84" applyNumberFormat="1" applyFont="1"/>
    <xf numFmtId="49" fontId="44" fillId="5" borderId="25" xfId="117" applyNumberFormat="1" applyFont="1" applyFill="1" applyBorder="1" applyProtection="1">
      <protection locked="0"/>
    </xf>
    <xf numFmtId="177" fontId="44" fillId="0" borderId="0" xfId="84" applyNumberFormat="1" applyFont="1"/>
    <xf numFmtId="0" fontId="2" fillId="0" borderId="0" xfId="117" applyFont="1" applyAlignment="1" applyProtection="1">
      <alignment horizontal="center" vertical="center" wrapText="1"/>
      <protection locked="0"/>
    </xf>
    <xf numFmtId="0" fontId="2" fillId="0" borderId="0" xfId="117" applyFont="1" applyAlignment="1" applyProtection="1">
      <alignment horizontal="center" vertical="top" wrapText="1"/>
      <protection locked="0"/>
    </xf>
    <xf numFmtId="0" fontId="44" fillId="4" borderId="55" xfId="117" applyFont="1" applyFill="1" applyBorder="1" applyAlignment="1" applyProtection="1">
      <alignment horizontal="center" vertical="center" wrapText="1"/>
      <protection locked="0"/>
    </xf>
    <xf numFmtId="0" fontId="44" fillId="4" borderId="22" xfId="117" applyFont="1" applyFill="1" applyBorder="1" applyAlignment="1" applyProtection="1">
      <alignment horizontal="center" vertical="center" wrapText="1"/>
      <protection locked="0"/>
    </xf>
    <xf numFmtId="0" fontId="44" fillId="4" borderId="56" xfId="117" applyFont="1" applyFill="1" applyBorder="1" applyAlignment="1" applyProtection="1">
      <alignment horizontal="center" vertical="center" wrapText="1"/>
      <protection locked="0"/>
    </xf>
    <xf numFmtId="0" fontId="44" fillId="4" borderId="20" xfId="117" applyFont="1" applyFill="1" applyBorder="1" applyAlignment="1" applyProtection="1">
      <alignment horizontal="center" vertical="center" wrapText="1"/>
      <protection locked="0"/>
    </xf>
    <xf numFmtId="0" fontId="44" fillId="4" borderId="17" xfId="117" applyFont="1" applyFill="1" applyBorder="1" applyAlignment="1" applyProtection="1">
      <alignment horizontal="center" vertical="center" wrapText="1"/>
      <protection locked="0"/>
    </xf>
    <xf numFmtId="0" fontId="44" fillId="4" borderId="18" xfId="117" applyFont="1" applyFill="1" applyBorder="1" applyAlignment="1" applyProtection="1">
      <alignment horizontal="center" vertical="center" wrapText="1"/>
      <protection locked="0"/>
    </xf>
    <xf numFmtId="0" fontId="44" fillId="4" borderId="57" xfId="117" applyFont="1" applyFill="1" applyBorder="1" applyAlignment="1" applyProtection="1">
      <alignment horizontal="center" vertical="center" wrapText="1"/>
      <protection locked="0"/>
    </xf>
    <xf numFmtId="0" fontId="44" fillId="4" borderId="58" xfId="117" applyFont="1" applyFill="1" applyBorder="1" applyAlignment="1" applyProtection="1">
      <alignment horizontal="center" vertical="center" wrapText="1"/>
      <protection locked="0"/>
    </xf>
    <xf numFmtId="0" fontId="44" fillId="6" borderId="55" xfId="117" applyFont="1" applyFill="1" applyBorder="1" applyAlignment="1" applyProtection="1">
      <alignment horizontal="center" vertical="center" wrapText="1"/>
      <protection locked="0"/>
    </xf>
    <xf numFmtId="0" fontId="44" fillId="6" borderId="22" xfId="117" applyFont="1" applyFill="1" applyBorder="1" applyAlignment="1" applyProtection="1">
      <alignment horizontal="left" vertical="center" wrapText="1"/>
      <protection locked="0"/>
    </xf>
    <xf numFmtId="0" fontId="2" fillId="6" borderId="22" xfId="117" applyFont="1" applyFill="1" applyBorder="1" applyAlignment="1" applyProtection="1">
      <alignment horizontal="center" vertical="center" wrapText="1"/>
      <protection locked="0"/>
    </xf>
    <xf numFmtId="0" fontId="44" fillId="0" borderId="20" xfId="117" applyFont="1" applyFill="1" applyBorder="1" applyAlignment="1" applyProtection="1">
      <alignment horizontal="center" vertical="center" wrapText="1"/>
      <protection locked="0"/>
    </xf>
    <xf numFmtId="0" fontId="44" fillId="0" borderId="17" xfId="117" applyFont="1" applyFill="1" applyBorder="1" applyAlignment="1" applyProtection="1">
      <alignment horizontal="center" vertical="center" wrapText="1"/>
      <protection locked="0"/>
    </xf>
    <xf numFmtId="0" fontId="2" fillId="0" borderId="17" xfId="135" applyFont="1" applyFill="1" applyBorder="1" applyAlignment="1">
      <alignment vertical="center" wrapText="1"/>
    </xf>
    <xf numFmtId="0" fontId="2" fillId="0" borderId="17" xfId="135" applyFont="1" applyFill="1" applyBorder="1" applyAlignment="1">
      <alignment horizontal="center" vertical="center" wrapText="1"/>
    </xf>
    <xf numFmtId="0" fontId="2" fillId="0" borderId="17" xfId="117" applyFont="1" applyFill="1" applyBorder="1" applyAlignment="1" applyProtection="1">
      <alignment horizontal="center" vertical="center" wrapText="1"/>
      <protection locked="0"/>
    </xf>
    <xf numFmtId="14" fontId="2" fillId="0" borderId="17" xfId="117" applyNumberFormat="1" applyFont="1" applyFill="1" applyBorder="1" applyAlignment="1">
      <alignment horizontal="center" vertical="center" wrapText="1"/>
    </xf>
    <xf numFmtId="0" fontId="2" fillId="0" borderId="57" xfId="117" applyFont="1" applyFill="1" applyBorder="1" applyAlignment="1" applyProtection="1">
      <alignment horizontal="center" vertical="center" wrapText="1"/>
      <protection locked="0"/>
    </xf>
    <xf numFmtId="49" fontId="44" fillId="0" borderId="25" xfId="117" applyNumberFormat="1" applyFont="1" applyBorder="1" applyProtection="1">
      <protection locked="0"/>
    </xf>
    <xf numFmtId="14" fontId="2" fillId="0" borderId="28" xfId="117" applyNumberFormat="1" applyFont="1" applyFill="1" applyBorder="1" applyAlignment="1">
      <alignment horizontal="center" vertical="center"/>
    </xf>
    <xf numFmtId="14" fontId="2" fillId="0" borderId="25" xfId="117" applyNumberFormat="1" applyFont="1" applyFill="1" applyBorder="1" applyAlignment="1">
      <alignment horizontal="center" vertical="center"/>
    </xf>
    <xf numFmtId="0" fontId="24" fillId="0" borderId="20" xfId="117" applyFont="1" applyFill="1" applyBorder="1" applyAlignment="1" applyProtection="1">
      <alignment horizontal="center" vertical="center" wrapText="1"/>
      <protection locked="0"/>
    </xf>
    <xf numFmtId="0" fontId="2" fillId="0" borderId="17" xfId="117" applyFont="1" applyFill="1" applyBorder="1" applyAlignment="1" applyProtection="1">
      <alignment horizontal="center" vertical="top" wrapText="1"/>
      <protection locked="0"/>
    </xf>
    <xf numFmtId="0" fontId="2" fillId="0" borderId="17" xfId="135" applyFont="1" applyFill="1" applyBorder="1" applyAlignment="1">
      <alignment horizontal="left" vertical="center" wrapText="1" indent="2"/>
    </xf>
    <xf numFmtId="14" fontId="2" fillId="0" borderId="17" xfId="117" applyNumberFormat="1" applyFont="1" applyFill="1" applyBorder="1" applyAlignment="1">
      <alignment horizontal="center" vertical="center"/>
    </xf>
    <xf numFmtId="0" fontId="2" fillId="0" borderId="29" xfId="117" applyFont="1" applyFill="1" applyBorder="1" applyAlignment="1" applyProtection="1">
      <alignment horizontal="center" vertical="center" wrapText="1"/>
      <protection locked="0"/>
    </xf>
    <xf numFmtId="0" fontId="2" fillId="0" borderId="36" xfId="117" applyFont="1" applyFill="1" applyBorder="1" applyAlignment="1" applyProtection="1">
      <alignment horizontal="center" vertical="center" wrapText="1"/>
      <protection locked="0"/>
    </xf>
    <xf numFmtId="0" fontId="2" fillId="0" borderId="18" xfId="117" applyFont="1" applyFill="1" applyBorder="1" applyAlignment="1" applyProtection="1">
      <alignment horizontal="center" vertical="center" wrapText="1"/>
      <protection locked="0"/>
    </xf>
    <xf numFmtId="0" fontId="44" fillId="44" borderId="55" xfId="117" applyFont="1" applyFill="1" applyBorder="1" applyAlignment="1" applyProtection="1">
      <alignment horizontal="center" vertical="center" wrapText="1"/>
      <protection locked="0"/>
    </xf>
    <xf numFmtId="0" fontId="44" fillId="44" borderId="22" xfId="117" applyFont="1" applyFill="1" applyBorder="1" applyAlignment="1" applyProtection="1">
      <alignment horizontal="left" vertical="center" wrapText="1"/>
      <protection locked="0"/>
    </xf>
    <xf numFmtId="0" fontId="2" fillId="0" borderId="33" xfId="117" applyFont="1" applyFill="1" applyBorder="1" applyAlignment="1" applyProtection="1">
      <alignment horizontal="center" vertical="top" wrapText="1"/>
      <protection locked="0"/>
    </xf>
    <xf numFmtId="14" fontId="2" fillId="0" borderId="28" xfId="117" applyNumberFormat="1" applyFont="1" applyFill="1" applyBorder="1" applyAlignment="1">
      <alignment horizontal="center" vertical="center" wrapText="1"/>
    </xf>
    <xf numFmtId="0" fontId="2" fillId="5" borderId="28" xfId="117" applyFont="1" applyFill="1" applyBorder="1" applyAlignment="1" applyProtection="1">
      <alignment horizontal="center" vertical="center" wrapText="1"/>
      <protection locked="0"/>
    </xf>
    <xf numFmtId="0" fontId="2" fillId="0" borderId="24" xfId="117" applyFont="1" applyFill="1" applyBorder="1" applyAlignment="1" applyProtection="1">
      <alignment horizontal="center" vertical="top" wrapText="1"/>
      <protection locked="0"/>
    </xf>
    <xf numFmtId="14" fontId="2" fillId="0" borderId="25" xfId="117" applyNumberFormat="1" applyFont="1" applyFill="1" applyBorder="1" applyAlignment="1">
      <alignment horizontal="center" vertical="center" wrapText="1"/>
    </xf>
    <xf numFmtId="0" fontId="2" fillId="5" borderId="25" xfId="117" applyFont="1" applyFill="1" applyBorder="1" applyAlignment="1" applyProtection="1">
      <alignment horizontal="center" vertical="center" wrapText="1"/>
      <protection locked="0"/>
    </xf>
    <xf numFmtId="0" fontId="2" fillId="0" borderId="25" xfId="135" applyFont="1" applyFill="1" applyBorder="1" applyAlignment="1">
      <alignment horizontal="center" vertical="center"/>
    </xf>
    <xf numFmtId="0" fontId="2" fillId="0" borderId="25" xfId="135" applyFont="1" applyFill="1" applyBorder="1" applyAlignment="1">
      <alignment vertical="center" wrapText="1"/>
    </xf>
    <xf numFmtId="0" fontId="44" fillId="0" borderId="24" xfId="117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center" wrapText="1"/>
    </xf>
    <xf numFmtId="0" fontId="2" fillId="42" borderId="17" xfId="117" applyFont="1" applyFill="1" applyBorder="1" applyAlignment="1" applyProtection="1">
      <alignment horizontal="center" vertical="center" wrapText="1"/>
      <protection locked="0"/>
    </xf>
    <xf numFmtId="0" fontId="2" fillId="0" borderId="0" xfId="135" applyFont="1" applyFill="1" applyBorder="1" applyAlignment="1">
      <alignment vertical="center" wrapText="1"/>
    </xf>
    <xf numFmtId="0" fontId="2" fillId="0" borderId="0" xfId="135" applyFont="1" applyFill="1" applyBorder="1" applyAlignment="1">
      <alignment horizontal="center" vertical="center" wrapText="1"/>
    </xf>
    <xf numFmtId="0" fontId="2" fillId="0" borderId="0" xfId="117" applyFont="1" applyFill="1" applyBorder="1" applyAlignment="1" applyProtection="1">
      <alignment horizontal="center" vertical="center" wrapText="1"/>
      <protection locked="0"/>
    </xf>
    <xf numFmtId="180" fontId="2" fillId="0" borderId="0" xfId="117" applyNumberFormat="1" applyFont="1" applyFill="1" applyBorder="1" applyAlignment="1">
      <alignment horizontal="center" vertical="center" wrapText="1"/>
    </xf>
    <xf numFmtId="0" fontId="44" fillId="0" borderId="0" xfId="117" applyFont="1" applyFill="1" applyBorder="1" applyAlignment="1" applyProtection="1">
      <alignment horizontal="center" vertical="top" wrapText="1"/>
      <protection locked="0"/>
    </xf>
    <xf numFmtId="180" fontId="2" fillId="0" borderId="25" xfId="117" applyNumberFormat="1" applyFont="1" applyFill="1" applyBorder="1" applyAlignment="1">
      <alignment horizontal="center" vertical="center"/>
    </xf>
    <xf numFmtId="0" fontId="2" fillId="0" borderId="88" xfId="135" applyFont="1" applyFill="1" applyBorder="1" applyAlignment="1">
      <alignment vertical="center" wrapText="1"/>
    </xf>
    <xf numFmtId="0" fontId="2" fillId="2" borderId="0" xfId="117" applyFont="1" applyFill="1" applyBorder="1" applyAlignment="1">
      <alignment horizontal="center" vertical="center" wrapText="1"/>
    </xf>
    <xf numFmtId="0" fontId="2" fillId="2" borderId="0" xfId="117" applyFont="1" applyFill="1" applyBorder="1" applyAlignment="1">
      <alignment vertical="center" wrapText="1"/>
    </xf>
    <xf numFmtId="0" fontId="2" fillId="2" borderId="0" xfId="117" applyFont="1" applyFill="1" applyBorder="1" applyAlignment="1">
      <alignment horizontal="left" vertical="center" wrapText="1"/>
    </xf>
    <xf numFmtId="0" fontId="44" fillId="6" borderId="12" xfId="117" applyFont="1" applyFill="1" applyBorder="1" applyAlignment="1" applyProtection="1">
      <alignment horizontal="center" vertical="center" wrapText="1"/>
      <protection locked="0"/>
    </xf>
    <xf numFmtId="0" fontId="44" fillId="6" borderId="9" xfId="117" applyFont="1" applyFill="1" applyBorder="1" applyAlignment="1" applyProtection="1">
      <alignment horizontal="left" vertical="center" wrapText="1"/>
      <protection locked="0"/>
    </xf>
    <xf numFmtId="0" fontId="2" fillId="6" borderId="9" xfId="117" applyFont="1" applyFill="1" applyBorder="1" applyAlignment="1" applyProtection="1">
      <alignment horizontal="center" vertical="center" wrapText="1"/>
      <protection locked="0"/>
    </xf>
    <xf numFmtId="0" fontId="2" fillId="0" borderId="57" xfId="135" applyFont="1" applyFill="1" applyBorder="1" applyAlignment="1">
      <alignment vertical="center" wrapText="1"/>
    </xf>
    <xf numFmtId="14" fontId="2" fillId="0" borderId="85" xfId="117" applyNumberFormat="1" applyFont="1" applyFill="1" applyBorder="1" applyAlignment="1">
      <alignment horizontal="center" vertical="center" wrapText="1"/>
    </xf>
    <xf numFmtId="0" fontId="44" fillId="6" borderId="11" xfId="117" applyFont="1" applyFill="1" applyBorder="1" applyAlignment="1" applyProtection="1">
      <alignment horizontal="center" vertical="center" wrapText="1"/>
      <protection locked="0"/>
    </xf>
    <xf numFmtId="0" fontId="2" fillId="0" borderId="26" xfId="135" applyFont="1" applyFill="1" applyBorder="1" applyAlignment="1">
      <alignment horizontal="left" vertical="center" wrapText="1" indent="2"/>
    </xf>
    <xf numFmtId="0" fontId="2" fillId="0" borderId="24" xfId="135" applyFont="1" applyFill="1" applyBorder="1" applyAlignment="1">
      <alignment horizontal="center" vertical="center" wrapText="1"/>
    </xf>
    <xf numFmtId="14" fontId="2" fillId="0" borderId="24" xfId="117" applyNumberFormat="1" applyFont="1" applyFill="1" applyBorder="1" applyAlignment="1">
      <alignment horizontal="center" vertical="center" wrapText="1"/>
    </xf>
    <xf numFmtId="14" fontId="2" fillId="0" borderId="36" xfId="117" applyNumberFormat="1" applyFont="1" applyFill="1" applyBorder="1" applyAlignment="1">
      <alignment horizontal="center" vertical="center" wrapText="1"/>
    </xf>
    <xf numFmtId="0" fontId="2" fillId="0" borderId="24" xfId="117" applyFont="1" applyFill="1" applyBorder="1" applyAlignment="1" applyProtection="1">
      <alignment horizontal="center" vertical="center" wrapText="1"/>
      <protection locked="0"/>
    </xf>
    <xf numFmtId="0" fontId="2" fillId="42" borderId="24" xfId="117" applyFont="1" applyFill="1" applyBorder="1" applyAlignment="1" applyProtection="1">
      <alignment horizontal="center" vertical="center" wrapText="1"/>
      <protection locked="0"/>
    </xf>
    <xf numFmtId="0" fontId="2" fillId="0" borderId="33" xfId="117" applyFont="1" applyFill="1" applyBorder="1" applyAlignment="1" applyProtection="1">
      <alignment horizontal="center" vertical="center" wrapText="1"/>
      <protection locked="0"/>
    </xf>
    <xf numFmtId="14" fontId="2" fillId="0" borderId="24" xfId="117" applyNumberFormat="1" applyFont="1" applyFill="1" applyBorder="1" applyAlignment="1">
      <alignment horizontal="center" vertical="center"/>
    </xf>
    <xf numFmtId="14" fontId="2" fillId="0" borderId="36" xfId="117" applyNumberFormat="1" applyFont="1" applyFill="1" applyBorder="1" applyAlignment="1">
      <alignment horizontal="center" vertical="center"/>
    </xf>
    <xf numFmtId="0" fontId="2" fillId="0" borderId="20" xfId="135" applyFont="1" applyFill="1" applyBorder="1" applyAlignment="1">
      <alignment horizontal="center" vertical="center" wrapText="1"/>
    </xf>
    <xf numFmtId="14" fontId="2" fillId="0" borderId="62" xfId="117" applyNumberFormat="1" applyFont="1" applyFill="1" applyBorder="1" applyAlignment="1">
      <alignment horizontal="center" vertical="center" wrapText="1"/>
    </xf>
    <xf numFmtId="14" fontId="2" fillId="0" borderId="63" xfId="117" applyNumberFormat="1" applyFont="1" applyFill="1" applyBorder="1" applyAlignment="1">
      <alignment horizontal="center" vertical="center" wrapText="1"/>
    </xf>
    <xf numFmtId="0" fontId="2" fillId="0" borderId="20" xfId="117" applyFont="1" applyFill="1" applyBorder="1" applyAlignment="1" applyProtection="1">
      <alignment horizontal="center" vertical="center" wrapText="1"/>
      <protection locked="0"/>
    </xf>
    <xf numFmtId="0" fontId="44" fillId="0" borderId="40" xfId="117" applyFont="1" applyFill="1" applyBorder="1" applyAlignment="1" applyProtection="1">
      <alignment horizontal="center" vertical="center" wrapText="1"/>
      <protection locked="0"/>
    </xf>
    <xf numFmtId="0" fontId="2" fillId="0" borderId="42" xfId="117" applyFont="1" applyFill="1" applyBorder="1" applyAlignment="1" applyProtection="1">
      <alignment horizontal="center" vertical="top" wrapText="1"/>
      <protection locked="0"/>
    </xf>
    <xf numFmtId="0" fontId="2" fillId="0" borderId="42" xfId="1" applyFont="1" applyBorder="1" applyAlignment="1">
      <alignment horizontal="left" vertical="center" wrapText="1"/>
    </xf>
    <xf numFmtId="0" fontId="2" fillId="0" borderId="42" xfId="135" applyFont="1" applyFill="1" applyBorder="1" applyAlignment="1">
      <alignment horizontal="center" vertical="center" wrapText="1"/>
    </xf>
    <xf numFmtId="0" fontId="2" fillId="0" borderId="42" xfId="117" applyFont="1" applyFill="1" applyBorder="1" applyAlignment="1" applyProtection="1">
      <alignment horizontal="center" vertical="center" wrapText="1"/>
      <protection locked="0"/>
    </xf>
    <xf numFmtId="14" fontId="2" fillId="0" borderId="42" xfId="117" applyNumberFormat="1" applyFont="1" applyFill="1" applyBorder="1" applyAlignment="1">
      <alignment horizontal="center" vertical="center"/>
    </xf>
    <xf numFmtId="14" fontId="2" fillId="0" borderId="42" xfId="117" applyNumberFormat="1" applyFont="1" applyFill="1" applyBorder="1" applyAlignment="1">
      <alignment horizontal="center" vertical="center" wrapText="1"/>
    </xf>
    <xf numFmtId="0" fontId="2" fillId="42" borderId="42" xfId="117" applyFont="1" applyFill="1" applyBorder="1" applyAlignment="1" applyProtection="1">
      <alignment horizontal="center" vertical="center" wrapText="1"/>
      <protection locked="0"/>
    </xf>
    <xf numFmtId="0" fontId="2" fillId="0" borderId="70" xfId="117" applyFont="1" applyFill="1" applyBorder="1" applyAlignment="1" applyProtection="1">
      <alignment horizontal="center" vertical="center" wrapText="1"/>
      <protection locked="0"/>
    </xf>
    <xf numFmtId="0" fontId="44" fillId="4" borderId="80" xfId="117" applyFont="1" applyFill="1" applyBorder="1" applyAlignment="1" applyProtection="1">
      <alignment horizontal="center" vertical="center" wrapText="1"/>
      <protection locked="0"/>
    </xf>
    <xf numFmtId="0" fontId="44" fillId="4" borderId="81" xfId="117" applyFont="1" applyFill="1" applyBorder="1" applyAlignment="1" applyProtection="1">
      <alignment horizontal="center" vertical="center" wrapText="1"/>
      <protection locked="0"/>
    </xf>
    <xf numFmtId="0" fontId="44" fillId="4" borderId="84" xfId="117" applyFont="1" applyFill="1" applyBorder="1" applyAlignment="1" applyProtection="1">
      <alignment horizontal="center" vertical="center" wrapText="1"/>
      <protection locked="0"/>
    </xf>
    <xf numFmtId="0" fontId="44" fillId="4" borderId="40" xfId="117" applyFont="1" applyFill="1" applyBorder="1" applyAlignment="1" applyProtection="1">
      <alignment horizontal="center" vertical="center" wrapText="1"/>
      <protection locked="0"/>
    </xf>
    <xf numFmtId="0" fontId="44" fillId="4" borderId="42" xfId="117" applyFont="1" applyFill="1" applyBorder="1" applyAlignment="1" applyProtection="1">
      <alignment horizontal="center" vertical="center" wrapText="1"/>
      <protection locked="0"/>
    </xf>
    <xf numFmtId="0" fontId="44" fillId="4" borderId="71" xfId="117" applyFont="1" applyFill="1" applyBorder="1" applyAlignment="1" applyProtection="1">
      <alignment horizontal="center" vertical="center" wrapText="1"/>
      <protection locked="0"/>
    </xf>
    <xf numFmtId="0" fontId="44" fillId="4" borderId="70" xfId="117" applyFont="1" applyFill="1" applyBorder="1" applyAlignment="1" applyProtection="1">
      <alignment horizontal="center" vertical="center" wrapText="1"/>
      <protection locked="0"/>
    </xf>
    <xf numFmtId="0" fontId="44" fillId="4" borderId="77" xfId="117" applyFont="1" applyFill="1" applyBorder="1" applyAlignment="1" applyProtection="1">
      <alignment horizontal="center" vertical="center" wrapText="1"/>
      <protection locked="0"/>
    </xf>
    <xf numFmtId="0" fontId="44" fillId="6" borderId="24" xfId="117" applyFont="1" applyFill="1" applyBorder="1" applyAlignment="1" applyProtection="1">
      <alignment horizontal="center" vertical="center" wrapText="1"/>
      <protection locked="0"/>
    </xf>
    <xf numFmtId="0" fontId="44" fillId="6" borderId="25" xfId="117" applyFont="1" applyFill="1" applyBorder="1" applyAlignment="1" applyProtection="1">
      <alignment horizontal="left" vertical="center" wrapText="1"/>
      <protection locked="0"/>
    </xf>
    <xf numFmtId="0" fontId="2" fillId="6" borderId="25" xfId="117" applyFont="1" applyFill="1" applyBorder="1" applyAlignment="1" applyProtection="1">
      <alignment horizontal="center" vertical="center" wrapText="1"/>
      <protection locked="0"/>
    </xf>
    <xf numFmtId="0" fontId="2" fillId="6" borderId="36" xfId="117" applyFont="1" applyFill="1" applyBorder="1" applyAlignment="1" applyProtection="1">
      <alignment horizontal="center" vertical="center" wrapText="1"/>
      <protection locked="0"/>
    </xf>
    <xf numFmtId="0" fontId="2" fillId="0" borderId="57" xfId="1" applyFont="1" applyBorder="1" applyAlignment="1">
      <alignment horizontal="left" vertical="center" wrapText="1"/>
    </xf>
    <xf numFmtId="0" fontId="16" fillId="0" borderId="0" xfId="117" applyFont="1"/>
    <xf numFmtId="0" fontId="16" fillId="0" borderId="0" xfId="117" applyFont="1" applyProtection="1">
      <protection locked="0"/>
    </xf>
    <xf numFmtId="0" fontId="65" fillId="3" borderId="65" xfId="2" applyFont="1" applyFill="1" applyBorder="1" applyAlignment="1">
      <alignment horizontal="center" vertical="center" wrapText="1"/>
    </xf>
    <xf numFmtId="0" fontId="65" fillId="3" borderId="3" xfId="2" applyFont="1" applyFill="1" applyBorder="1" applyAlignment="1">
      <alignment horizontal="center" vertical="center" wrapText="1"/>
    </xf>
    <xf numFmtId="0" fontId="65" fillId="3" borderId="4" xfId="2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6" fillId="4" borderId="80" xfId="1" applyFont="1" applyFill="1" applyBorder="1" applyAlignment="1">
      <alignment horizontal="center" vertical="center" wrapText="1"/>
    </xf>
    <xf numFmtId="0" fontId="6" fillId="4" borderId="62" xfId="1" applyFont="1" applyFill="1" applyBorder="1" applyAlignment="1">
      <alignment horizontal="center" vertical="center" wrapText="1"/>
    </xf>
    <xf numFmtId="49" fontId="6" fillId="4" borderId="82" xfId="1" applyNumberFormat="1" applyFont="1" applyFill="1" applyBorder="1" applyAlignment="1">
      <alignment horizontal="center" vertical="center" wrapText="1"/>
    </xf>
    <xf numFmtId="49" fontId="6" fillId="4" borderId="63" xfId="1" applyNumberFormat="1" applyFont="1" applyFill="1" applyBorder="1" applyAlignment="1">
      <alignment horizontal="center" vertical="center" wrapText="1"/>
    </xf>
    <xf numFmtId="0" fontId="6" fillId="4" borderId="81" xfId="1" applyFont="1" applyFill="1" applyBorder="1" applyAlignment="1">
      <alignment horizontal="center" vertical="center" wrapText="1"/>
    </xf>
    <xf numFmtId="0" fontId="6" fillId="4" borderId="66" xfId="1" applyFont="1" applyFill="1" applyBorder="1" applyAlignment="1">
      <alignment horizontal="center" vertical="center" wrapText="1"/>
    </xf>
    <xf numFmtId="0" fontId="6" fillId="4" borderId="69" xfId="1" applyFont="1" applyFill="1" applyBorder="1" applyAlignment="1">
      <alignment horizontal="center" vertical="center" wrapText="1"/>
    </xf>
    <xf numFmtId="0" fontId="6" fillId="4" borderId="57" xfId="1" applyFont="1" applyFill="1" applyBorder="1" applyAlignment="1">
      <alignment horizontal="center" vertical="center" wrapText="1"/>
    </xf>
    <xf numFmtId="0" fontId="6" fillId="4" borderId="82" xfId="1" applyFont="1" applyFill="1" applyBorder="1" applyAlignment="1">
      <alignment horizontal="center" vertical="center" wrapText="1"/>
    </xf>
    <xf numFmtId="0" fontId="6" fillId="4" borderId="63" xfId="1" applyFont="1" applyFill="1" applyBorder="1" applyAlignment="1">
      <alignment horizontal="center" vertical="center" wrapText="1"/>
    </xf>
    <xf numFmtId="0" fontId="6" fillId="4" borderId="65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2" fillId="5" borderId="2" xfId="1" applyFont="1" applyFill="1" applyBorder="1" applyAlignment="1">
      <alignment horizontal="center" vertical="center" wrapText="1"/>
    </xf>
    <xf numFmtId="0" fontId="62" fillId="5" borderId="1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68" fillId="3" borderId="2" xfId="2" applyFont="1" applyFill="1" applyBorder="1" applyAlignment="1">
      <alignment horizontal="center" vertical="center" wrapText="1"/>
    </xf>
    <xf numFmtId="0" fontId="68" fillId="3" borderId="8" xfId="2" applyFont="1" applyFill="1" applyBorder="1" applyAlignment="1">
      <alignment horizontal="center" vertical="center" wrapText="1"/>
    </xf>
    <xf numFmtId="0" fontId="68" fillId="3" borderId="16" xfId="2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45" borderId="2" xfId="1" applyFont="1" applyFill="1" applyBorder="1" applyAlignment="1">
      <alignment horizontal="center" vertical="center" wrapText="1"/>
    </xf>
    <xf numFmtId="0" fontId="8" fillId="45" borderId="8" xfId="1" applyFont="1" applyFill="1" applyBorder="1" applyAlignment="1">
      <alignment horizontal="center" vertical="center" wrapText="1"/>
    </xf>
    <xf numFmtId="0" fontId="8" fillId="45" borderId="16" xfId="1" applyFont="1" applyFill="1" applyBorder="1" applyAlignment="1">
      <alignment horizontal="center" vertical="center" wrapText="1"/>
    </xf>
    <xf numFmtId="0" fontId="42" fillId="2" borderId="0" xfId="1" applyFont="1" applyFill="1" applyAlignment="1">
      <alignment horizont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5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6" fillId="6" borderId="60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5" borderId="84" xfId="1" applyFont="1" applyFill="1" applyBorder="1" applyAlignment="1">
      <alignment horizontal="center" vertical="center" wrapText="1"/>
    </xf>
    <xf numFmtId="0" fontId="8" fillId="5" borderId="88" xfId="1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62" fillId="2" borderId="80" xfId="1" applyFont="1" applyFill="1" applyBorder="1" applyAlignment="1">
      <alignment horizontal="center" vertical="center" wrapText="1"/>
    </xf>
    <xf numFmtId="0" fontId="62" fillId="2" borderId="62" xfId="1" applyFont="1" applyFill="1" applyBorder="1" applyAlignment="1">
      <alignment horizontal="center" vertical="center" wrapText="1"/>
    </xf>
    <xf numFmtId="0" fontId="62" fillId="43" borderId="2" xfId="1" applyFont="1" applyFill="1" applyBorder="1" applyAlignment="1">
      <alignment horizontal="center" vertical="center" wrapText="1"/>
    </xf>
    <xf numFmtId="0" fontId="62" fillId="43" borderId="16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65" fillId="3" borderId="2" xfId="2" applyFont="1" applyFill="1" applyBorder="1" applyAlignment="1">
      <alignment horizontal="center" vertical="center" wrapText="1"/>
    </xf>
    <xf numFmtId="0" fontId="65" fillId="3" borderId="8" xfId="2" applyFont="1" applyFill="1" applyBorder="1" applyAlignment="1">
      <alignment horizontal="center" vertical="center" wrapText="1"/>
    </xf>
    <xf numFmtId="0" fontId="65" fillId="3" borderId="16" xfId="2" applyFont="1" applyFill="1" applyBorder="1" applyAlignment="1">
      <alignment horizontal="center" vertical="center" wrapText="1"/>
    </xf>
    <xf numFmtId="0" fontId="7" fillId="3" borderId="65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49" fontId="6" fillId="4" borderId="80" xfId="1" applyNumberFormat="1" applyFont="1" applyFill="1" applyBorder="1" applyAlignment="1">
      <alignment horizontal="center" vertical="center" wrapText="1"/>
    </xf>
    <xf numFmtId="49" fontId="6" fillId="4" borderId="62" xfId="1" applyNumberFormat="1" applyFont="1" applyFill="1" applyBorder="1" applyAlignment="1">
      <alignment horizontal="center" vertical="center" wrapText="1"/>
    </xf>
    <xf numFmtId="0" fontId="62" fillId="2" borderId="2" xfId="1" applyFont="1" applyFill="1" applyBorder="1" applyAlignment="1">
      <alignment horizontal="center" vertical="center" wrapText="1"/>
    </xf>
    <xf numFmtId="0" fontId="62" fillId="2" borderId="16" xfId="1" applyFont="1" applyFill="1" applyBorder="1" applyAlignment="1">
      <alignment horizontal="center" vertical="center" wrapText="1"/>
    </xf>
    <xf numFmtId="0" fontId="44" fillId="4" borderId="11" xfId="117" applyFont="1" applyFill="1" applyBorder="1" applyAlignment="1" applyProtection="1">
      <alignment horizontal="center" vertical="center" wrapText="1"/>
      <protection locked="0"/>
    </xf>
    <xf numFmtId="0" fontId="44" fillId="4" borderId="54" xfId="117" applyFont="1" applyFill="1" applyBorder="1" applyAlignment="1" applyProtection="1">
      <alignment horizontal="center" vertical="center" wrapText="1"/>
      <protection locked="0"/>
    </xf>
    <xf numFmtId="0" fontId="44" fillId="4" borderId="30" xfId="117" applyFont="1" applyFill="1" applyBorder="1" applyAlignment="1" applyProtection="1">
      <alignment horizontal="center" vertical="center" wrapText="1"/>
      <protection locked="0"/>
    </xf>
    <xf numFmtId="0" fontId="44" fillId="4" borderId="39" xfId="117" applyFont="1" applyFill="1" applyBorder="1" applyAlignment="1" applyProtection="1">
      <alignment horizontal="center" vertical="center" wrapText="1"/>
      <protection locked="0"/>
    </xf>
    <xf numFmtId="177" fontId="44" fillId="0" borderId="5" xfId="84" applyNumberFormat="1" applyFont="1" applyFill="1" applyBorder="1" applyAlignment="1" applyProtection="1">
      <alignment horizontal="left" vertical="center" wrapText="1"/>
    </xf>
    <xf numFmtId="177" fontId="44" fillId="0" borderId="6" xfId="84" applyNumberFormat="1" applyFont="1" applyFill="1" applyBorder="1" applyAlignment="1" applyProtection="1">
      <alignment horizontal="left" vertical="center" wrapText="1"/>
    </xf>
    <xf numFmtId="177" fontId="44" fillId="0" borderId="7" xfId="84" applyNumberFormat="1" applyFont="1" applyFill="1" applyBorder="1" applyAlignment="1" applyProtection="1">
      <alignment horizontal="left" vertical="center" wrapText="1"/>
    </xf>
    <xf numFmtId="177" fontId="44" fillId="0" borderId="59" xfId="84" applyNumberFormat="1" applyFont="1" applyFill="1" applyBorder="1" applyAlignment="1" applyProtection="1">
      <alignment horizontal="left" vertical="center" wrapText="1"/>
    </xf>
    <xf numFmtId="177" fontId="44" fillId="0" borderId="0" xfId="84" applyNumberFormat="1" applyFont="1" applyFill="1" applyBorder="1" applyAlignment="1" applyProtection="1">
      <alignment horizontal="left" vertical="center" wrapText="1"/>
    </xf>
    <xf numFmtId="177" fontId="44" fillId="0" borderId="15" xfId="84" applyNumberFormat="1" applyFont="1" applyFill="1" applyBorder="1" applyAlignment="1" applyProtection="1">
      <alignment horizontal="left" vertical="center" wrapText="1"/>
    </xf>
    <xf numFmtId="0" fontId="69" fillId="3" borderId="2" xfId="136" applyFont="1" applyFill="1" applyBorder="1" applyAlignment="1">
      <alignment horizontal="center" vertical="center" wrapText="1"/>
    </xf>
    <xf numFmtId="0" fontId="69" fillId="3" borderId="8" xfId="136" applyFont="1" applyFill="1" applyBorder="1" applyAlignment="1">
      <alignment horizontal="center" vertical="center" wrapText="1"/>
    </xf>
    <xf numFmtId="0" fontId="69" fillId="3" borderId="16" xfId="136" applyFont="1" applyFill="1" applyBorder="1" applyAlignment="1">
      <alignment horizontal="center" vertical="center" wrapText="1"/>
    </xf>
    <xf numFmtId="0" fontId="69" fillId="3" borderId="7" xfId="136" applyFont="1" applyFill="1" applyBorder="1" applyAlignment="1">
      <alignment horizontal="center" vertical="center" wrapText="1"/>
    </xf>
    <xf numFmtId="0" fontId="69" fillId="3" borderId="15" xfId="136" applyFont="1" applyFill="1" applyBorder="1" applyAlignment="1">
      <alignment horizontal="center" vertical="center" wrapText="1"/>
    </xf>
    <xf numFmtId="0" fontId="69" fillId="3" borderId="14" xfId="136" applyFont="1" applyFill="1" applyBorder="1" applyAlignment="1">
      <alignment horizontal="center" vertical="center" wrapText="1"/>
    </xf>
    <xf numFmtId="0" fontId="69" fillId="3" borderId="5" xfId="136" applyFont="1" applyFill="1" applyBorder="1" applyAlignment="1">
      <alignment horizontal="center" vertical="center" wrapText="1"/>
    </xf>
    <xf numFmtId="0" fontId="69" fillId="3" borderId="6" xfId="136" applyFont="1" applyFill="1" applyBorder="1" applyAlignment="1">
      <alignment horizontal="center" vertical="center" wrapText="1"/>
    </xf>
    <xf numFmtId="0" fontId="69" fillId="3" borderId="59" xfId="136" applyFont="1" applyFill="1" applyBorder="1" applyAlignment="1">
      <alignment horizontal="center" vertical="center" wrapText="1"/>
    </xf>
    <xf numFmtId="0" fontId="69" fillId="3" borderId="0" xfId="136" applyFont="1" applyFill="1" applyBorder="1" applyAlignment="1">
      <alignment horizontal="center" vertical="center" wrapText="1"/>
    </xf>
    <xf numFmtId="0" fontId="69" fillId="3" borderId="13" xfId="136" applyFont="1" applyFill="1" applyBorder="1" applyAlignment="1">
      <alignment horizontal="center" vertical="center" wrapText="1"/>
    </xf>
    <xf numFmtId="0" fontId="69" fillId="3" borderId="1" xfId="136" applyFont="1" applyFill="1" applyBorder="1" applyAlignment="1">
      <alignment horizontal="center" vertical="center" wrapText="1"/>
    </xf>
    <xf numFmtId="0" fontId="44" fillId="4" borderId="53" xfId="117" applyFont="1" applyFill="1" applyBorder="1" applyAlignment="1" applyProtection="1">
      <alignment horizontal="center" vertical="center" wrapText="1"/>
      <protection locked="0"/>
    </xf>
    <xf numFmtId="0" fontId="44" fillId="2" borderId="26" xfId="117" applyFont="1" applyFill="1" applyBorder="1" applyAlignment="1">
      <alignment horizontal="left" vertical="center" wrapText="1"/>
    </xf>
    <xf numFmtId="0" fontId="44" fillId="2" borderId="39" xfId="117" applyFont="1" applyFill="1" applyBorder="1" applyAlignment="1">
      <alignment horizontal="left" vertical="center" wrapText="1"/>
    </xf>
    <xf numFmtId="0" fontId="44" fillId="2" borderId="35" xfId="117" applyFont="1" applyFill="1" applyBorder="1" applyAlignment="1">
      <alignment horizontal="left" vertical="center" wrapText="1"/>
    </xf>
    <xf numFmtId="0" fontId="18" fillId="0" borderId="0" xfId="2" applyFont="1" applyAlignment="1">
      <alignment horizontal="center"/>
    </xf>
    <xf numFmtId="0" fontId="44" fillId="4" borderId="61" xfId="117" applyFont="1" applyFill="1" applyBorder="1" applyAlignment="1" applyProtection="1">
      <alignment horizontal="center" vertical="center" wrapText="1"/>
      <protection locked="0"/>
    </xf>
    <xf numFmtId="0" fontId="44" fillId="4" borderId="60" xfId="117" applyFont="1" applyFill="1" applyBorder="1" applyAlignment="1" applyProtection="1">
      <alignment horizontal="center" vertical="center" wrapText="1"/>
      <protection locked="0"/>
    </xf>
    <xf numFmtId="0" fontId="44" fillId="4" borderId="34" xfId="117" applyFont="1" applyFill="1" applyBorder="1" applyAlignment="1" applyProtection="1">
      <alignment horizontal="center" vertical="center" wrapText="1"/>
      <protection locked="0"/>
    </xf>
    <xf numFmtId="0" fontId="2" fillId="2" borderId="26" xfId="117" applyFont="1" applyFill="1" applyBorder="1" applyAlignment="1">
      <alignment horizontal="left" vertical="center" wrapText="1"/>
    </xf>
    <xf numFmtId="0" fontId="2" fillId="2" borderId="39" xfId="117" applyFont="1" applyFill="1" applyBorder="1" applyAlignment="1">
      <alignment horizontal="left" vertical="center" wrapText="1"/>
    </xf>
    <xf numFmtId="0" fontId="2" fillId="2" borderId="35" xfId="117" applyFont="1" applyFill="1" applyBorder="1" applyAlignment="1">
      <alignment horizontal="left" vertical="center" wrapText="1"/>
    </xf>
    <xf numFmtId="177" fontId="44" fillId="0" borderId="12" xfId="84" applyNumberFormat="1" applyFont="1" applyFill="1" applyBorder="1" applyAlignment="1" applyProtection="1">
      <alignment horizontal="left" vertical="center" wrapText="1"/>
    </xf>
    <xf numFmtId="177" fontId="44" fillId="0" borderId="9" xfId="84" applyNumberFormat="1" applyFont="1" applyFill="1" applyBorder="1" applyAlignment="1" applyProtection="1">
      <alignment horizontal="left" vertical="center" wrapText="1"/>
    </xf>
    <xf numFmtId="177" fontId="44" fillId="0" borderId="10" xfId="84" applyNumberFormat="1" applyFont="1" applyFill="1" applyBorder="1" applyAlignment="1" applyProtection="1">
      <alignment horizontal="left" vertical="center" wrapText="1"/>
    </xf>
    <xf numFmtId="177" fontId="44" fillId="0" borderId="24" xfId="84" applyNumberFormat="1" applyFont="1" applyFill="1" applyBorder="1" applyAlignment="1" applyProtection="1">
      <alignment horizontal="left" vertical="center" wrapText="1"/>
    </xf>
    <xf numFmtId="177" fontId="44" fillId="0" borderId="25" xfId="84" applyNumberFormat="1" applyFont="1" applyFill="1" applyBorder="1" applyAlignment="1" applyProtection="1">
      <alignment horizontal="left" vertical="center" wrapText="1"/>
    </xf>
    <xf numFmtId="177" fontId="44" fillId="0" borderId="36" xfId="84" applyNumberFormat="1" applyFont="1" applyFill="1" applyBorder="1" applyAlignment="1" applyProtection="1">
      <alignment horizontal="left" vertical="center" wrapText="1"/>
    </xf>
    <xf numFmtId="177" fontId="44" fillId="0" borderId="20" xfId="84" applyNumberFormat="1" applyFont="1" applyFill="1" applyBorder="1" applyAlignment="1" applyProtection="1">
      <alignment horizontal="left" vertical="center" wrapText="1"/>
    </xf>
    <xf numFmtId="177" fontId="44" fillId="0" borderId="17" xfId="84" applyNumberFormat="1" applyFont="1" applyFill="1" applyBorder="1" applyAlignment="1" applyProtection="1">
      <alignment horizontal="left" vertical="center" wrapText="1"/>
    </xf>
    <xf numFmtId="177" fontId="44" fillId="0" borderId="18" xfId="84" applyNumberFormat="1" applyFont="1" applyFill="1" applyBorder="1" applyAlignment="1" applyProtection="1">
      <alignment horizontal="left" vertical="center" wrapText="1"/>
    </xf>
    <xf numFmtId="14" fontId="69" fillId="3" borderId="7" xfId="136" applyNumberFormat="1" applyFont="1" applyFill="1" applyBorder="1" applyAlignment="1">
      <alignment horizontal="center" vertical="center" wrapText="1"/>
    </xf>
    <xf numFmtId="14" fontId="69" fillId="3" borderId="15" xfId="136" applyNumberFormat="1" applyFont="1" applyFill="1" applyBorder="1" applyAlignment="1">
      <alignment horizontal="center" vertical="center" wrapText="1"/>
    </xf>
    <xf numFmtId="14" fontId="69" fillId="3" borderId="14" xfId="136" applyNumberFormat="1" applyFont="1" applyFill="1" applyBorder="1" applyAlignment="1">
      <alignment horizontal="center" vertical="center" wrapText="1"/>
    </xf>
    <xf numFmtId="0" fontId="44" fillId="4" borderId="0" xfId="117" applyFont="1" applyFill="1" applyBorder="1" applyAlignment="1" applyProtection="1">
      <alignment horizontal="center" vertical="center" wrapText="1"/>
      <protection locked="0"/>
    </xf>
    <xf numFmtId="0" fontId="2" fillId="2" borderId="26" xfId="117" applyFont="1" applyFill="1" applyBorder="1" applyAlignment="1">
      <alignment horizontal="center" vertical="center" wrapText="1"/>
    </xf>
    <xf numFmtId="0" fontId="2" fillId="2" borderId="39" xfId="117" applyFont="1" applyFill="1" applyBorder="1" applyAlignment="1">
      <alignment horizontal="center" vertical="center" wrapText="1"/>
    </xf>
    <xf numFmtId="0" fontId="2" fillId="2" borderId="35" xfId="117" applyFont="1" applyFill="1" applyBorder="1" applyAlignment="1">
      <alignment horizontal="center" vertical="center" wrapText="1"/>
    </xf>
    <xf numFmtId="0" fontId="44" fillId="0" borderId="0" xfId="2" applyFont="1" applyAlignment="1">
      <alignment horizontal="center"/>
    </xf>
    <xf numFmtId="177" fontId="44" fillId="0" borderId="5" xfId="84" applyNumberFormat="1" applyFont="1" applyFill="1" applyBorder="1" applyAlignment="1" applyProtection="1">
      <alignment horizontal="center" vertical="center" wrapText="1"/>
    </xf>
    <xf numFmtId="177" fontId="44" fillId="0" borderId="6" xfId="84" applyNumberFormat="1" applyFont="1" applyFill="1" applyBorder="1" applyAlignment="1" applyProtection="1">
      <alignment horizontal="center" vertical="center" wrapText="1"/>
    </xf>
    <xf numFmtId="177" fontId="44" fillId="0" borderId="7" xfId="84" applyNumberFormat="1" applyFont="1" applyFill="1" applyBorder="1" applyAlignment="1" applyProtection="1">
      <alignment horizontal="center" vertical="center" wrapText="1"/>
    </xf>
    <xf numFmtId="177" fontId="44" fillId="0" borderId="59" xfId="84" applyNumberFormat="1" applyFont="1" applyFill="1" applyBorder="1" applyAlignment="1" applyProtection="1">
      <alignment horizontal="center" vertical="center" wrapText="1"/>
    </xf>
    <xf numFmtId="177" fontId="44" fillId="0" borderId="0" xfId="84" applyNumberFormat="1" applyFont="1" applyFill="1" applyBorder="1" applyAlignment="1" applyProtection="1">
      <alignment horizontal="center" vertical="center" wrapText="1"/>
    </xf>
    <xf numFmtId="177" fontId="44" fillId="0" borderId="15" xfId="84" applyNumberFormat="1" applyFont="1" applyFill="1" applyBorder="1" applyAlignment="1" applyProtection="1">
      <alignment horizontal="center" vertical="center" wrapText="1"/>
    </xf>
    <xf numFmtId="177" fontId="44" fillId="0" borderId="13" xfId="84" applyNumberFormat="1" applyFont="1" applyFill="1" applyBorder="1" applyAlignment="1" applyProtection="1">
      <alignment horizontal="center" vertical="center" wrapText="1"/>
    </xf>
    <xf numFmtId="177" fontId="44" fillId="0" borderId="1" xfId="84" applyNumberFormat="1" applyFont="1" applyFill="1" applyBorder="1" applyAlignment="1" applyProtection="1">
      <alignment horizontal="center" vertical="center" wrapText="1"/>
    </xf>
    <xf numFmtId="177" fontId="44" fillId="0" borderId="14" xfId="84" applyNumberFormat="1" applyFont="1" applyFill="1" applyBorder="1" applyAlignment="1" applyProtection="1">
      <alignment horizontal="center" vertical="center" wrapText="1"/>
    </xf>
    <xf numFmtId="0" fontId="69" fillId="3" borderId="65" xfId="136" applyFont="1" applyFill="1" applyBorder="1" applyAlignment="1">
      <alignment horizontal="center" vertical="center" wrapText="1"/>
    </xf>
    <xf numFmtId="0" fontId="69" fillId="3" borderId="3" xfId="136" applyFont="1" applyFill="1" applyBorder="1" applyAlignment="1">
      <alignment horizontal="center" vertical="center" wrapText="1"/>
    </xf>
    <xf numFmtId="177" fontId="44" fillId="0" borderId="13" xfId="84" applyNumberFormat="1" applyFont="1" applyFill="1" applyBorder="1" applyAlignment="1" applyProtection="1">
      <alignment horizontal="left" vertical="center" wrapText="1"/>
    </xf>
    <xf numFmtId="177" fontId="44" fillId="0" borderId="1" xfId="84" applyNumberFormat="1" applyFont="1" applyFill="1" applyBorder="1" applyAlignment="1" applyProtection="1">
      <alignment horizontal="left" vertical="center" wrapText="1"/>
    </xf>
    <xf numFmtId="177" fontId="44" fillId="0" borderId="14" xfId="84" applyNumberFormat="1" applyFont="1" applyFill="1" applyBorder="1" applyAlignment="1" applyProtection="1">
      <alignment horizontal="left" vertical="center" wrapText="1"/>
    </xf>
    <xf numFmtId="0" fontId="7" fillId="3" borderId="65" xfId="136" applyFont="1" applyFill="1" applyBorder="1" applyAlignment="1">
      <alignment horizontal="center" vertical="center" wrapText="1"/>
    </xf>
    <xf numFmtId="0" fontId="7" fillId="3" borderId="3" xfId="136" applyFont="1" applyFill="1" applyBorder="1" applyAlignment="1">
      <alignment horizontal="center" vertical="center" wrapText="1"/>
    </xf>
    <xf numFmtId="0" fontId="7" fillId="3" borderId="4" xfId="136" applyFont="1" applyFill="1" applyBorder="1" applyAlignment="1">
      <alignment horizontal="center" vertical="center" wrapText="1"/>
    </xf>
    <xf numFmtId="0" fontId="7" fillId="3" borderId="2" xfId="136" applyFont="1" applyFill="1" applyBorder="1" applyAlignment="1">
      <alignment horizontal="center" vertical="center" wrapText="1"/>
    </xf>
    <xf numFmtId="0" fontId="7" fillId="3" borderId="16" xfId="136" applyFont="1" applyFill="1" applyBorder="1" applyAlignment="1">
      <alignment horizontal="center" vertical="center" wrapText="1"/>
    </xf>
    <xf numFmtId="0" fontId="49" fillId="0" borderId="0" xfId="137" applyFont="1" applyAlignment="1">
      <alignment horizontal="left" vertical="center"/>
    </xf>
    <xf numFmtId="0" fontId="49" fillId="0" borderId="64" xfId="137" applyFont="1" applyBorder="1" applyAlignment="1">
      <alignment horizontal="left" vertical="center"/>
    </xf>
    <xf numFmtId="0" fontId="7" fillId="3" borderId="56" xfId="136" applyFont="1" applyFill="1" applyBorder="1" applyAlignment="1">
      <alignment horizontal="center" vertical="center" wrapText="1"/>
    </xf>
    <xf numFmtId="0" fontId="47" fillId="0" borderId="26" xfId="137" applyFont="1" applyBorder="1" applyAlignment="1" applyProtection="1">
      <alignment horizontal="left" vertical="center"/>
      <protection locked="0"/>
    </xf>
    <xf numFmtId="0" fontId="47" fillId="0" borderId="39" xfId="137" applyFont="1" applyBorder="1" applyAlignment="1" applyProtection="1">
      <alignment horizontal="left" vertical="center"/>
      <protection locked="0"/>
    </xf>
    <xf numFmtId="0" fontId="47" fillId="0" borderId="35" xfId="137" applyFont="1" applyBorder="1" applyAlignment="1" applyProtection="1">
      <alignment horizontal="left" vertical="center"/>
      <protection locked="0"/>
    </xf>
    <xf numFmtId="0" fontId="46" fillId="6" borderId="78" xfId="117" applyFont="1" applyFill="1" applyBorder="1" applyAlignment="1" applyProtection="1">
      <alignment horizontal="left" vertical="center" wrapText="1"/>
      <protection locked="0"/>
    </xf>
    <xf numFmtId="0" fontId="46" fillId="6" borderId="69" xfId="117" applyFont="1" applyFill="1" applyBorder="1" applyAlignment="1" applyProtection="1">
      <alignment horizontal="left" vertical="center" wrapText="1"/>
      <protection locked="0"/>
    </xf>
    <xf numFmtId="0" fontId="46" fillId="6" borderId="35" xfId="117" applyFont="1" applyFill="1" applyBorder="1" applyAlignment="1" applyProtection="1">
      <alignment horizontal="left" vertical="center" wrapText="1"/>
      <protection locked="0"/>
    </xf>
    <xf numFmtId="0" fontId="46" fillId="6" borderId="26" xfId="117" applyFont="1" applyFill="1" applyBorder="1" applyAlignment="1" applyProtection="1">
      <alignment horizontal="left" vertical="center" wrapText="1"/>
      <protection locked="0"/>
    </xf>
    <xf numFmtId="0" fontId="46" fillId="6" borderId="12" xfId="117" applyFont="1" applyFill="1" applyBorder="1" applyAlignment="1" applyProtection="1">
      <alignment horizontal="left" vertical="center" wrapText="1"/>
      <protection locked="0"/>
    </xf>
    <xf numFmtId="0" fontId="46" fillId="6" borderId="10" xfId="117" applyFont="1" applyFill="1" applyBorder="1" applyAlignment="1" applyProtection="1">
      <alignment horizontal="left" vertical="center" wrapText="1"/>
      <protection locked="0"/>
    </xf>
    <xf numFmtId="0" fontId="46" fillId="6" borderId="24" xfId="117" applyFont="1" applyFill="1" applyBorder="1" applyAlignment="1" applyProtection="1">
      <alignment horizontal="left" vertical="center" wrapText="1"/>
      <protection locked="0"/>
    </xf>
    <xf numFmtId="0" fontId="46" fillId="6" borderId="36" xfId="117" applyFont="1" applyFill="1" applyBorder="1" applyAlignment="1" applyProtection="1">
      <alignment horizontal="left" vertical="center" wrapText="1"/>
      <protection locked="0"/>
    </xf>
    <xf numFmtId="0" fontId="7" fillId="3" borderId="25" xfId="136" applyFont="1" applyFill="1" applyBorder="1" applyAlignment="1">
      <alignment horizontal="center" vertical="center" wrapText="1"/>
    </xf>
    <xf numFmtId="0" fontId="46" fillId="6" borderId="55" xfId="117" applyFont="1" applyFill="1" applyBorder="1" applyAlignment="1" applyProtection="1">
      <alignment horizontal="left" vertical="center" wrapText="1"/>
      <protection locked="0"/>
    </xf>
    <xf numFmtId="0" fontId="46" fillId="6" borderId="23" xfId="117" applyFont="1" applyFill="1" applyBorder="1" applyAlignment="1" applyProtection="1">
      <alignment horizontal="left" vertical="center" wrapText="1"/>
      <protection locked="0"/>
    </xf>
    <xf numFmtId="0" fontId="47" fillId="0" borderId="26" xfId="137" applyFont="1" applyBorder="1" applyAlignment="1" applyProtection="1">
      <alignment horizontal="center" vertical="center"/>
      <protection locked="0"/>
    </xf>
    <xf numFmtId="0" fontId="47" fillId="0" borderId="39" xfId="137" applyFont="1" applyBorder="1" applyAlignment="1" applyProtection="1">
      <alignment horizontal="center" vertical="center"/>
      <protection locked="0"/>
    </xf>
    <xf numFmtId="0" fontId="47" fillId="0" borderId="35" xfId="137" applyFont="1" applyBorder="1" applyAlignment="1" applyProtection="1">
      <alignment horizontal="center" vertical="center"/>
      <protection locked="0"/>
    </xf>
    <xf numFmtId="0" fontId="61" fillId="2" borderId="26" xfId="117" applyFont="1" applyFill="1" applyBorder="1" applyAlignment="1">
      <alignment horizontal="center" vertical="center" wrapText="1"/>
    </xf>
    <xf numFmtId="0" fontId="61" fillId="2" borderId="39" xfId="117" applyFont="1" applyFill="1" applyBorder="1" applyAlignment="1">
      <alignment horizontal="center" vertical="center" wrapText="1"/>
    </xf>
    <xf numFmtId="0" fontId="61" fillId="2" borderId="35" xfId="117" applyFont="1" applyFill="1" applyBorder="1" applyAlignment="1">
      <alignment horizontal="center" vertical="center" wrapText="1"/>
    </xf>
    <xf numFmtId="0" fontId="62" fillId="46" borderId="2" xfId="1" applyFont="1" applyFill="1" applyBorder="1" applyAlignment="1">
      <alignment horizontal="center" vertical="center" wrapText="1"/>
    </xf>
    <xf numFmtId="0" fontId="62" fillId="46" borderId="16" xfId="1" applyFont="1" applyFill="1" applyBorder="1" applyAlignment="1">
      <alignment horizontal="center" vertical="center" wrapText="1"/>
    </xf>
    <xf numFmtId="0" fontId="8" fillId="46" borderId="70" xfId="1" applyFont="1" applyFill="1" applyBorder="1" applyAlignment="1">
      <alignment horizontal="center" vertical="center" wrapText="1"/>
    </xf>
    <xf numFmtId="0" fontId="8" fillId="46" borderId="12" xfId="1" applyFont="1" applyFill="1" applyBorder="1" applyAlignment="1">
      <alignment horizontal="center" vertical="center" wrapText="1"/>
    </xf>
    <xf numFmtId="0" fontId="8" fillId="46" borderId="87" xfId="1" applyFont="1" applyFill="1" applyBorder="1" applyAlignment="1">
      <alignment horizontal="center" vertical="center" wrapText="1"/>
    </xf>
    <xf numFmtId="0" fontId="8" fillId="46" borderId="32" xfId="1" applyFont="1" applyFill="1" applyBorder="1" applyAlignment="1">
      <alignment horizontal="center" vertical="center" wrapText="1"/>
    </xf>
  </cellXfs>
  <cellStyles count="16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ancel" xfId="23"/>
    <cellStyle name="Cancel 2" xfId="24"/>
    <cellStyle name="Cancel_Copia de Anthony  Anexo 02 al 5 mayo FELA" xfId="25"/>
    <cellStyle name="Celda de comprobación 2" xfId="26"/>
    <cellStyle name="Celda vinculada 2" xfId="27"/>
    <cellStyle name="Comma" xfId="28"/>
    <cellStyle name="Comma0" xfId="29"/>
    <cellStyle name="Currency" xfId="30"/>
    <cellStyle name="Currency0" xfId="31"/>
    <cellStyle name="Date" xfId="32"/>
    <cellStyle name="DIA" xfId="33"/>
    <cellStyle name="ENCABEZ1" xfId="34"/>
    <cellStyle name="ENCABEZ2" xfId="35"/>
    <cellStyle name="Encabezado 4 2" xfId="36"/>
    <cellStyle name="Énfasis 1" xfId="37"/>
    <cellStyle name="Énfasis 2" xfId="38"/>
    <cellStyle name="Énfasis 3" xfId="39"/>
    <cellStyle name="Énfasis1 - 20%" xfId="40"/>
    <cellStyle name="Énfasis1 - 40%" xfId="41"/>
    <cellStyle name="Énfasis1 - 60%" xfId="42"/>
    <cellStyle name="Énfasis1 2" xfId="43"/>
    <cellStyle name="Énfasis2 - 20%" xfId="44"/>
    <cellStyle name="Énfasis2 - 40%" xfId="45"/>
    <cellStyle name="Énfasis2 - 60%" xfId="46"/>
    <cellStyle name="Énfasis2 2" xfId="47"/>
    <cellStyle name="Énfasis3 - 20%" xfId="48"/>
    <cellStyle name="Énfasis3 - 40%" xfId="49"/>
    <cellStyle name="Énfasis3 - 60%" xfId="50"/>
    <cellStyle name="Énfasis3 2" xfId="51"/>
    <cellStyle name="Énfasis4 - 20%" xfId="52"/>
    <cellStyle name="Énfasis4 - 40%" xfId="53"/>
    <cellStyle name="Énfasis4 - 60%" xfId="54"/>
    <cellStyle name="Énfasis4 2" xfId="55"/>
    <cellStyle name="Énfasis5 - 20%" xfId="56"/>
    <cellStyle name="Énfasis5 - 40%" xfId="57"/>
    <cellStyle name="Énfasis5 - 60%" xfId="58"/>
    <cellStyle name="Énfasis5 2" xfId="59"/>
    <cellStyle name="Énfasis6 - 20%" xfId="60"/>
    <cellStyle name="Énfasis6 - 40%" xfId="61"/>
    <cellStyle name="Énfasis6 - 60%" xfId="62"/>
    <cellStyle name="Énfasis6 2" xfId="63"/>
    <cellStyle name="Entrada 2" xfId="64"/>
    <cellStyle name="EST1" xfId="65"/>
    <cellStyle name="Estilo 1" xfId="66"/>
    <cellStyle name="Euro" xfId="67"/>
    <cellStyle name="Euro 2" xfId="68"/>
    <cellStyle name="F2" xfId="69"/>
    <cellStyle name="F3" xfId="70"/>
    <cellStyle name="F4" xfId="71"/>
    <cellStyle name="F5" xfId="72"/>
    <cellStyle name="F6" xfId="73"/>
    <cellStyle name="F7" xfId="74"/>
    <cellStyle name="F8" xfId="75"/>
    <cellStyle name="FIJO" xfId="76"/>
    <cellStyle name="FINANCIERO" xfId="77"/>
    <cellStyle name="Fixed" xfId="78"/>
    <cellStyle name="formatos" xfId="79"/>
    <cellStyle name="Heading1" xfId="80"/>
    <cellStyle name="Heading2" xfId="81"/>
    <cellStyle name="Incorrecto 2" xfId="82"/>
    <cellStyle name="Millares [0] 2" xfId="83"/>
    <cellStyle name="Millares 10" xfId="84"/>
    <cellStyle name="Millares 11" xfId="85"/>
    <cellStyle name="Millares 12" xfId="86"/>
    <cellStyle name="Millares 13" xfId="87"/>
    <cellStyle name="Millares 14" xfId="88"/>
    <cellStyle name="Millares 15" xfId="89"/>
    <cellStyle name="Millares 16" xfId="90"/>
    <cellStyle name="Millares 17" xfId="91"/>
    <cellStyle name="Millares 18" xfId="92"/>
    <cellStyle name="Millares 19" xfId="93"/>
    <cellStyle name="Millares 2" xfId="94"/>
    <cellStyle name="Millares 2 2" xfId="95"/>
    <cellStyle name="Millares 20" xfId="96"/>
    <cellStyle name="Millares 21" xfId="97"/>
    <cellStyle name="Millares 22" xfId="98"/>
    <cellStyle name="Millares 23" xfId="99"/>
    <cellStyle name="Millares 24" xfId="100"/>
    <cellStyle name="Millares 3" xfId="101"/>
    <cellStyle name="Millares 3 2" xfId="102"/>
    <cellStyle name="Millares 4" xfId="103"/>
    <cellStyle name="Millares 4 2" xfId="104"/>
    <cellStyle name="Millares 5" xfId="105"/>
    <cellStyle name="Millares 6" xfId="106"/>
    <cellStyle name="Millares 7" xfId="107"/>
    <cellStyle name="Millares 8" xfId="108"/>
    <cellStyle name="Millares 9" xfId="109"/>
    <cellStyle name="Millares_U.E. 026 ANEXO 7 - ORIENTACIONES, MONITOREO y MATERIALES (30.10.06)" xfId="110"/>
    <cellStyle name="Moneda 2" xfId="111"/>
    <cellStyle name="Moneda 3" xfId="112"/>
    <cellStyle name="Moneda 4" xfId="113"/>
    <cellStyle name="MONETARIO" xfId="114"/>
    <cellStyle name="Neutral 2" xfId="115"/>
    <cellStyle name="No-definido" xfId="116"/>
    <cellStyle name="Normal" xfId="0" builtinId="0"/>
    <cellStyle name="Normal 10" xfId="1"/>
    <cellStyle name="Normal 10 2" xfId="117"/>
    <cellStyle name="Normal 11" xfId="118"/>
    <cellStyle name="Normal 12" xfId="119"/>
    <cellStyle name="Normal 2" xfId="120"/>
    <cellStyle name="Normal 2 2" xfId="121"/>
    <cellStyle name="Normal 2 2 2" xfId="122"/>
    <cellStyle name="Normal 2 2_Copia de Anthony  Anexo 02 al 5 mayo FELA" xfId="123"/>
    <cellStyle name="Normal 2 3" xfId="124"/>
    <cellStyle name="Normal 2 3 2" xfId="125"/>
    <cellStyle name="Normal 2 4" xfId="126"/>
    <cellStyle name="Normal 2_Copia de Anthony  Anexo 02 al 5 mayo FELA" xfId="127"/>
    <cellStyle name="Normal 3" xfId="128"/>
    <cellStyle name="Normal 4" xfId="129"/>
    <cellStyle name="Normal 5" xfId="130"/>
    <cellStyle name="Normal 6" xfId="131"/>
    <cellStyle name="Normal 7" xfId="132"/>
    <cellStyle name="Normal 8" xfId="133"/>
    <cellStyle name="Normal 9" xfId="134"/>
    <cellStyle name="Normal_Anexos_04_al_07 UE 026 UDCREEIP - 2006 Ajustado 2" xfId="135"/>
    <cellStyle name="Normal_Ejemplo de Tabla" xfId="2"/>
    <cellStyle name="Normal_Ejemplo de Tabla 2" xfId="136"/>
    <cellStyle name="Normal_EQUIPO TECNICO - R.O. 2008-ultimo" xfId="137"/>
    <cellStyle name="Normal_U.E. 026 ANEXO 7 - ORIENTACIONES, MONITOREO y MATERIALES (30.10.06)" xfId="138"/>
    <cellStyle name="Notas 2" xfId="139"/>
    <cellStyle name="Nseries" xfId="140"/>
    <cellStyle name="Percent" xfId="141"/>
    <cellStyle name="PORCENTAJE" xfId="142"/>
    <cellStyle name="Porcentual 2" xfId="143"/>
    <cellStyle name="Porcentual 2 2" xfId="144"/>
    <cellStyle name="Porcentual 3" xfId="145"/>
    <cellStyle name="Porcentual 4" xfId="146"/>
    <cellStyle name="Porcentual 5" xfId="147"/>
    <cellStyle name="Porcentual 5 2" xfId="148"/>
    <cellStyle name="Porcentual 6" xfId="149"/>
    <cellStyle name="Porcentual 7" xfId="150"/>
    <cellStyle name="Porcentual 8" xfId="151"/>
    <cellStyle name="R" xfId="152"/>
    <cellStyle name="Salida 2" xfId="153"/>
    <cellStyle name="Texto de advertencia 2" xfId="154"/>
    <cellStyle name="Texto explicativo 2" xfId="155"/>
    <cellStyle name="Título 1 2" xfId="156"/>
    <cellStyle name="Título 2 2" xfId="157"/>
    <cellStyle name="Título 3 2" xfId="158"/>
    <cellStyle name="Título 4" xfId="159"/>
    <cellStyle name="Título de hoja" xfId="160"/>
    <cellStyle name="Total 2" xfId="161"/>
  </cellStyles>
  <dxfs count="0"/>
  <tableStyles count="0" defaultTableStyle="TableStyleMedium9" defaultPivotStyle="PivotStyleLight16"/>
  <colors>
    <mruColors>
      <color rgb="FFEFFBFF"/>
      <color rgb="FF8FE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392470</xdr:colOff>
      <xdr:row>50</xdr:row>
      <xdr:rowOff>27044</xdr:rowOff>
    </xdr:from>
    <xdr:to>
      <xdr:col>12</xdr:col>
      <xdr:colOff>648738</xdr:colOff>
      <xdr:row>52</xdr:row>
      <xdr:rowOff>171314</xdr:rowOff>
    </xdr:to>
    <xdr:sp macro="" textlink="">
      <xdr:nvSpPr>
        <xdr:cNvPr id="2" name="1 CuadroTexto"/>
        <xdr:cNvSpPr txBox="1"/>
      </xdr:nvSpPr>
      <xdr:spPr>
        <a:xfrm>
          <a:off x="8236588" y="12745720"/>
          <a:ext cx="3360297" cy="52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231425</xdr:colOff>
      <xdr:row>50</xdr:row>
      <xdr:rowOff>25987</xdr:rowOff>
    </xdr:from>
    <xdr:to>
      <xdr:col>17</xdr:col>
      <xdr:colOff>496469</xdr:colOff>
      <xdr:row>52</xdr:row>
      <xdr:rowOff>170257</xdr:rowOff>
    </xdr:to>
    <xdr:sp macro="" textlink="">
      <xdr:nvSpPr>
        <xdr:cNvPr id="3" name="2 CuadroTexto"/>
        <xdr:cNvSpPr txBox="1"/>
      </xdr:nvSpPr>
      <xdr:spPr>
        <a:xfrm>
          <a:off x="13566425" y="12744663"/>
          <a:ext cx="2920838" cy="52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23378</xdr:colOff>
      <xdr:row>50</xdr:row>
      <xdr:rowOff>15839</xdr:rowOff>
    </xdr:from>
    <xdr:to>
      <xdr:col>8</xdr:col>
      <xdr:colOff>20905</xdr:colOff>
      <xdr:row>52</xdr:row>
      <xdr:rowOff>160109</xdr:rowOff>
    </xdr:to>
    <xdr:sp macro="" textlink="">
      <xdr:nvSpPr>
        <xdr:cNvPr id="4" name="3 CuadroTexto"/>
        <xdr:cNvSpPr txBox="1"/>
      </xdr:nvSpPr>
      <xdr:spPr>
        <a:xfrm>
          <a:off x="4393672" y="12734515"/>
          <a:ext cx="2866233" cy="52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430413</xdr:colOff>
      <xdr:row>50</xdr:row>
      <xdr:rowOff>20108</xdr:rowOff>
    </xdr:from>
    <xdr:to>
      <xdr:col>11</xdr:col>
      <xdr:colOff>343781</xdr:colOff>
      <xdr:row>52</xdr:row>
      <xdr:rowOff>164379</xdr:rowOff>
    </xdr:to>
    <xdr:sp macro="" textlink="">
      <xdr:nvSpPr>
        <xdr:cNvPr id="2" name="1 CuadroTexto"/>
        <xdr:cNvSpPr txBox="1"/>
      </xdr:nvSpPr>
      <xdr:spPr>
        <a:xfrm>
          <a:off x="5973963" y="20089283"/>
          <a:ext cx="2542268" cy="525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374473</xdr:colOff>
      <xdr:row>50</xdr:row>
      <xdr:rowOff>19050</xdr:rowOff>
    </xdr:from>
    <xdr:to>
      <xdr:col>17</xdr:col>
      <xdr:colOff>174446</xdr:colOff>
      <xdr:row>52</xdr:row>
      <xdr:rowOff>163321</xdr:rowOff>
    </xdr:to>
    <xdr:sp macro="" textlink="">
      <xdr:nvSpPr>
        <xdr:cNvPr id="3" name="2 CuadroTexto"/>
        <xdr:cNvSpPr txBox="1"/>
      </xdr:nvSpPr>
      <xdr:spPr>
        <a:xfrm>
          <a:off x="10175698" y="20088225"/>
          <a:ext cx="2476498" cy="525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50</xdr:row>
      <xdr:rowOff>20108</xdr:rowOff>
    </xdr:from>
    <xdr:to>
      <xdr:col>6</xdr:col>
      <xdr:colOff>247294</xdr:colOff>
      <xdr:row>52</xdr:row>
      <xdr:rowOff>164379</xdr:rowOff>
    </xdr:to>
    <xdr:sp macro="" textlink="">
      <xdr:nvSpPr>
        <xdr:cNvPr id="4" name="3 CuadroTexto"/>
        <xdr:cNvSpPr txBox="1"/>
      </xdr:nvSpPr>
      <xdr:spPr>
        <a:xfrm>
          <a:off x="2162175" y="20089283"/>
          <a:ext cx="2780944" cy="5252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166990</xdr:colOff>
      <xdr:row>326</xdr:row>
      <xdr:rowOff>38429</xdr:rowOff>
    </xdr:from>
    <xdr:to>
      <xdr:col>39</xdr:col>
      <xdr:colOff>199415</xdr:colOff>
      <xdr:row>347</xdr:row>
      <xdr:rowOff>61083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0365" y="65913329"/>
          <a:ext cx="10328950" cy="34230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154188</xdr:colOff>
      <xdr:row>18</xdr:row>
      <xdr:rowOff>32973</xdr:rowOff>
    </xdr:from>
    <xdr:to>
      <xdr:col>26</xdr:col>
      <xdr:colOff>0</xdr:colOff>
      <xdr:row>21</xdr:row>
      <xdr:rowOff>502</xdr:rowOff>
    </xdr:to>
    <xdr:sp macro="" textlink="">
      <xdr:nvSpPr>
        <xdr:cNvPr id="24" name="23 CuadroTexto"/>
        <xdr:cNvSpPr txBox="1"/>
      </xdr:nvSpPr>
      <xdr:spPr>
        <a:xfrm>
          <a:off x="8660746" y="3146915"/>
          <a:ext cx="2747273" cy="546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18</xdr:row>
      <xdr:rowOff>17098</xdr:rowOff>
    </xdr:from>
    <xdr:to>
      <xdr:col>41</xdr:col>
      <xdr:colOff>217308</xdr:colOff>
      <xdr:row>21</xdr:row>
      <xdr:rowOff>34369</xdr:rowOff>
    </xdr:to>
    <xdr:sp macro="" textlink="">
      <xdr:nvSpPr>
        <xdr:cNvPr id="25" name="24 CuadroTexto"/>
        <xdr:cNvSpPr txBox="1"/>
      </xdr:nvSpPr>
      <xdr:spPr>
        <a:xfrm>
          <a:off x="12831891" y="3131040"/>
          <a:ext cx="2420263" cy="596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18</xdr:row>
      <xdr:rowOff>48848</xdr:rowOff>
    </xdr:from>
    <xdr:to>
      <xdr:col>9</xdr:col>
      <xdr:colOff>116325</xdr:colOff>
      <xdr:row>21</xdr:row>
      <xdr:rowOff>16377</xdr:rowOff>
    </xdr:to>
    <xdr:sp macro="" textlink="">
      <xdr:nvSpPr>
        <xdr:cNvPr id="26" name="25 CuadroTexto"/>
        <xdr:cNvSpPr txBox="1"/>
      </xdr:nvSpPr>
      <xdr:spPr>
        <a:xfrm>
          <a:off x="4654062" y="3162790"/>
          <a:ext cx="2759878" cy="546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41</xdr:row>
      <xdr:rowOff>32973</xdr:rowOff>
    </xdr:from>
    <xdr:to>
      <xdr:col>26</xdr:col>
      <xdr:colOff>0</xdr:colOff>
      <xdr:row>44</xdr:row>
      <xdr:rowOff>502</xdr:rowOff>
    </xdr:to>
    <xdr:sp macro="" textlink="">
      <xdr:nvSpPr>
        <xdr:cNvPr id="51" name="50 CuadroTexto"/>
        <xdr:cNvSpPr txBox="1"/>
      </xdr:nvSpPr>
      <xdr:spPr>
        <a:xfrm>
          <a:off x="8660746" y="3146915"/>
          <a:ext cx="2747273" cy="546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41</xdr:row>
      <xdr:rowOff>17098</xdr:rowOff>
    </xdr:from>
    <xdr:to>
      <xdr:col>41</xdr:col>
      <xdr:colOff>217308</xdr:colOff>
      <xdr:row>44</xdr:row>
      <xdr:rowOff>34369</xdr:rowOff>
    </xdr:to>
    <xdr:sp macro="" textlink="">
      <xdr:nvSpPr>
        <xdr:cNvPr id="52" name="51 CuadroTexto"/>
        <xdr:cNvSpPr txBox="1"/>
      </xdr:nvSpPr>
      <xdr:spPr>
        <a:xfrm>
          <a:off x="12831891" y="3131040"/>
          <a:ext cx="2420263" cy="596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41</xdr:row>
      <xdr:rowOff>48848</xdr:rowOff>
    </xdr:from>
    <xdr:to>
      <xdr:col>9</xdr:col>
      <xdr:colOff>116325</xdr:colOff>
      <xdr:row>44</xdr:row>
      <xdr:rowOff>16377</xdr:rowOff>
    </xdr:to>
    <xdr:sp macro="" textlink="">
      <xdr:nvSpPr>
        <xdr:cNvPr id="53" name="52 CuadroTexto"/>
        <xdr:cNvSpPr txBox="1"/>
      </xdr:nvSpPr>
      <xdr:spPr>
        <a:xfrm>
          <a:off x="4654062" y="3162790"/>
          <a:ext cx="2759878" cy="546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169</xdr:row>
      <xdr:rowOff>142876</xdr:rowOff>
    </xdr:from>
    <xdr:to>
      <xdr:col>26</xdr:col>
      <xdr:colOff>0</xdr:colOff>
      <xdr:row>172</xdr:row>
      <xdr:rowOff>110405</xdr:rowOff>
    </xdr:to>
    <xdr:sp macro="" textlink="">
      <xdr:nvSpPr>
        <xdr:cNvPr id="54" name="53 CuadroTexto"/>
        <xdr:cNvSpPr txBox="1"/>
      </xdr:nvSpPr>
      <xdr:spPr>
        <a:xfrm>
          <a:off x="8660746" y="65880030"/>
          <a:ext cx="2747273" cy="582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169</xdr:row>
      <xdr:rowOff>127001</xdr:rowOff>
    </xdr:from>
    <xdr:to>
      <xdr:col>41</xdr:col>
      <xdr:colOff>217308</xdr:colOff>
      <xdr:row>172</xdr:row>
      <xdr:rowOff>144272</xdr:rowOff>
    </xdr:to>
    <xdr:sp macro="" textlink="">
      <xdr:nvSpPr>
        <xdr:cNvPr id="55" name="54 CuadroTexto"/>
        <xdr:cNvSpPr txBox="1"/>
      </xdr:nvSpPr>
      <xdr:spPr>
        <a:xfrm>
          <a:off x="12831891" y="65864155"/>
          <a:ext cx="2420263" cy="632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169</xdr:row>
      <xdr:rowOff>158751</xdr:rowOff>
    </xdr:from>
    <xdr:to>
      <xdr:col>9</xdr:col>
      <xdr:colOff>116325</xdr:colOff>
      <xdr:row>172</xdr:row>
      <xdr:rowOff>126280</xdr:rowOff>
    </xdr:to>
    <xdr:sp macro="" textlink="">
      <xdr:nvSpPr>
        <xdr:cNvPr id="56" name="55 CuadroTexto"/>
        <xdr:cNvSpPr txBox="1"/>
      </xdr:nvSpPr>
      <xdr:spPr>
        <a:xfrm>
          <a:off x="4654062" y="65895905"/>
          <a:ext cx="2759878" cy="582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217</xdr:row>
      <xdr:rowOff>180976</xdr:rowOff>
    </xdr:from>
    <xdr:to>
      <xdr:col>26</xdr:col>
      <xdr:colOff>0</xdr:colOff>
      <xdr:row>220</xdr:row>
      <xdr:rowOff>148505</xdr:rowOff>
    </xdr:to>
    <xdr:sp macro="" textlink="">
      <xdr:nvSpPr>
        <xdr:cNvPr id="57" name="56 CuadroTexto"/>
        <xdr:cNvSpPr txBox="1"/>
      </xdr:nvSpPr>
      <xdr:spPr>
        <a:xfrm>
          <a:off x="8640963" y="39404926"/>
          <a:ext cx="2703312" cy="5866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217</xdr:row>
      <xdr:rowOff>146051</xdr:rowOff>
    </xdr:from>
    <xdr:to>
      <xdr:col>41</xdr:col>
      <xdr:colOff>217308</xdr:colOff>
      <xdr:row>221</xdr:row>
      <xdr:rowOff>1397</xdr:rowOff>
    </xdr:to>
    <xdr:sp macro="" textlink="">
      <xdr:nvSpPr>
        <xdr:cNvPr id="58" name="57 CuadroTexto"/>
        <xdr:cNvSpPr txBox="1"/>
      </xdr:nvSpPr>
      <xdr:spPr>
        <a:xfrm>
          <a:off x="12749829" y="39370001"/>
          <a:ext cx="2383629" cy="636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217</xdr:row>
      <xdr:rowOff>196851</xdr:rowOff>
    </xdr:from>
    <xdr:to>
      <xdr:col>9</xdr:col>
      <xdr:colOff>116325</xdr:colOff>
      <xdr:row>221</xdr:row>
      <xdr:rowOff>2455</xdr:rowOff>
    </xdr:to>
    <xdr:sp macro="" textlink="">
      <xdr:nvSpPr>
        <xdr:cNvPr id="59" name="58 CuadroTexto"/>
        <xdr:cNvSpPr txBox="1"/>
      </xdr:nvSpPr>
      <xdr:spPr>
        <a:xfrm>
          <a:off x="4657725" y="39420801"/>
          <a:ext cx="2754750" cy="5866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241</xdr:row>
      <xdr:rowOff>142876</xdr:rowOff>
    </xdr:from>
    <xdr:to>
      <xdr:col>26</xdr:col>
      <xdr:colOff>0</xdr:colOff>
      <xdr:row>244</xdr:row>
      <xdr:rowOff>110405</xdr:rowOff>
    </xdr:to>
    <xdr:sp macro="" textlink="">
      <xdr:nvSpPr>
        <xdr:cNvPr id="60" name="59 CuadroTexto"/>
        <xdr:cNvSpPr txBox="1"/>
      </xdr:nvSpPr>
      <xdr:spPr>
        <a:xfrm>
          <a:off x="8660746" y="16415972"/>
          <a:ext cx="2747273" cy="582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241</xdr:row>
      <xdr:rowOff>127001</xdr:rowOff>
    </xdr:from>
    <xdr:to>
      <xdr:col>41</xdr:col>
      <xdr:colOff>217308</xdr:colOff>
      <xdr:row>244</xdr:row>
      <xdr:rowOff>144272</xdr:rowOff>
    </xdr:to>
    <xdr:sp macro="" textlink="">
      <xdr:nvSpPr>
        <xdr:cNvPr id="61" name="60 CuadroTexto"/>
        <xdr:cNvSpPr txBox="1"/>
      </xdr:nvSpPr>
      <xdr:spPr>
        <a:xfrm>
          <a:off x="12831891" y="16400097"/>
          <a:ext cx="2420263" cy="632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241</xdr:row>
      <xdr:rowOff>158751</xdr:rowOff>
    </xdr:from>
    <xdr:to>
      <xdr:col>9</xdr:col>
      <xdr:colOff>116325</xdr:colOff>
      <xdr:row>244</xdr:row>
      <xdr:rowOff>126280</xdr:rowOff>
    </xdr:to>
    <xdr:sp macro="" textlink="">
      <xdr:nvSpPr>
        <xdr:cNvPr id="62" name="61 CuadroTexto"/>
        <xdr:cNvSpPr txBox="1"/>
      </xdr:nvSpPr>
      <xdr:spPr>
        <a:xfrm>
          <a:off x="4654062" y="16431847"/>
          <a:ext cx="2759878" cy="582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64</xdr:row>
      <xdr:rowOff>142876</xdr:rowOff>
    </xdr:from>
    <xdr:to>
      <xdr:col>26</xdr:col>
      <xdr:colOff>0</xdr:colOff>
      <xdr:row>67</xdr:row>
      <xdr:rowOff>110405</xdr:rowOff>
    </xdr:to>
    <xdr:sp macro="" textlink="">
      <xdr:nvSpPr>
        <xdr:cNvPr id="48" name="47 CuadroTexto"/>
        <xdr:cNvSpPr txBox="1"/>
      </xdr:nvSpPr>
      <xdr:spPr>
        <a:xfrm>
          <a:off x="8660746" y="25303530"/>
          <a:ext cx="2747273" cy="582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64</xdr:row>
      <xdr:rowOff>127001</xdr:rowOff>
    </xdr:from>
    <xdr:to>
      <xdr:col>41</xdr:col>
      <xdr:colOff>217308</xdr:colOff>
      <xdr:row>67</xdr:row>
      <xdr:rowOff>144272</xdr:rowOff>
    </xdr:to>
    <xdr:sp macro="" textlink="">
      <xdr:nvSpPr>
        <xdr:cNvPr id="49" name="48 CuadroTexto"/>
        <xdr:cNvSpPr txBox="1"/>
      </xdr:nvSpPr>
      <xdr:spPr>
        <a:xfrm>
          <a:off x="12831891" y="25287655"/>
          <a:ext cx="2420263" cy="632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64</xdr:row>
      <xdr:rowOff>158751</xdr:rowOff>
    </xdr:from>
    <xdr:to>
      <xdr:col>9</xdr:col>
      <xdr:colOff>116325</xdr:colOff>
      <xdr:row>67</xdr:row>
      <xdr:rowOff>126280</xdr:rowOff>
    </xdr:to>
    <xdr:sp macro="" textlink="">
      <xdr:nvSpPr>
        <xdr:cNvPr id="50" name="49 CuadroTexto"/>
        <xdr:cNvSpPr txBox="1"/>
      </xdr:nvSpPr>
      <xdr:spPr>
        <a:xfrm>
          <a:off x="4654062" y="25319405"/>
          <a:ext cx="2759878" cy="5829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193</xdr:row>
      <xdr:rowOff>142876</xdr:rowOff>
    </xdr:from>
    <xdr:to>
      <xdr:col>26</xdr:col>
      <xdr:colOff>0</xdr:colOff>
      <xdr:row>196</xdr:row>
      <xdr:rowOff>110405</xdr:rowOff>
    </xdr:to>
    <xdr:sp macro="" textlink="">
      <xdr:nvSpPr>
        <xdr:cNvPr id="66" name="65 CuadroTexto"/>
        <xdr:cNvSpPr txBox="1"/>
      </xdr:nvSpPr>
      <xdr:spPr>
        <a:xfrm>
          <a:off x="8660746" y="34901799"/>
          <a:ext cx="2747273" cy="582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193</xdr:row>
      <xdr:rowOff>127001</xdr:rowOff>
    </xdr:from>
    <xdr:to>
      <xdr:col>41</xdr:col>
      <xdr:colOff>217308</xdr:colOff>
      <xdr:row>196</xdr:row>
      <xdr:rowOff>144272</xdr:rowOff>
    </xdr:to>
    <xdr:sp macro="" textlink="">
      <xdr:nvSpPr>
        <xdr:cNvPr id="67" name="66 CuadroTexto"/>
        <xdr:cNvSpPr txBox="1"/>
      </xdr:nvSpPr>
      <xdr:spPr>
        <a:xfrm>
          <a:off x="12831891" y="34885924"/>
          <a:ext cx="2420263" cy="632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193</xdr:row>
      <xdr:rowOff>158751</xdr:rowOff>
    </xdr:from>
    <xdr:to>
      <xdr:col>9</xdr:col>
      <xdr:colOff>116325</xdr:colOff>
      <xdr:row>196</xdr:row>
      <xdr:rowOff>126280</xdr:rowOff>
    </xdr:to>
    <xdr:sp macro="" textlink="">
      <xdr:nvSpPr>
        <xdr:cNvPr id="68" name="67 CuadroTexto"/>
        <xdr:cNvSpPr txBox="1"/>
      </xdr:nvSpPr>
      <xdr:spPr>
        <a:xfrm>
          <a:off x="4654062" y="34917674"/>
          <a:ext cx="2759878" cy="582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107</xdr:row>
      <xdr:rowOff>142876</xdr:rowOff>
    </xdr:from>
    <xdr:to>
      <xdr:col>26</xdr:col>
      <xdr:colOff>0</xdr:colOff>
      <xdr:row>110</xdr:row>
      <xdr:rowOff>110405</xdr:rowOff>
    </xdr:to>
    <xdr:sp macro="" textlink="">
      <xdr:nvSpPr>
        <xdr:cNvPr id="93" name="92 CuadroTexto"/>
        <xdr:cNvSpPr txBox="1"/>
      </xdr:nvSpPr>
      <xdr:spPr>
        <a:xfrm>
          <a:off x="8640963" y="15897226"/>
          <a:ext cx="2703312" cy="54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107</xdr:row>
      <xdr:rowOff>127001</xdr:rowOff>
    </xdr:from>
    <xdr:to>
      <xdr:col>41</xdr:col>
      <xdr:colOff>217308</xdr:colOff>
      <xdr:row>110</xdr:row>
      <xdr:rowOff>144272</xdr:rowOff>
    </xdr:to>
    <xdr:sp macro="" textlink="">
      <xdr:nvSpPr>
        <xdr:cNvPr id="94" name="93 CuadroTexto"/>
        <xdr:cNvSpPr txBox="1"/>
      </xdr:nvSpPr>
      <xdr:spPr>
        <a:xfrm>
          <a:off x="12749829" y="15881351"/>
          <a:ext cx="2383629" cy="598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107</xdr:row>
      <xdr:rowOff>158751</xdr:rowOff>
    </xdr:from>
    <xdr:to>
      <xdr:col>9</xdr:col>
      <xdr:colOff>116325</xdr:colOff>
      <xdr:row>110</xdr:row>
      <xdr:rowOff>126280</xdr:rowOff>
    </xdr:to>
    <xdr:sp macro="" textlink="">
      <xdr:nvSpPr>
        <xdr:cNvPr id="95" name="94 CuadroTexto"/>
        <xdr:cNvSpPr txBox="1"/>
      </xdr:nvSpPr>
      <xdr:spPr>
        <a:xfrm>
          <a:off x="4657725" y="15913101"/>
          <a:ext cx="2754750" cy="54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146</xdr:row>
      <xdr:rowOff>9526</xdr:rowOff>
    </xdr:from>
    <xdr:to>
      <xdr:col>26</xdr:col>
      <xdr:colOff>0</xdr:colOff>
      <xdr:row>150</xdr:row>
      <xdr:rowOff>138980</xdr:rowOff>
    </xdr:to>
    <xdr:sp macro="" textlink="">
      <xdr:nvSpPr>
        <xdr:cNvPr id="96" name="95 CuadroTexto"/>
        <xdr:cNvSpPr txBox="1"/>
      </xdr:nvSpPr>
      <xdr:spPr>
        <a:xfrm>
          <a:off x="8640963" y="26584276"/>
          <a:ext cx="2703312" cy="872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146</xdr:row>
      <xdr:rowOff>19049</xdr:rowOff>
    </xdr:from>
    <xdr:to>
      <xdr:col>41</xdr:col>
      <xdr:colOff>217308</xdr:colOff>
      <xdr:row>150</xdr:row>
      <xdr:rowOff>153796</xdr:rowOff>
    </xdr:to>
    <xdr:sp macro="" textlink="">
      <xdr:nvSpPr>
        <xdr:cNvPr id="97" name="96 CuadroTexto"/>
        <xdr:cNvSpPr txBox="1"/>
      </xdr:nvSpPr>
      <xdr:spPr>
        <a:xfrm>
          <a:off x="12749829" y="26593799"/>
          <a:ext cx="2383629" cy="8776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146</xdr:row>
      <xdr:rowOff>25401</xdr:rowOff>
    </xdr:from>
    <xdr:to>
      <xdr:col>9</xdr:col>
      <xdr:colOff>116325</xdr:colOff>
      <xdr:row>150</xdr:row>
      <xdr:rowOff>154855</xdr:rowOff>
    </xdr:to>
    <xdr:sp macro="" textlink="">
      <xdr:nvSpPr>
        <xdr:cNvPr id="98" name="97 CuadroTexto"/>
        <xdr:cNvSpPr txBox="1"/>
      </xdr:nvSpPr>
      <xdr:spPr>
        <a:xfrm>
          <a:off x="4657725" y="26600151"/>
          <a:ext cx="2754750" cy="872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318</xdr:row>
      <xdr:rowOff>142876</xdr:rowOff>
    </xdr:from>
    <xdr:to>
      <xdr:col>26</xdr:col>
      <xdr:colOff>0</xdr:colOff>
      <xdr:row>321</xdr:row>
      <xdr:rowOff>110405</xdr:rowOff>
    </xdr:to>
    <xdr:sp macro="" textlink="">
      <xdr:nvSpPr>
        <xdr:cNvPr id="99" name="98 CuadroTexto"/>
        <xdr:cNvSpPr txBox="1"/>
      </xdr:nvSpPr>
      <xdr:spPr>
        <a:xfrm>
          <a:off x="8640963" y="20793076"/>
          <a:ext cx="2703312" cy="54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318</xdr:row>
      <xdr:rowOff>127001</xdr:rowOff>
    </xdr:from>
    <xdr:to>
      <xdr:col>41</xdr:col>
      <xdr:colOff>217308</xdr:colOff>
      <xdr:row>321</xdr:row>
      <xdr:rowOff>144272</xdr:rowOff>
    </xdr:to>
    <xdr:sp macro="" textlink="">
      <xdr:nvSpPr>
        <xdr:cNvPr id="100" name="99 CuadroTexto"/>
        <xdr:cNvSpPr txBox="1"/>
      </xdr:nvSpPr>
      <xdr:spPr>
        <a:xfrm>
          <a:off x="12749829" y="20777201"/>
          <a:ext cx="2383629" cy="598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318</xdr:row>
      <xdr:rowOff>158751</xdr:rowOff>
    </xdr:from>
    <xdr:to>
      <xdr:col>9</xdr:col>
      <xdr:colOff>116325</xdr:colOff>
      <xdr:row>321</xdr:row>
      <xdr:rowOff>126280</xdr:rowOff>
    </xdr:to>
    <xdr:sp macro="" textlink="">
      <xdr:nvSpPr>
        <xdr:cNvPr id="101" name="100 CuadroTexto"/>
        <xdr:cNvSpPr txBox="1"/>
      </xdr:nvSpPr>
      <xdr:spPr>
        <a:xfrm>
          <a:off x="4657725" y="20808951"/>
          <a:ext cx="2754750" cy="54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154188</xdr:colOff>
      <xdr:row>286</xdr:row>
      <xdr:rowOff>19051</xdr:rowOff>
    </xdr:from>
    <xdr:to>
      <xdr:col>26</xdr:col>
      <xdr:colOff>0</xdr:colOff>
      <xdr:row>290</xdr:row>
      <xdr:rowOff>70766</xdr:rowOff>
    </xdr:to>
    <xdr:sp macro="" textlink="">
      <xdr:nvSpPr>
        <xdr:cNvPr id="102" name="101 CuadroTexto"/>
        <xdr:cNvSpPr txBox="1"/>
      </xdr:nvSpPr>
      <xdr:spPr>
        <a:xfrm>
          <a:off x="8640963" y="51939826"/>
          <a:ext cx="2703312" cy="794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214929</xdr:colOff>
      <xdr:row>286</xdr:row>
      <xdr:rowOff>3176</xdr:rowOff>
    </xdr:from>
    <xdr:to>
      <xdr:col>41</xdr:col>
      <xdr:colOff>217308</xdr:colOff>
      <xdr:row>290</xdr:row>
      <xdr:rowOff>85725</xdr:rowOff>
    </xdr:to>
    <xdr:sp macro="" textlink="">
      <xdr:nvSpPr>
        <xdr:cNvPr id="103" name="102 CuadroTexto"/>
        <xdr:cNvSpPr txBox="1"/>
      </xdr:nvSpPr>
      <xdr:spPr>
        <a:xfrm>
          <a:off x="12749829" y="51923951"/>
          <a:ext cx="2383629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514350</xdr:colOff>
      <xdr:row>286</xdr:row>
      <xdr:rowOff>34926</xdr:rowOff>
    </xdr:from>
    <xdr:to>
      <xdr:col>9</xdr:col>
      <xdr:colOff>116325</xdr:colOff>
      <xdr:row>290</xdr:row>
      <xdr:rowOff>86641</xdr:rowOff>
    </xdr:to>
    <xdr:sp macro="" textlink="">
      <xdr:nvSpPr>
        <xdr:cNvPr id="104" name="103 CuadroTexto"/>
        <xdr:cNvSpPr txBox="1"/>
      </xdr:nvSpPr>
      <xdr:spPr>
        <a:xfrm>
          <a:off x="4657725" y="51955701"/>
          <a:ext cx="2754750" cy="7946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responsable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979714</xdr:colOff>
      <xdr:row>275</xdr:row>
      <xdr:rowOff>13607</xdr:rowOff>
    </xdr:from>
    <xdr:to>
      <xdr:col>14</xdr:col>
      <xdr:colOff>310243</xdr:colOff>
      <xdr:row>301</xdr:row>
      <xdr:rowOff>80024</xdr:rowOff>
    </xdr:to>
    <xdr:pic>
      <xdr:nvPicPr>
        <xdr:cNvPr id="4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1264" y="103512257"/>
          <a:ext cx="7903029" cy="4276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116088</xdr:colOff>
      <xdr:row>14</xdr:row>
      <xdr:rowOff>5443</xdr:rowOff>
    </xdr:from>
    <xdr:to>
      <xdr:col>18</xdr:col>
      <xdr:colOff>58031</xdr:colOff>
      <xdr:row>17</xdr:row>
      <xdr:rowOff>152399</xdr:rowOff>
    </xdr:to>
    <xdr:sp macro="" textlink="">
      <xdr:nvSpPr>
        <xdr:cNvPr id="46" name="45 CuadroTexto"/>
        <xdr:cNvSpPr txBox="1"/>
      </xdr:nvSpPr>
      <xdr:spPr>
        <a:xfrm>
          <a:off x="8155188" y="2834368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14</xdr:row>
      <xdr:rowOff>6804</xdr:rowOff>
    </xdr:from>
    <xdr:to>
      <xdr:col>30</xdr:col>
      <xdr:colOff>166686</xdr:colOff>
      <xdr:row>17</xdr:row>
      <xdr:rowOff>152400</xdr:rowOff>
    </xdr:to>
    <xdr:sp macro="" textlink="">
      <xdr:nvSpPr>
        <xdr:cNvPr id="47" name="46 CuadroTexto"/>
        <xdr:cNvSpPr txBox="1"/>
      </xdr:nvSpPr>
      <xdr:spPr>
        <a:xfrm>
          <a:off x="13054628" y="2835729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14</xdr:row>
      <xdr:rowOff>9525</xdr:rowOff>
    </xdr:from>
    <xdr:to>
      <xdr:col>10</xdr:col>
      <xdr:colOff>212912</xdr:colOff>
      <xdr:row>17</xdr:row>
      <xdr:rowOff>152400</xdr:rowOff>
    </xdr:to>
    <xdr:sp macro="" textlink="">
      <xdr:nvSpPr>
        <xdr:cNvPr id="48" name="47 CuadroTexto"/>
        <xdr:cNvSpPr txBox="1"/>
      </xdr:nvSpPr>
      <xdr:spPr>
        <a:xfrm>
          <a:off x="4109197" y="3371290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34</xdr:row>
      <xdr:rowOff>5443</xdr:rowOff>
    </xdr:from>
    <xdr:to>
      <xdr:col>18</xdr:col>
      <xdr:colOff>58031</xdr:colOff>
      <xdr:row>37</xdr:row>
      <xdr:rowOff>152399</xdr:rowOff>
    </xdr:to>
    <xdr:sp macro="" textlink="">
      <xdr:nvSpPr>
        <xdr:cNvPr id="91" name="90 CuadroTexto"/>
        <xdr:cNvSpPr txBox="1"/>
      </xdr:nvSpPr>
      <xdr:spPr>
        <a:xfrm>
          <a:off x="8155188" y="2834368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34</xdr:row>
      <xdr:rowOff>6804</xdr:rowOff>
    </xdr:from>
    <xdr:to>
      <xdr:col>30</xdr:col>
      <xdr:colOff>166686</xdr:colOff>
      <xdr:row>37</xdr:row>
      <xdr:rowOff>152400</xdr:rowOff>
    </xdr:to>
    <xdr:sp macro="" textlink="">
      <xdr:nvSpPr>
        <xdr:cNvPr id="92" name="91 CuadroTexto"/>
        <xdr:cNvSpPr txBox="1"/>
      </xdr:nvSpPr>
      <xdr:spPr>
        <a:xfrm>
          <a:off x="13054628" y="2835729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34</xdr:row>
      <xdr:rowOff>9525</xdr:rowOff>
    </xdr:from>
    <xdr:to>
      <xdr:col>10</xdr:col>
      <xdr:colOff>135375</xdr:colOff>
      <xdr:row>37</xdr:row>
      <xdr:rowOff>152400</xdr:rowOff>
    </xdr:to>
    <xdr:sp macro="" textlink="">
      <xdr:nvSpPr>
        <xdr:cNvPr id="93" name="92 CuadroTexto"/>
        <xdr:cNvSpPr txBox="1"/>
      </xdr:nvSpPr>
      <xdr:spPr>
        <a:xfrm>
          <a:off x="4105275" y="2838450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54</xdr:row>
      <xdr:rowOff>5443</xdr:rowOff>
    </xdr:from>
    <xdr:to>
      <xdr:col>18</xdr:col>
      <xdr:colOff>58031</xdr:colOff>
      <xdr:row>57</xdr:row>
      <xdr:rowOff>152399</xdr:rowOff>
    </xdr:to>
    <xdr:sp macro="" textlink="">
      <xdr:nvSpPr>
        <xdr:cNvPr id="97" name="96 CuadroTexto"/>
        <xdr:cNvSpPr txBox="1"/>
      </xdr:nvSpPr>
      <xdr:spPr>
        <a:xfrm>
          <a:off x="8155188" y="6892018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54</xdr:row>
      <xdr:rowOff>6804</xdr:rowOff>
    </xdr:from>
    <xdr:to>
      <xdr:col>30</xdr:col>
      <xdr:colOff>166686</xdr:colOff>
      <xdr:row>57</xdr:row>
      <xdr:rowOff>152400</xdr:rowOff>
    </xdr:to>
    <xdr:sp macro="" textlink="">
      <xdr:nvSpPr>
        <xdr:cNvPr id="98" name="97 CuadroTexto"/>
        <xdr:cNvSpPr txBox="1"/>
      </xdr:nvSpPr>
      <xdr:spPr>
        <a:xfrm>
          <a:off x="13054628" y="6893379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54</xdr:row>
      <xdr:rowOff>9525</xdr:rowOff>
    </xdr:from>
    <xdr:to>
      <xdr:col>10</xdr:col>
      <xdr:colOff>135375</xdr:colOff>
      <xdr:row>57</xdr:row>
      <xdr:rowOff>152400</xdr:rowOff>
    </xdr:to>
    <xdr:sp macro="" textlink="">
      <xdr:nvSpPr>
        <xdr:cNvPr id="99" name="98 CuadroTexto"/>
        <xdr:cNvSpPr txBox="1"/>
      </xdr:nvSpPr>
      <xdr:spPr>
        <a:xfrm>
          <a:off x="4105275" y="6896100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90</xdr:row>
      <xdr:rowOff>0</xdr:rowOff>
    </xdr:from>
    <xdr:to>
      <xdr:col>18</xdr:col>
      <xdr:colOff>58031</xdr:colOff>
      <xdr:row>93</xdr:row>
      <xdr:rowOff>107575</xdr:rowOff>
    </xdr:to>
    <xdr:sp macro="" textlink="">
      <xdr:nvSpPr>
        <xdr:cNvPr id="100" name="99 CuadroTexto"/>
        <xdr:cNvSpPr txBox="1"/>
      </xdr:nvSpPr>
      <xdr:spPr>
        <a:xfrm>
          <a:off x="8173117" y="17307325"/>
          <a:ext cx="2844267" cy="7184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90</xdr:row>
      <xdr:rowOff>0</xdr:rowOff>
    </xdr:from>
    <xdr:to>
      <xdr:col>30</xdr:col>
      <xdr:colOff>166686</xdr:colOff>
      <xdr:row>93</xdr:row>
      <xdr:rowOff>107576</xdr:rowOff>
    </xdr:to>
    <xdr:sp macro="" textlink="">
      <xdr:nvSpPr>
        <xdr:cNvPr id="101" name="100 CuadroTexto"/>
        <xdr:cNvSpPr txBox="1"/>
      </xdr:nvSpPr>
      <xdr:spPr>
        <a:xfrm>
          <a:off x="13181254" y="17308686"/>
          <a:ext cx="4164050" cy="717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90</xdr:row>
      <xdr:rowOff>0</xdr:rowOff>
    </xdr:from>
    <xdr:to>
      <xdr:col>10</xdr:col>
      <xdr:colOff>135375</xdr:colOff>
      <xdr:row>93</xdr:row>
      <xdr:rowOff>107576</xdr:rowOff>
    </xdr:to>
    <xdr:sp macro="" textlink="">
      <xdr:nvSpPr>
        <xdr:cNvPr id="102" name="101 CuadroTexto"/>
        <xdr:cNvSpPr txBox="1"/>
      </xdr:nvSpPr>
      <xdr:spPr>
        <a:xfrm>
          <a:off x="4109197" y="17311407"/>
          <a:ext cx="278332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123</xdr:row>
      <xdr:rowOff>5443</xdr:rowOff>
    </xdr:from>
    <xdr:to>
      <xdr:col>18</xdr:col>
      <xdr:colOff>58031</xdr:colOff>
      <xdr:row>126</xdr:row>
      <xdr:rowOff>152399</xdr:rowOff>
    </xdr:to>
    <xdr:sp macro="" textlink="">
      <xdr:nvSpPr>
        <xdr:cNvPr id="103" name="102 CuadroTexto"/>
        <xdr:cNvSpPr txBox="1"/>
      </xdr:nvSpPr>
      <xdr:spPr>
        <a:xfrm>
          <a:off x="8155188" y="20417518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123</xdr:row>
      <xdr:rowOff>6804</xdr:rowOff>
    </xdr:from>
    <xdr:to>
      <xdr:col>30</xdr:col>
      <xdr:colOff>166686</xdr:colOff>
      <xdr:row>126</xdr:row>
      <xdr:rowOff>152400</xdr:rowOff>
    </xdr:to>
    <xdr:sp macro="" textlink="">
      <xdr:nvSpPr>
        <xdr:cNvPr id="104" name="103 CuadroTexto"/>
        <xdr:cNvSpPr txBox="1"/>
      </xdr:nvSpPr>
      <xdr:spPr>
        <a:xfrm>
          <a:off x="13054628" y="20418879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123</xdr:row>
      <xdr:rowOff>9525</xdr:rowOff>
    </xdr:from>
    <xdr:to>
      <xdr:col>10</xdr:col>
      <xdr:colOff>135375</xdr:colOff>
      <xdr:row>126</xdr:row>
      <xdr:rowOff>152400</xdr:rowOff>
    </xdr:to>
    <xdr:sp macro="" textlink="">
      <xdr:nvSpPr>
        <xdr:cNvPr id="105" name="104 CuadroTexto"/>
        <xdr:cNvSpPr txBox="1"/>
      </xdr:nvSpPr>
      <xdr:spPr>
        <a:xfrm>
          <a:off x="4105275" y="20421600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145</xdr:row>
      <xdr:rowOff>5443</xdr:rowOff>
    </xdr:from>
    <xdr:to>
      <xdr:col>18</xdr:col>
      <xdr:colOff>58031</xdr:colOff>
      <xdr:row>148</xdr:row>
      <xdr:rowOff>152399</xdr:rowOff>
    </xdr:to>
    <xdr:sp macro="" textlink="">
      <xdr:nvSpPr>
        <xdr:cNvPr id="106" name="105 CuadroTexto"/>
        <xdr:cNvSpPr txBox="1"/>
      </xdr:nvSpPr>
      <xdr:spPr>
        <a:xfrm>
          <a:off x="8155188" y="26570668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145</xdr:row>
      <xdr:rowOff>6804</xdr:rowOff>
    </xdr:from>
    <xdr:to>
      <xdr:col>30</xdr:col>
      <xdr:colOff>166686</xdr:colOff>
      <xdr:row>148</xdr:row>
      <xdr:rowOff>152400</xdr:rowOff>
    </xdr:to>
    <xdr:sp macro="" textlink="">
      <xdr:nvSpPr>
        <xdr:cNvPr id="107" name="106 CuadroTexto"/>
        <xdr:cNvSpPr txBox="1"/>
      </xdr:nvSpPr>
      <xdr:spPr>
        <a:xfrm>
          <a:off x="13054628" y="26572029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145</xdr:row>
      <xdr:rowOff>9525</xdr:rowOff>
    </xdr:from>
    <xdr:to>
      <xdr:col>10</xdr:col>
      <xdr:colOff>135375</xdr:colOff>
      <xdr:row>148</xdr:row>
      <xdr:rowOff>152400</xdr:rowOff>
    </xdr:to>
    <xdr:sp macro="" textlink="">
      <xdr:nvSpPr>
        <xdr:cNvPr id="108" name="107 CuadroTexto"/>
        <xdr:cNvSpPr txBox="1"/>
      </xdr:nvSpPr>
      <xdr:spPr>
        <a:xfrm>
          <a:off x="4105275" y="26574750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167</xdr:row>
      <xdr:rowOff>5443</xdr:rowOff>
    </xdr:from>
    <xdr:to>
      <xdr:col>18</xdr:col>
      <xdr:colOff>58031</xdr:colOff>
      <xdr:row>170</xdr:row>
      <xdr:rowOff>152399</xdr:rowOff>
    </xdr:to>
    <xdr:sp macro="" textlink="">
      <xdr:nvSpPr>
        <xdr:cNvPr id="109" name="108 CuadroTexto"/>
        <xdr:cNvSpPr txBox="1"/>
      </xdr:nvSpPr>
      <xdr:spPr>
        <a:xfrm>
          <a:off x="8155188" y="31914193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167</xdr:row>
      <xdr:rowOff>6804</xdr:rowOff>
    </xdr:from>
    <xdr:to>
      <xdr:col>30</xdr:col>
      <xdr:colOff>166686</xdr:colOff>
      <xdr:row>170</xdr:row>
      <xdr:rowOff>152400</xdr:rowOff>
    </xdr:to>
    <xdr:sp macro="" textlink="">
      <xdr:nvSpPr>
        <xdr:cNvPr id="110" name="109 CuadroTexto"/>
        <xdr:cNvSpPr txBox="1"/>
      </xdr:nvSpPr>
      <xdr:spPr>
        <a:xfrm>
          <a:off x="13054628" y="31915554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167</xdr:row>
      <xdr:rowOff>9525</xdr:rowOff>
    </xdr:from>
    <xdr:to>
      <xdr:col>10</xdr:col>
      <xdr:colOff>135375</xdr:colOff>
      <xdr:row>170</xdr:row>
      <xdr:rowOff>152400</xdr:rowOff>
    </xdr:to>
    <xdr:sp macro="" textlink="">
      <xdr:nvSpPr>
        <xdr:cNvPr id="111" name="110 CuadroTexto"/>
        <xdr:cNvSpPr txBox="1"/>
      </xdr:nvSpPr>
      <xdr:spPr>
        <a:xfrm>
          <a:off x="4105275" y="31918275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186</xdr:row>
      <xdr:rowOff>5443</xdr:rowOff>
    </xdr:from>
    <xdr:to>
      <xdr:col>18</xdr:col>
      <xdr:colOff>58031</xdr:colOff>
      <xdr:row>189</xdr:row>
      <xdr:rowOff>152399</xdr:rowOff>
    </xdr:to>
    <xdr:sp macro="" textlink="">
      <xdr:nvSpPr>
        <xdr:cNvPr id="112" name="111 CuadroTexto"/>
        <xdr:cNvSpPr txBox="1"/>
      </xdr:nvSpPr>
      <xdr:spPr>
        <a:xfrm>
          <a:off x="8155188" y="36771943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186</xdr:row>
      <xdr:rowOff>6804</xdr:rowOff>
    </xdr:from>
    <xdr:to>
      <xdr:col>30</xdr:col>
      <xdr:colOff>166686</xdr:colOff>
      <xdr:row>189</xdr:row>
      <xdr:rowOff>152400</xdr:rowOff>
    </xdr:to>
    <xdr:sp macro="" textlink="">
      <xdr:nvSpPr>
        <xdr:cNvPr id="113" name="112 CuadroTexto"/>
        <xdr:cNvSpPr txBox="1"/>
      </xdr:nvSpPr>
      <xdr:spPr>
        <a:xfrm>
          <a:off x="13054628" y="36773304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186</xdr:row>
      <xdr:rowOff>9525</xdr:rowOff>
    </xdr:from>
    <xdr:to>
      <xdr:col>10</xdr:col>
      <xdr:colOff>135375</xdr:colOff>
      <xdr:row>189</xdr:row>
      <xdr:rowOff>152400</xdr:rowOff>
    </xdr:to>
    <xdr:sp macro="" textlink="">
      <xdr:nvSpPr>
        <xdr:cNvPr id="114" name="113 CuadroTexto"/>
        <xdr:cNvSpPr txBox="1"/>
      </xdr:nvSpPr>
      <xdr:spPr>
        <a:xfrm>
          <a:off x="4105275" y="36776025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206</xdr:row>
      <xdr:rowOff>5443</xdr:rowOff>
    </xdr:from>
    <xdr:to>
      <xdr:col>18</xdr:col>
      <xdr:colOff>58031</xdr:colOff>
      <xdr:row>209</xdr:row>
      <xdr:rowOff>152399</xdr:rowOff>
    </xdr:to>
    <xdr:sp macro="" textlink="">
      <xdr:nvSpPr>
        <xdr:cNvPr id="115" name="114 CuadroTexto"/>
        <xdr:cNvSpPr txBox="1"/>
      </xdr:nvSpPr>
      <xdr:spPr>
        <a:xfrm>
          <a:off x="8155188" y="41591593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206</xdr:row>
      <xdr:rowOff>6804</xdr:rowOff>
    </xdr:from>
    <xdr:to>
      <xdr:col>30</xdr:col>
      <xdr:colOff>166686</xdr:colOff>
      <xdr:row>209</xdr:row>
      <xdr:rowOff>152400</xdr:rowOff>
    </xdr:to>
    <xdr:sp macro="" textlink="">
      <xdr:nvSpPr>
        <xdr:cNvPr id="116" name="115 CuadroTexto"/>
        <xdr:cNvSpPr txBox="1"/>
      </xdr:nvSpPr>
      <xdr:spPr>
        <a:xfrm>
          <a:off x="13054628" y="41592954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206</xdr:row>
      <xdr:rowOff>9525</xdr:rowOff>
    </xdr:from>
    <xdr:to>
      <xdr:col>10</xdr:col>
      <xdr:colOff>135375</xdr:colOff>
      <xdr:row>209</xdr:row>
      <xdr:rowOff>152400</xdr:rowOff>
    </xdr:to>
    <xdr:sp macro="" textlink="">
      <xdr:nvSpPr>
        <xdr:cNvPr id="117" name="116 CuadroTexto"/>
        <xdr:cNvSpPr txBox="1"/>
      </xdr:nvSpPr>
      <xdr:spPr>
        <a:xfrm>
          <a:off x="4105275" y="41595675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238</xdr:row>
      <xdr:rowOff>5443</xdr:rowOff>
    </xdr:from>
    <xdr:to>
      <xdr:col>18</xdr:col>
      <xdr:colOff>58031</xdr:colOff>
      <xdr:row>241</xdr:row>
      <xdr:rowOff>152399</xdr:rowOff>
    </xdr:to>
    <xdr:sp macro="" textlink="">
      <xdr:nvSpPr>
        <xdr:cNvPr id="118" name="117 CuadroTexto"/>
        <xdr:cNvSpPr txBox="1"/>
      </xdr:nvSpPr>
      <xdr:spPr>
        <a:xfrm>
          <a:off x="8155188" y="45973093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238</xdr:row>
      <xdr:rowOff>6804</xdr:rowOff>
    </xdr:from>
    <xdr:to>
      <xdr:col>30</xdr:col>
      <xdr:colOff>166686</xdr:colOff>
      <xdr:row>241</xdr:row>
      <xdr:rowOff>152400</xdr:rowOff>
    </xdr:to>
    <xdr:sp macro="" textlink="">
      <xdr:nvSpPr>
        <xdr:cNvPr id="119" name="118 CuadroTexto"/>
        <xdr:cNvSpPr txBox="1"/>
      </xdr:nvSpPr>
      <xdr:spPr>
        <a:xfrm>
          <a:off x="13054628" y="45974454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238</xdr:row>
      <xdr:rowOff>9525</xdr:rowOff>
    </xdr:from>
    <xdr:to>
      <xdr:col>10</xdr:col>
      <xdr:colOff>135375</xdr:colOff>
      <xdr:row>241</xdr:row>
      <xdr:rowOff>152400</xdr:rowOff>
    </xdr:to>
    <xdr:sp macro="" textlink="">
      <xdr:nvSpPr>
        <xdr:cNvPr id="120" name="119 CuadroTexto"/>
        <xdr:cNvSpPr txBox="1"/>
      </xdr:nvSpPr>
      <xdr:spPr>
        <a:xfrm>
          <a:off x="4105275" y="45977175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267</xdr:row>
      <xdr:rowOff>5443</xdr:rowOff>
    </xdr:from>
    <xdr:to>
      <xdr:col>18</xdr:col>
      <xdr:colOff>58031</xdr:colOff>
      <xdr:row>270</xdr:row>
      <xdr:rowOff>152399</xdr:rowOff>
    </xdr:to>
    <xdr:sp macro="" textlink="">
      <xdr:nvSpPr>
        <xdr:cNvPr id="121" name="120 CuadroTexto"/>
        <xdr:cNvSpPr txBox="1"/>
      </xdr:nvSpPr>
      <xdr:spPr>
        <a:xfrm>
          <a:off x="8155188" y="51964318"/>
          <a:ext cx="2818493" cy="7279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267</xdr:row>
      <xdr:rowOff>6804</xdr:rowOff>
    </xdr:from>
    <xdr:to>
      <xdr:col>30</xdr:col>
      <xdr:colOff>166686</xdr:colOff>
      <xdr:row>270</xdr:row>
      <xdr:rowOff>152400</xdr:rowOff>
    </xdr:to>
    <xdr:sp macro="" textlink="">
      <xdr:nvSpPr>
        <xdr:cNvPr id="122" name="121 CuadroTexto"/>
        <xdr:cNvSpPr txBox="1"/>
      </xdr:nvSpPr>
      <xdr:spPr>
        <a:xfrm>
          <a:off x="13054628" y="51965679"/>
          <a:ext cx="4161808" cy="7266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267</xdr:row>
      <xdr:rowOff>9525</xdr:rowOff>
    </xdr:from>
    <xdr:to>
      <xdr:col>10</xdr:col>
      <xdr:colOff>135375</xdr:colOff>
      <xdr:row>270</xdr:row>
      <xdr:rowOff>152400</xdr:rowOff>
    </xdr:to>
    <xdr:sp macro="" textlink="">
      <xdr:nvSpPr>
        <xdr:cNvPr id="123" name="122 CuadroTexto"/>
        <xdr:cNvSpPr txBox="1"/>
      </xdr:nvSpPr>
      <xdr:spPr>
        <a:xfrm>
          <a:off x="4105275" y="51968400"/>
          <a:ext cx="27738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34</xdr:row>
      <xdr:rowOff>5443</xdr:rowOff>
    </xdr:from>
    <xdr:to>
      <xdr:col>18</xdr:col>
      <xdr:colOff>58031</xdr:colOff>
      <xdr:row>37</xdr:row>
      <xdr:rowOff>152399</xdr:rowOff>
    </xdr:to>
    <xdr:sp macro="" textlink="">
      <xdr:nvSpPr>
        <xdr:cNvPr id="36" name="35 CuadroTexto"/>
        <xdr:cNvSpPr txBox="1"/>
      </xdr:nvSpPr>
      <xdr:spPr>
        <a:xfrm>
          <a:off x="8173117" y="3367208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34</xdr:row>
      <xdr:rowOff>6804</xdr:rowOff>
    </xdr:from>
    <xdr:to>
      <xdr:col>30</xdr:col>
      <xdr:colOff>166686</xdr:colOff>
      <xdr:row>37</xdr:row>
      <xdr:rowOff>152400</xdr:rowOff>
    </xdr:to>
    <xdr:sp macro="" textlink="">
      <xdr:nvSpPr>
        <xdr:cNvPr id="37" name="36 CuadroTexto"/>
        <xdr:cNvSpPr txBox="1"/>
      </xdr:nvSpPr>
      <xdr:spPr>
        <a:xfrm>
          <a:off x="13181254" y="3368569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34</xdr:row>
      <xdr:rowOff>9525</xdr:rowOff>
    </xdr:from>
    <xdr:to>
      <xdr:col>10</xdr:col>
      <xdr:colOff>212912</xdr:colOff>
      <xdr:row>37</xdr:row>
      <xdr:rowOff>152400</xdr:rowOff>
    </xdr:to>
    <xdr:sp macro="" textlink="">
      <xdr:nvSpPr>
        <xdr:cNvPr id="38" name="37 CuadroTexto"/>
        <xdr:cNvSpPr txBox="1"/>
      </xdr:nvSpPr>
      <xdr:spPr>
        <a:xfrm>
          <a:off x="4109197" y="3371290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54</xdr:row>
      <xdr:rowOff>5443</xdr:rowOff>
    </xdr:from>
    <xdr:to>
      <xdr:col>18</xdr:col>
      <xdr:colOff>58031</xdr:colOff>
      <xdr:row>57</xdr:row>
      <xdr:rowOff>152399</xdr:rowOff>
    </xdr:to>
    <xdr:sp macro="" textlink="">
      <xdr:nvSpPr>
        <xdr:cNvPr id="39" name="38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54</xdr:row>
      <xdr:rowOff>6804</xdr:rowOff>
    </xdr:from>
    <xdr:to>
      <xdr:col>30</xdr:col>
      <xdr:colOff>166686</xdr:colOff>
      <xdr:row>57</xdr:row>
      <xdr:rowOff>152400</xdr:rowOff>
    </xdr:to>
    <xdr:sp macro="" textlink="">
      <xdr:nvSpPr>
        <xdr:cNvPr id="40" name="39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54</xdr:row>
      <xdr:rowOff>9525</xdr:rowOff>
    </xdr:from>
    <xdr:to>
      <xdr:col>10</xdr:col>
      <xdr:colOff>135375</xdr:colOff>
      <xdr:row>57</xdr:row>
      <xdr:rowOff>152400</xdr:rowOff>
    </xdr:to>
    <xdr:sp macro="" textlink="">
      <xdr:nvSpPr>
        <xdr:cNvPr id="42" name="41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54</xdr:row>
      <xdr:rowOff>5443</xdr:rowOff>
    </xdr:from>
    <xdr:to>
      <xdr:col>18</xdr:col>
      <xdr:colOff>58031</xdr:colOff>
      <xdr:row>57</xdr:row>
      <xdr:rowOff>152399</xdr:rowOff>
    </xdr:to>
    <xdr:sp macro="" textlink="">
      <xdr:nvSpPr>
        <xdr:cNvPr id="43" name="42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54</xdr:row>
      <xdr:rowOff>6804</xdr:rowOff>
    </xdr:from>
    <xdr:to>
      <xdr:col>30</xdr:col>
      <xdr:colOff>166686</xdr:colOff>
      <xdr:row>57</xdr:row>
      <xdr:rowOff>152400</xdr:rowOff>
    </xdr:to>
    <xdr:sp macro="" textlink="">
      <xdr:nvSpPr>
        <xdr:cNvPr id="44" name="43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54</xdr:row>
      <xdr:rowOff>9525</xdr:rowOff>
    </xdr:from>
    <xdr:to>
      <xdr:col>10</xdr:col>
      <xdr:colOff>212912</xdr:colOff>
      <xdr:row>57</xdr:row>
      <xdr:rowOff>152400</xdr:rowOff>
    </xdr:to>
    <xdr:sp macro="" textlink="">
      <xdr:nvSpPr>
        <xdr:cNvPr id="45" name="44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90</xdr:row>
      <xdr:rowOff>5443</xdr:rowOff>
    </xdr:from>
    <xdr:to>
      <xdr:col>18</xdr:col>
      <xdr:colOff>58031</xdr:colOff>
      <xdr:row>93</xdr:row>
      <xdr:rowOff>152399</xdr:rowOff>
    </xdr:to>
    <xdr:sp macro="" textlink="">
      <xdr:nvSpPr>
        <xdr:cNvPr id="49" name="48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90</xdr:row>
      <xdr:rowOff>6804</xdr:rowOff>
    </xdr:from>
    <xdr:to>
      <xdr:col>30</xdr:col>
      <xdr:colOff>166686</xdr:colOff>
      <xdr:row>93</xdr:row>
      <xdr:rowOff>152400</xdr:rowOff>
    </xdr:to>
    <xdr:sp macro="" textlink="">
      <xdr:nvSpPr>
        <xdr:cNvPr id="50" name="49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90</xdr:row>
      <xdr:rowOff>9525</xdr:rowOff>
    </xdr:from>
    <xdr:to>
      <xdr:col>10</xdr:col>
      <xdr:colOff>135375</xdr:colOff>
      <xdr:row>93</xdr:row>
      <xdr:rowOff>152400</xdr:rowOff>
    </xdr:to>
    <xdr:sp macro="" textlink="">
      <xdr:nvSpPr>
        <xdr:cNvPr id="51" name="50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90</xdr:row>
      <xdr:rowOff>5443</xdr:rowOff>
    </xdr:from>
    <xdr:to>
      <xdr:col>18</xdr:col>
      <xdr:colOff>58031</xdr:colOff>
      <xdr:row>93</xdr:row>
      <xdr:rowOff>152399</xdr:rowOff>
    </xdr:to>
    <xdr:sp macro="" textlink="">
      <xdr:nvSpPr>
        <xdr:cNvPr id="52" name="51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90</xdr:row>
      <xdr:rowOff>6804</xdr:rowOff>
    </xdr:from>
    <xdr:to>
      <xdr:col>30</xdr:col>
      <xdr:colOff>166686</xdr:colOff>
      <xdr:row>93</xdr:row>
      <xdr:rowOff>152400</xdr:rowOff>
    </xdr:to>
    <xdr:sp macro="" textlink="">
      <xdr:nvSpPr>
        <xdr:cNvPr id="53" name="52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90</xdr:row>
      <xdr:rowOff>9525</xdr:rowOff>
    </xdr:from>
    <xdr:to>
      <xdr:col>10</xdr:col>
      <xdr:colOff>212912</xdr:colOff>
      <xdr:row>93</xdr:row>
      <xdr:rowOff>152400</xdr:rowOff>
    </xdr:to>
    <xdr:sp macro="" textlink="">
      <xdr:nvSpPr>
        <xdr:cNvPr id="54" name="53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123</xdr:row>
      <xdr:rowOff>5443</xdr:rowOff>
    </xdr:from>
    <xdr:to>
      <xdr:col>18</xdr:col>
      <xdr:colOff>58031</xdr:colOff>
      <xdr:row>126</xdr:row>
      <xdr:rowOff>152399</xdr:rowOff>
    </xdr:to>
    <xdr:sp macro="" textlink="">
      <xdr:nvSpPr>
        <xdr:cNvPr id="55" name="54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123</xdr:row>
      <xdr:rowOff>6804</xdr:rowOff>
    </xdr:from>
    <xdr:to>
      <xdr:col>30</xdr:col>
      <xdr:colOff>166686</xdr:colOff>
      <xdr:row>126</xdr:row>
      <xdr:rowOff>152400</xdr:rowOff>
    </xdr:to>
    <xdr:sp macro="" textlink="">
      <xdr:nvSpPr>
        <xdr:cNvPr id="56" name="55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123</xdr:row>
      <xdr:rowOff>9525</xdr:rowOff>
    </xdr:from>
    <xdr:to>
      <xdr:col>10</xdr:col>
      <xdr:colOff>135375</xdr:colOff>
      <xdr:row>126</xdr:row>
      <xdr:rowOff>152400</xdr:rowOff>
    </xdr:to>
    <xdr:sp macro="" textlink="">
      <xdr:nvSpPr>
        <xdr:cNvPr id="57" name="56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123</xdr:row>
      <xdr:rowOff>5443</xdr:rowOff>
    </xdr:from>
    <xdr:to>
      <xdr:col>18</xdr:col>
      <xdr:colOff>58031</xdr:colOff>
      <xdr:row>126</xdr:row>
      <xdr:rowOff>152399</xdr:rowOff>
    </xdr:to>
    <xdr:sp macro="" textlink="">
      <xdr:nvSpPr>
        <xdr:cNvPr id="58" name="57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123</xdr:row>
      <xdr:rowOff>6804</xdr:rowOff>
    </xdr:from>
    <xdr:to>
      <xdr:col>30</xdr:col>
      <xdr:colOff>166686</xdr:colOff>
      <xdr:row>126</xdr:row>
      <xdr:rowOff>152400</xdr:rowOff>
    </xdr:to>
    <xdr:sp macro="" textlink="">
      <xdr:nvSpPr>
        <xdr:cNvPr id="59" name="58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123</xdr:row>
      <xdr:rowOff>9525</xdr:rowOff>
    </xdr:from>
    <xdr:to>
      <xdr:col>10</xdr:col>
      <xdr:colOff>212912</xdr:colOff>
      <xdr:row>126</xdr:row>
      <xdr:rowOff>152400</xdr:rowOff>
    </xdr:to>
    <xdr:sp macro="" textlink="">
      <xdr:nvSpPr>
        <xdr:cNvPr id="60" name="59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145</xdr:row>
      <xdr:rowOff>5443</xdr:rowOff>
    </xdr:from>
    <xdr:to>
      <xdr:col>18</xdr:col>
      <xdr:colOff>58031</xdr:colOff>
      <xdr:row>148</xdr:row>
      <xdr:rowOff>152399</xdr:rowOff>
    </xdr:to>
    <xdr:sp macro="" textlink="">
      <xdr:nvSpPr>
        <xdr:cNvPr id="61" name="60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145</xdr:row>
      <xdr:rowOff>6804</xdr:rowOff>
    </xdr:from>
    <xdr:to>
      <xdr:col>30</xdr:col>
      <xdr:colOff>166686</xdr:colOff>
      <xdr:row>148</xdr:row>
      <xdr:rowOff>152400</xdr:rowOff>
    </xdr:to>
    <xdr:sp macro="" textlink="">
      <xdr:nvSpPr>
        <xdr:cNvPr id="62" name="61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145</xdr:row>
      <xdr:rowOff>9525</xdr:rowOff>
    </xdr:from>
    <xdr:to>
      <xdr:col>10</xdr:col>
      <xdr:colOff>135375</xdr:colOff>
      <xdr:row>148</xdr:row>
      <xdr:rowOff>152400</xdr:rowOff>
    </xdr:to>
    <xdr:sp macro="" textlink="">
      <xdr:nvSpPr>
        <xdr:cNvPr id="63" name="62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145</xdr:row>
      <xdr:rowOff>5443</xdr:rowOff>
    </xdr:from>
    <xdr:to>
      <xdr:col>18</xdr:col>
      <xdr:colOff>58031</xdr:colOff>
      <xdr:row>148</xdr:row>
      <xdr:rowOff>152399</xdr:rowOff>
    </xdr:to>
    <xdr:sp macro="" textlink="">
      <xdr:nvSpPr>
        <xdr:cNvPr id="64" name="63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145</xdr:row>
      <xdr:rowOff>6804</xdr:rowOff>
    </xdr:from>
    <xdr:to>
      <xdr:col>30</xdr:col>
      <xdr:colOff>166686</xdr:colOff>
      <xdr:row>148</xdr:row>
      <xdr:rowOff>152400</xdr:rowOff>
    </xdr:to>
    <xdr:sp macro="" textlink="">
      <xdr:nvSpPr>
        <xdr:cNvPr id="65" name="64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145</xdr:row>
      <xdr:rowOff>9525</xdr:rowOff>
    </xdr:from>
    <xdr:to>
      <xdr:col>10</xdr:col>
      <xdr:colOff>212912</xdr:colOff>
      <xdr:row>148</xdr:row>
      <xdr:rowOff>152400</xdr:rowOff>
    </xdr:to>
    <xdr:sp macro="" textlink="">
      <xdr:nvSpPr>
        <xdr:cNvPr id="66" name="65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167</xdr:row>
      <xdr:rowOff>5443</xdr:rowOff>
    </xdr:from>
    <xdr:to>
      <xdr:col>18</xdr:col>
      <xdr:colOff>58031</xdr:colOff>
      <xdr:row>170</xdr:row>
      <xdr:rowOff>152399</xdr:rowOff>
    </xdr:to>
    <xdr:sp macro="" textlink="">
      <xdr:nvSpPr>
        <xdr:cNvPr id="67" name="66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167</xdr:row>
      <xdr:rowOff>6804</xdr:rowOff>
    </xdr:from>
    <xdr:to>
      <xdr:col>30</xdr:col>
      <xdr:colOff>166686</xdr:colOff>
      <xdr:row>170</xdr:row>
      <xdr:rowOff>152400</xdr:rowOff>
    </xdr:to>
    <xdr:sp macro="" textlink="">
      <xdr:nvSpPr>
        <xdr:cNvPr id="68" name="67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167</xdr:row>
      <xdr:rowOff>9525</xdr:rowOff>
    </xdr:from>
    <xdr:to>
      <xdr:col>10</xdr:col>
      <xdr:colOff>135375</xdr:colOff>
      <xdr:row>170</xdr:row>
      <xdr:rowOff>152400</xdr:rowOff>
    </xdr:to>
    <xdr:sp macro="" textlink="">
      <xdr:nvSpPr>
        <xdr:cNvPr id="69" name="68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167</xdr:row>
      <xdr:rowOff>5443</xdr:rowOff>
    </xdr:from>
    <xdr:to>
      <xdr:col>18</xdr:col>
      <xdr:colOff>58031</xdr:colOff>
      <xdr:row>170</xdr:row>
      <xdr:rowOff>152399</xdr:rowOff>
    </xdr:to>
    <xdr:sp macro="" textlink="">
      <xdr:nvSpPr>
        <xdr:cNvPr id="70" name="69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167</xdr:row>
      <xdr:rowOff>6804</xdr:rowOff>
    </xdr:from>
    <xdr:to>
      <xdr:col>30</xdr:col>
      <xdr:colOff>166686</xdr:colOff>
      <xdr:row>170</xdr:row>
      <xdr:rowOff>152400</xdr:rowOff>
    </xdr:to>
    <xdr:sp macro="" textlink="">
      <xdr:nvSpPr>
        <xdr:cNvPr id="71" name="70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167</xdr:row>
      <xdr:rowOff>9525</xdr:rowOff>
    </xdr:from>
    <xdr:to>
      <xdr:col>10</xdr:col>
      <xdr:colOff>212912</xdr:colOff>
      <xdr:row>170</xdr:row>
      <xdr:rowOff>152400</xdr:rowOff>
    </xdr:to>
    <xdr:sp macro="" textlink="">
      <xdr:nvSpPr>
        <xdr:cNvPr id="72" name="71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186</xdr:row>
      <xdr:rowOff>5443</xdr:rowOff>
    </xdr:from>
    <xdr:to>
      <xdr:col>18</xdr:col>
      <xdr:colOff>58031</xdr:colOff>
      <xdr:row>189</xdr:row>
      <xdr:rowOff>152399</xdr:rowOff>
    </xdr:to>
    <xdr:sp macro="" textlink="">
      <xdr:nvSpPr>
        <xdr:cNvPr id="73" name="72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186</xdr:row>
      <xdr:rowOff>6804</xdr:rowOff>
    </xdr:from>
    <xdr:to>
      <xdr:col>30</xdr:col>
      <xdr:colOff>166686</xdr:colOff>
      <xdr:row>189</xdr:row>
      <xdr:rowOff>152400</xdr:rowOff>
    </xdr:to>
    <xdr:sp macro="" textlink="">
      <xdr:nvSpPr>
        <xdr:cNvPr id="74" name="73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186</xdr:row>
      <xdr:rowOff>9525</xdr:rowOff>
    </xdr:from>
    <xdr:to>
      <xdr:col>10</xdr:col>
      <xdr:colOff>135375</xdr:colOff>
      <xdr:row>189</xdr:row>
      <xdr:rowOff>152400</xdr:rowOff>
    </xdr:to>
    <xdr:sp macro="" textlink="">
      <xdr:nvSpPr>
        <xdr:cNvPr id="75" name="74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186</xdr:row>
      <xdr:rowOff>5443</xdr:rowOff>
    </xdr:from>
    <xdr:to>
      <xdr:col>18</xdr:col>
      <xdr:colOff>58031</xdr:colOff>
      <xdr:row>189</xdr:row>
      <xdr:rowOff>152399</xdr:rowOff>
    </xdr:to>
    <xdr:sp macro="" textlink="">
      <xdr:nvSpPr>
        <xdr:cNvPr id="76" name="75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186</xdr:row>
      <xdr:rowOff>6804</xdr:rowOff>
    </xdr:from>
    <xdr:to>
      <xdr:col>30</xdr:col>
      <xdr:colOff>166686</xdr:colOff>
      <xdr:row>189</xdr:row>
      <xdr:rowOff>152400</xdr:rowOff>
    </xdr:to>
    <xdr:sp macro="" textlink="">
      <xdr:nvSpPr>
        <xdr:cNvPr id="77" name="76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186</xdr:row>
      <xdr:rowOff>9525</xdr:rowOff>
    </xdr:from>
    <xdr:to>
      <xdr:col>10</xdr:col>
      <xdr:colOff>212912</xdr:colOff>
      <xdr:row>189</xdr:row>
      <xdr:rowOff>152400</xdr:rowOff>
    </xdr:to>
    <xdr:sp macro="" textlink="">
      <xdr:nvSpPr>
        <xdr:cNvPr id="78" name="77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206</xdr:row>
      <xdr:rowOff>5443</xdr:rowOff>
    </xdr:from>
    <xdr:to>
      <xdr:col>18</xdr:col>
      <xdr:colOff>58031</xdr:colOff>
      <xdr:row>209</xdr:row>
      <xdr:rowOff>152399</xdr:rowOff>
    </xdr:to>
    <xdr:sp macro="" textlink="">
      <xdr:nvSpPr>
        <xdr:cNvPr id="79" name="78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206</xdr:row>
      <xdr:rowOff>6804</xdr:rowOff>
    </xdr:from>
    <xdr:to>
      <xdr:col>30</xdr:col>
      <xdr:colOff>166686</xdr:colOff>
      <xdr:row>209</xdr:row>
      <xdr:rowOff>152400</xdr:rowOff>
    </xdr:to>
    <xdr:sp macro="" textlink="">
      <xdr:nvSpPr>
        <xdr:cNvPr id="80" name="79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206</xdr:row>
      <xdr:rowOff>9525</xdr:rowOff>
    </xdr:from>
    <xdr:to>
      <xdr:col>10</xdr:col>
      <xdr:colOff>135375</xdr:colOff>
      <xdr:row>209</xdr:row>
      <xdr:rowOff>152400</xdr:rowOff>
    </xdr:to>
    <xdr:sp macro="" textlink="">
      <xdr:nvSpPr>
        <xdr:cNvPr id="81" name="80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206</xdr:row>
      <xdr:rowOff>5443</xdr:rowOff>
    </xdr:from>
    <xdr:to>
      <xdr:col>18</xdr:col>
      <xdr:colOff>58031</xdr:colOff>
      <xdr:row>209</xdr:row>
      <xdr:rowOff>152399</xdr:rowOff>
    </xdr:to>
    <xdr:sp macro="" textlink="">
      <xdr:nvSpPr>
        <xdr:cNvPr id="82" name="81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206</xdr:row>
      <xdr:rowOff>6804</xdr:rowOff>
    </xdr:from>
    <xdr:to>
      <xdr:col>30</xdr:col>
      <xdr:colOff>166686</xdr:colOff>
      <xdr:row>209</xdr:row>
      <xdr:rowOff>152400</xdr:rowOff>
    </xdr:to>
    <xdr:sp macro="" textlink="">
      <xdr:nvSpPr>
        <xdr:cNvPr id="83" name="82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206</xdr:row>
      <xdr:rowOff>9525</xdr:rowOff>
    </xdr:from>
    <xdr:to>
      <xdr:col>10</xdr:col>
      <xdr:colOff>212912</xdr:colOff>
      <xdr:row>209</xdr:row>
      <xdr:rowOff>152400</xdr:rowOff>
    </xdr:to>
    <xdr:sp macro="" textlink="">
      <xdr:nvSpPr>
        <xdr:cNvPr id="84" name="83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238</xdr:row>
      <xdr:rowOff>5443</xdr:rowOff>
    </xdr:from>
    <xdr:to>
      <xdr:col>18</xdr:col>
      <xdr:colOff>58031</xdr:colOff>
      <xdr:row>241</xdr:row>
      <xdr:rowOff>152399</xdr:rowOff>
    </xdr:to>
    <xdr:sp macro="" textlink="">
      <xdr:nvSpPr>
        <xdr:cNvPr id="85" name="84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238</xdr:row>
      <xdr:rowOff>6804</xdr:rowOff>
    </xdr:from>
    <xdr:to>
      <xdr:col>30</xdr:col>
      <xdr:colOff>166686</xdr:colOff>
      <xdr:row>241</xdr:row>
      <xdr:rowOff>152400</xdr:rowOff>
    </xdr:to>
    <xdr:sp macro="" textlink="">
      <xdr:nvSpPr>
        <xdr:cNvPr id="86" name="85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238</xdr:row>
      <xdr:rowOff>9525</xdr:rowOff>
    </xdr:from>
    <xdr:to>
      <xdr:col>10</xdr:col>
      <xdr:colOff>135375</xdr:colOff>
      <xdr:row>241</xdr:row>
      <xdr:rowOff>152400</xdr:rowOff>
    </xdr:to>
    <xdr:sp macro="" textlink="">
      <xdr:nvSpPr>
        <xdr:cNvPr id="87" name="86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238</xdr:row>
      <xdr:rowOff>5443</xdr:rowOff>
    </xdr:from>
    <xdr:to>
      <xdr:col>18</xdr:col>
      <xdr:colOff>58031</xdr:colOff>
      <xdr:row>241</xdr:row>
      <xdr:rowOff>152399</xdr:rowOff>
    </xdr:to>
    <xdr:sp macro="" textlink="">
      <xdr:nvSpPr>
        <xdr:cNvPr id="88" name="87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238</xdr:row>
      <xdr:rowOff>6804</xdr:rowOff>
    </xdr:from>
    <xdr:to>
      <xdr:col>30</xdr:col>
      <xdr:colOff>166686</xdr:colOff>
      <xdr:row>241</xdr:row>
      <xdr:rowOff>152400</xdr:rowOff>
    </xdr:to>
    <xdr:sp macro="" textlink="">
      <xdr:nvSpPr>
        <xdr:cNvPr id="89" name="88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238</xdr:row>
      <xdr:rowOff>9525</xdr:rowOff>
    </xdr:from>
    <xdr:to>
      <xdr:col>10</xdr:col>
      <xdr:colOff>212912</xdr:colOff>
      <xdr:row>241</xdr:row>
      <xdr:rowOff>152400</xdr:rowOff>
    </xdr:to>
    <xdr:sp macro="" textlink="">
      <xdr:nvSpPr>
        <xdr:cNvPr id="90" name="89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267</xdr:row>
      <xdr:rowOff>5443</xdr:rowOff>
    </xdr:from>
    <xdr:to>
      <xdr:col>18</xdr:col>
      <xdr:colOff>58031</xdr:colOff>
      <xdr:row>270</xdr:row>
      <xdr:rowOff>152399</xdr:rowOff>
    </xdr:to>
    <xdr:sp macro="" textlink="">
      <xdr:nvSpPr>
        <xdr:cNvPr id="94" name="93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267</xdr:row>
      <xdr:rowOff>6804</xdr:rowOff>
    </xdr:from>
    <xdr:to>
      <xdr:col>30</xdr:col>
      <xdr:colOff>166686</xdr:colOff>
      <xdr:row>270</xdr:row>
      <xdr:rowOff>152400</xdr:rowOff>
    </xdr:to>
    <xdr:sp macro="" textlink="">
      <xdr:nvSpPr>
        <xdr:cNvPr id="95" name="94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267</xdr:row>
      <xdr:rowOff>9525</xdr:rowOff>
    </xdr:from>
    <xdr:to>
      <xdr:col>10</xdr:col>
      <xdr:colOff>135375</xdr:colOff>
      <xdr:row>270</xdr:row>
      <xdr:rowOff>152400</xdr:rowOff>
    </xdr:to>
    <xdr:sp macro="" textlink="">
      <xdr:nvSpPr>
        <xdr:cNvPr id="96" name="95 CuadroTexto"/>
        <xdr:cNvSpPr txBox="1"/>
      </xdr:nvSpPr>
      <xdr:spPr>
        <a:xfrm>
          <a:off x="4109197" y="8301878"/>
          <a:ext cx="2783325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116088</xdr:colOff>
      <xdr:row>267</xdr:row>
      <xdr:rowOff>5443</xdr:rowOff>
    </xdr:from>
    <xdr:to>
      <xdr:col>18</xdr:col>
      <xdr:colOff>58031</xdr:colOff>
      <xdr:row>270</xdr:row>
      <xdr:rowOff>152399</xdr:rowOff>
    </xdr:to>
    <xdr:sp macro="" textlink="">
      <xdr:nvSpPr>
        <xdr:cNvPr id="124" name="123 CuadroTexto"/>
        <xdr:cNvSpPr txBox="1"/>
      </xdr:nvSpPr>
      <xdr:spPr>
        <a:xfrm>
          <a:off x="8173117" y="8297796"/>
          <a:ext cx="2844267" cy="8193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Planificación o de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81578</xdr:colOff>
      <xdr:row>267</xdr:row>
      <xdr:rowOff>6804</xdr:rowOff>
    </xdr:from>
    <xdr:to>
      <xdr:col>30</xdr:col>
      <xdr:colOff>166686</xdr:colOff>
      <xdr:row>270</xdr:row>
      <xdr:rowOff>152400</xdr:rowOff>
    </xdr:to>
    <xdr:sp macro="" textlink="">
      <xdr:nvSpPr>
        <xdr:cNvPr id="125" name="124 CuadroTexto"/>
        <xdr:cNvSpPr txBox="1"/>
      </xdr:nvSpPr>
      <xdr:spPr>
        <a:xfrm>
          <a:off x="13181254" y="8299157"/>
          <a:ext cx="4164050" cy="817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PE" sz="900"/>
            <a:t>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Director de la  Entidad</a:t>
          </a:r>
        </a:p>
        <a:p>
          <a:pPr algn="ctr"/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(Unidad Ejecutora)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590550</xdr:colOff>
      <xdr:row>267</xdr:row>
      <xdr:rowOff>9525</xdr:rowOff>
    </xdr:from>
    <xdr:to>
      <xdr:col>10</xdr:col>
      <xdr:colOff>212912</xdr:colOff>
      <xdr:row>270</xdr:row>
      <xdr:rowOff>152400</xdr:rowOff>
    </xdr:to>
    <xdr:sp macro="" textlink="">
      <xdr:nvSpPr>
        <xdr:cNvPr id="126" name="125 CuadroTexto"/>
        <xdr:cNvSpPr txBox="1"/>
      </xdr:nvSpPr>
      <xdr:spPr>
        <a:xfrm>
          <a:off x="4109197" y="8301878"/>
          <a:ext cx="2860862" cy="81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E" sz="900"/>
            <a:t>_______________________________________________</a:t>
          </a:r>
        </a:p>
        <a:p>
          <a:pPr algn="ctr"/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Nombre y Firma 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del reponsable del área de proyectos de la Oficina de Planificación o quien haga sus veces</a:t>
          </a:r>
          <a:endParaRPr lang="es-PE" sz="9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F\FINAL\POB.HOGARES%20CON%201-2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DESNUTRIC\FECUN-FEMEN\FINAL\PFRATIO2-U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ADESNUTRIC\FECUN-FEMEN\FINAL\PFRATIO2-U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7"/>
  <sheetViews>
    <sheetView tabSelected="1" view="pageBreakPreview" topLeftCell="A17" zoomScale="85" zoomScaleNormal="100" zoomScaleSheetLayoutView="85" workbookViewId="0">
      <selection activeCell="E30" sqref="E30"/>
    </sheetView>
  </sheetViews>
  <sheetFormatPr baseColWidth="10" defaultRowHeight="15"/>
  <cols>
    <col min="1" max="1" width="33.85546875" customWidth="1"/>
    <col min="2" max="2" width="8.140625" customWidth="1"/>
    <col min="3" max="3" width="7" bestFit="1" customWidth="1"/>
    <col min="4" max="4" width="16.5703125" style="128" customWidth="1"/>
    <col min="5" max="5" width="13.140625" customWidth="1"/>
    <col min="6" max="6" width="9.5703125" customWidth="1"/>
    <col min="7" max="7" width="12.7109375" customWidth="1"/>
    <col min="8" max="8" width="7.5703125" customWidth="1"/>
    <col min="9" max="9" width="9" customWidth="1"/>
    <col min="10" max="10" width="13" customWidth="1"/>
    <col min="11" max="11" width="22.140625" customWidth="1"/>
    <col min="13" max="13" width="13" customWidth="1"/>
    <col min="16" max="16" width="22.7109375" customWidth="1"/>
    <col min="17" max="17" width="17.140625" customWidth="1"/>
    <col min="18" max="18" width="14.140625" customWidth="1"/>
    <col min="19" max="20" width="8.5703125" customWidth="1"/>
  </cols>
  <sheetData>
    <row r="1" spans="1:22">
      <c r="A1" s="744" t="s">
        <v>149</v>
      </c>
      <c r="B1" s="744"/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  <c r="T1" s="181"/>
    </row>
    <row r="2" spans="1:22">
      <c r="A2" s="744" t="s">
        <v>1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44"/>
      <c r="P2" s="744"/>
      <c r="Q2" s="744"/>
      <c r="R2" s="744"/>
      <c r="S2" s="744"/>
      <c r="T2" s="181"/>
    </row>
    <row r="3" spans="1:22" ht="15.75" thickBot="1">
      <c r="A3" s="1" t="s">
        <v>150</v>
      </c>
      <c r="B3" s="2"/>
      <c r="C3" s="2"/>
      <c r="D3" s="10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21" customHeight="1" thickBot="1">
      <c r="A4" s="769" t="s">
        <v>3</v>
      </c>
      <c r="B4" s="741" t="s">
        <v>4</v>
      </c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3"/>
      <c r="P4" s="745" t="s">
        <v>151</v>
      </c>
      <c r="Q4" s="746"/>
      <c r="R4" s="746"/>
      <c r="S4" s="747"/>
      <c r="T4" s="187"/>
    </row>
    <row r="5" spans="1:22" ht="15" customHeight="1" thickBot="1">
      <c r="A5" s="770"/>
      <c r="B5" s="751" t="s">
        <v>8</v>
      </c>
      <c r="C5" s="753" t="s">
        <v>9</v>
      </c>
      <c r="D5" s="751" t="s">
        <v>10</v>
      </c>
      <c r="E5" s="755" t="s">
        <v>11</v>
      </c>
      <c r="F5" s="757" t="s">
        <v>12</v>
      </c>
      <c r="G5" s="751" t="s">
        <v>13</v>
      </c>
      <c r="H5" s="755" t="s">
        <v>11</v>
      </c>
      <c r="I5" s="759" t="s">
        <v>4</v>
      </c>
      <c r="J5" s="761" t="s">
        <v>14</v>
      </c>
      <c r="K5" s="762"/>
      <c r="L5" s="762"/>
      <c r="M5" s="762"/>
      <c r="N5" s="762"/>
      <c r="O5" s="763"/>
      <c r="P5" s="748"/>
      <c r="Q5" s="749"/>
      <c r="R5" s="749"/>
      <c r="S5" s="750"/>
      <c r="T5" s="187"/>
    </row>
    <row r="6" spans="1:22" ht="66" customHeight="1" thickBot="1">
      <c r="A6" s="771"/>
      <c r="B6" s="752"/>
      <c r="C6" s="754"/>
      <c r="D6" s="752"/>
      <c r="E6" s="756"/>
      <c r="F6" s="758"/>
      <c r="G6" s="752"/>
      <c r="H6" s="756"/>
      <c r="I6" s="760"/>
      <c r="J6" s="3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5" t="s">
        <v>20</v>
      </c>
      <c r="P6" s="281" t="s">
        <v>152</v>
      </c>
      <c r="Q6" s="104" t="s">
        <v>27</v>
      </c>
      <c r="R6" s="4" t="s">
        <v>28</v>
      </c>
      <c r="S6" s="5" t="s">
        <v>29</v>
      </c>
      <c r="T6" s="274"/>
    </row>
    <row r="7" spans="1:22" s="194" customFormat="1" ht="23.25" customHeight="1">
      <c r="A7" s="902" t="s">
        <v>172</v>
      </c>
      <c r="B7" s="766">
        <v>18754</v>
      </c>
      <c r="C7" s="490"/>
      <c r="D7" s="905" t="s">
        <v>35</v>
      </c>
      <c r="E7" s="492" t="s">
        <v>35</v>
      </c>
      <c r="F7" s="493">
        <v>90</v>
      </c>
      <c r="G7" s="491" t="s">
        <v>35</v>
      </c>
      <c r="H7" s="492" t="s">
        <v>35</v>
      </c>
      <c r="I7" s="493">
        <v>90</v>
      </c>
      <c r="J7" s="491"/>
      <c r="K7" s="492"/>
      <c r="L7" s="492"/>
      <c r="M7" s="492"/>
      <c r="N7" s="492"/>
      <c r="O7" s="493"/>
      <c r="P7" s="494">
        <v>423549.72</v>
      </c>
      <c r="Q7" s="494">
        <f>P7</f>
        <v>423549.72</v>
      </c>
      <c r="R7" s="495"/>
      <c r="S7" s="487"/>
      <c r="T7" s="496"/>
    </row>
    <row r="8" spans="1:22" s="194" customFormat="1" ht="23.25" customHeight="1" thickBot="1">
      <c r="A8" s="903"/>
      <c r="B8" s="768"/>
      <c r="C8" s="121"/>
      <c r="D8" s="122"/>
      <c r="E8" s="123"/>
      <c r="F8" s="497"/>
      <c r="G8" s="122"/>
      <c r="H8" s="123"/>
      <c r="I8" s="497"/>
      <c r="J8" s="278" t="s">
        <v>36</v>
      </c>
      <c r="K8" s="279"/>
      <c r="L8" s="279"/>
      <c r="M8" s="279"/>
      <c r="N8" s="279"/>
      <c r="O8" s="280"/>
      <c r="P8" s="498">
        <f>SUM(P7:P7)</f>
        <v>423549.72</v>
      </c>
      <c r="Q8" s="498">
        <f>SUM(Q7:Q7)</f>
        <v>423549.72</v>
      </c>
      <c r="R8" s="499"/>
      <c r="S8" s="500"/>
      <c r="T8" s="496"/>
    </row>
    <row r="9" spans="1:22" s="209" customFormat="1" ht="21" customHeight="1">
      <c r="A9" s="902" t="s">
        <v>178</v>
      </c>
      <c r="B9" s="473">
        <v>51652</v>
      </c>
      <c r="C9" s="501"/>
      <c r="D9" s="503" t="s">
        <v>41</v>
      </c>
      <c r="E9" s="183" t="s">
        <v>34</v>
      </c>
      <c r="F9" s="502">
        <v>1</v>
      </c>
      <c r="G9" s="503" t="s">
        <v>41</v>
      </c>
      <c r="H9" s="183" t="s">
        <v>34</v>
      </c>
      <c r="I9" s="502">
        <v>1</v>
      </c>
      <c r="J9" s="503"/>
      <c r="K9" s="183"/>
      <c r="L9" s="183"/>
      <c r="M9" s="183"/>
      <c r="N9" s="183"/>
      <c r="O9" s="504"/>
      <c r="P9" s="505">
        <v>132432</v>
      </c>
      <c r="Q9" s="505">
        <v>132432</v>
      </c>
      <c r="R9" s="506"/>
      <c r="S9" s="504"/>
      <c r="T9" s="507"/>
      <c r="U9" s="508"/>
      <c r="V9" s="509"/>
    </row>
    <row r="10" spans="1:22" s="209" customFormat="1" ht="21" customHeight="1" thickBot="1">
      <c r="A10" s="903"/>
      <c r="B10" s="474"/>
      <c r="C10" s="17"/>
      <c r="D10" s="109"/>
      <c r="E10" s="15"/>
      <c r="F10" s="158"/>
      <c r="G10" s="109"/>
      <c r="H10" s="15"/>
      <c r="I10" s="158"/>
      <c r="J10" s="275" t="s">
        <v>36</v>
      </c>
      <c r="K10" s="276"/>
      <c r="L10" s="276"/>
      <c r="M10" s="276"/>
      <c r="N10" s="276"/>
      <c r="O10" s="277"/>
      <c r="P10" s="510">
        <f>SUM(P9:P9)</f>
        <v>132432</v>
      </c>
      <c r="Q10" s="510">
        <f>SUM(Q9:Q9)</f>
        <v>132432</v>
      </c>
      <c r="R10" s="506"/>
      <c r="S10" s="504"/>
      <c r="T10" s="507"/>
      <c r="U10" s="508"/>
      <c r="V10" s="509"/>
    </row>
    <row r="11" spans="1:22" s="194" customFormat="1" ht="30" customHeight="1" thickBot="1">
      <c r="A11" s="902" t="s">
        <v>173</v>
      </c>
      <c r="B11" s="766">
        <v>87947</v>
      </c>
      <c r="C11" s="534"/>
      <c r="D11" s="535" t="s">
        <v>41</v>
      </c>
      <c r="E11" s="169" t="s">
        <v>34</v>
      </c>
      <c r="F11" s="904">
        <v>1</v>
      </c>
      <c r="G11" s="535" t="s">
        <v>41</v>
      </c>
      <c r="H11" s="169" t="s">
        <v>34</v>
      </c>
      <c r="I11" s="536">
        <v>1</v>
      </c>
      <c r="J11" s="521"/>
      <c r="K11" s="522"/>
      <c r="L11" s="522"/>
      <c r="M11" s="522"/>
      <c r="N11" s="522"/>
      <c r="O11" s="523"/>
      <c r="P11" s="537">
        <v>644114</v>
      </c>
      <c r="Q11" s="537">
        <v>644114</v>
      </c>
      <c r="R11" s="515"/>
      <c r="S11" s="488"/>
      <c r="T11" s="496"/>
    </row>
    <row r="12" spans="1:22" s="194" customFormat="1" ht="30" customHeight="1" thickBot="1">
      <c r="A12" s="903"/>
      <c r="B12" s="768"/>
      <c r="C12" s="148"/>
      <c r="D12" s="145"/>
      <c r="E12" s="168"/>
      <c r="F12" s="538"/>
      <c r="G12" s="145"/>
      <c r="H12" s="168"/>
      <c r="I12" s="538"/>
      <c r="J12" s="539" t="s">
        <v>36</v>
      </c>
      <c r="K12" s="184"/>
      <c r="L12" s="184"/>
      <c r="M12" s="184"/>
      <c r="N12" s="184"/>
      <c r="O12" s="540"/>
      <c r="P12" s="541">
        <f>SUM(P11:P11)</f>
        <v>644114</v>
      </c>
      <c r="Q12" s="541">
        <f>SUM(Q11:Q11)</f>
        <v>644114</v>
      </c>
      <c r="R12" s="515"/>
      <c r="S12" s="514"/>
      <c r="T12" s="496"/>
    </row>
    <row r="13" spans="1:22" s="194" customFormat="1" ht="15" customHeight="1">
      <c r="A13" s="774" t="s">
        <v>154</v>
      </c>
      <c r="B13" s="766">
        <v>76489</v>
      </c>
      <c r="C13" s="511"/>
      <c r="D13" s="530" t="s">
        <v>40</v>
      </c>
      <c r="E13" s="531" t="s">
        <v>37</v>
      </c>
      <c r="F13" s="149">
        <v>1</v>
      </c>
      <c r="G13" s="530" t="s">
        <v>40</v>
      </c>
      <c r="H13" s="531" t="s">
        <v>37</v>
      </c>
      <c r="I13" s="149">
        <v>1</v>
      </c>
      <c r="J13" s="530"/>
      <c r="K13" s="531"/>
      <c r="L13" s="531"/>
      <c r="M13" s="531"/>
      <c r="N13" s="531"/>
      <c r="O13" s="488"/>
      <c r="P13" s="516">
        <v>5453</v>
      </c>
      <c r="Q13" s="516">
        <v>5453</v>
      </c>
      <c r="R13" s="515"/>
      <c r="S13" s="488"/>
      <c r="T13" s="496"/>
    </row>
    <row r="14" spans="1:22" s="520" customFormat="1">
      <c r="A14" s="775"/>
      <c r="B14" s="767"/>
      <c r="C14" s="517"/>
      <c r="D14" s="512" t="s">
        <v>35</v>
      </c>
      <c r="E14" s="513" t="s">
        <v>38</v>
      </c>
      <c r="F14" s="9">
        <v>1</v>
      </c>
      <c r="G14" s="512" t="s">
        <v>35</v>
      </c>
      <c r="H14" s="513" t="s">
        <v>38</v>
      </c>
      <c r="I14" s="9">
        <v>1</v>
      </c>
      <c r="J14" s="512"/>
      <c r="K14" s="513"/>
      <c r="L14" s="513"/>
      <c r="M14" s="513"/>
      <c r="N14" s="513"/>
      <c r="O14" s="514"/>
      <c r="P14" s="516">
        <v>154249</v>
      </c>
      <c r="Q14" s="516">
        <v>154249</v>
      </c>
      <c r="R14" s="518"/>
      <c r="S14" s="519"/>
    </row>
    <row r="15" spans="1:22" s="194" customFormat="1">
      <c r="A15" s="775"/>
      <c r="B15" s="767"/>
      <c r="C15" s="107"/>
      <c r="D15" s="512" t="s">
        <v>41</v>
      </c>
      <c r="E15" s="513" t="s">
        <v>31</v>
      </c>
      <c r="F15" s="9">
        <v>1</v>
      </c>
      <c r="G15" s="512" t="s">
        <v>41</v>
      </c>
      <c r="H15" s="513" t="s">
        <v>31</v>
      </c>
      <c r="I15" s="9">
        <v>1</v>
      </c>
      <c r="J15" s="512"/>
      <c r="K15" s="513"/>
      <c r="L15" s="513"/>
      <c r="M15" s="513"/>
      <c r="N15" s="513"/>
      <c r="O15" s="514"/>
      <c r="P15" s="516">
        <v>85120</v>
      </c>
      <c r="Q15" s="516">
        <v>85120</v>
      </c>
      <c r="R15" s="515"/>
      <c r="S15" s="514"/>
      <c r="T15" s="496"/>
    </row>
    <row r="16" spans="1:22" s="194" customFormat="1">
      <c r="A16" s="775"/>
      <c r="B16" s="767"/>
      <c r="C16" s="107"/>
      <c r="D16" s="512" t="s">
        <v>44</v>
      </c>
      <c r="E16" s="513" t="s">
        <v>34</v>
      </c>
      <c r="F16" s="9">
        <v>1</v>
      </c>
      <c r="G16" s="512" t="s">
        <v>44</v>
      </c>
      <c r="H16" s="513" t="s">
        <v>34</v>
      </c>
      <c r="I16" s="9">
        <v>1</v>
      </c>
      <c r="J16" s="521"/>
      <c r="K16" s="522"/>
      <c r="L16" s="522"/>
      <c r="M16" s="522"/>
      <c r="N16" s="522"/>
      <c r="O16" s="523"/>
      <c r="P16" s="516">
        <v>33275</v>
      </c>
      <c r="Q16" s="516">
        <v>33275</v>
      </c>
      <c r="R16" s="515"/>
      <c r="S16" s="514"/>
      <c r="T16" s="496"/>
    </row>
    <row r="17" spans="1:20" s="194" customFormat="1">
      <c r="A17" s="775"/>
      <c r="B17" s="767"/>
      <c r="C17" s="107"/>
      <c r="D17" s="512" t="s">
        <v>32</v>
      </c>
      <c r="E17" s="513" t="s">
        <v>33</v>
      </c>
      <c r="F17" s="9">
        <v>1</v>
      </c>
      <c r="G17" s="512" t="s">
        <v>32</v>
      </c>
      <c r="H17" s="513" t="s">
        <v>33</v>
      </c>
      <c r="I17" s="9">
        <v>1</v>
      </c>
      <c r="J17" s="512"/>
      <c r="K17" s="513"/>
      <c r="L17" s="513"/>
      <c r="M17" s="513"/>
      <c r="N17" s="513"/>
      <c r="O17" s="514"/>
      <c r="P17" s="516">
        <v>8180</v>
      </c>
      <c r="Q17" s="516">
        <v>8180</v>
      </c>
      <c r="R17" s="515"/>
      <c r="S17" s="514"/>
      <c r="T17" s="496"/>
    </row>
    <row r="18" spans="1:20" s="194" customFormat="1" ht="23.25" thickBot="1">
      <c r="A18" s="775"/>
      <c r="B18" s="767"/>
      <c r="C18" s="542"/>
      <c r="D18" s="521" t="s">
        <v>42</v>
      </c>
      <c r="E18" s="522" t="s">
        <v>39</v>
      </c>
      <c r="F18" s="543">
        <v>1</v>
      </c>
      <c r="G18" s="521" t="s">
        <v>42</v>
      </c>
      <c r="H18" s="522" t="s">
        <v>39</v>
      </c>
      <c r="I18" s="543">
        <v>1</v>
      </c>
      <c r="J18" s="521"/>
      <c r="K18" s="522"/>
      <c r="L18" s="522"/>
      <c r="M18" s="522"/>
      <c r="N18" s="522"/>
      <c r="O18" s="523"/>
      <c r="P18" s="532">
        <v>8180</v>
      </c>
      <c r="Q18" s="532">
        <v>8180</v>
      </c>
      <c r="R18" s="515"/>
      <c r="S18" s="514"/>
      <c r="T18" s="496"/>
    </row>
    <row r="19" spans="1:20" s="194" customFormat="1" ht="15.75" thickBot="1">
      <c r="A19" s="776"/>
      <c r="B19" s="768"/>
      <c r="C19" s="148"/>
      <c r="D19" s="145"/>
      <c r="E19" s="168"/>
      <c r="F19" s="538"/>
      <c r="G19" s="145"/>
      <c r="H19" s="168"/>
      <c r="I19" s="147"/>
      <c r="J19" s="189" t="s">
        <v>36</v>
      </c>
      <c r="K19" s="189"/>
      <c r="L19" s="189"/>
      <c r="M19" s="189"/>
      <c r="N19" s="189"/>
      <c r="O19" s="190"/>
      <c r="P19" s="541">
        <f>SUM(P13:P18)</f>
        <v>294457</v>
      </c>
      <c r="Q19" s="541">
        <f>SUM(Q13:Q18)</f>
        <v>294457</v>
      </c>
      <c r="R19" s="515"/>
      <c r="S19" s="514"/>
      <c r="T19" s="496"/>
    </row>
    <row r="20" spans="1:20" s="194" customFormat="1" ht="14.25" customHeight="1">
      <c r="A20" s="774" t="s">
        <v>46</v>
      </c>
      <c r="B20" s="766">
        <v>75398</v>
      </c>
      <c r="C20" s="511"/>
      <c r="D20" s="530" t="s">
        <v>40</v>
      </c>
      <c r="E20" s="531" t="s">
        <v>153</v>
      </c>
      <c r="F20" s="149">
        <v>1</v>
      </c>
      <c r="G20" s="530" t="s">
        <v>40</v>
      </c>
      <c r="H20" s="531" t="s">
        <v>153</v>
      </c>
      <c r="I20" s="149">
        <v>1</v>
      </c>
      <c r="J20" s="530"/>
      <c r="K20" s="531"/>
      <c r="L20" s="531"/>
      <c r="M20" s="531"/>
      <c r="N20" s="531"/>
      <c r="O20" s="488"/>
      <c r="P20" s="516">
        <v>8097</v>
      </c>
      <c r="Q20" s="516">
        <v>8097</v>
      </c>
      <c r="R20" s="524"/>
      <c r="S20" s="488"/>
      <c r="T20" s="496"/>
    </row>
    <row r="21" spans="1:20" s="520" customFormat="1" ht="14.25" customHeight="1">
      <c r="A21" s="775"/>
      <c r="B21" s="767"/>
      <c r="C21" s="517"/>
      <c r="D21" s="512" t="s">
        <v>35</v>
      </c>
      <c r="E21" s="513" t="s">
        <v>34</v>
      </c>
      <c r="F21" s="9">
        <v>1</v>
      </c>
      <c r="G21" s="512" t="s">
        <v>35</v>
      </c>
      <c r="H21" s="513" t="s">
        <v>34</v>
      </c>
      <c r="I21" s="9">
        <v>1</v>
      </c>
      <c r="J21" s="512"/>
      <c r="K21" s="513"/>
      <c r="L21" s="513"/>
      <c r="M21" s="525"/>
      <c r="N21" s="513"/>
      <c r="O21" s="514"/>
      <c r="P21" s="516">
        <v>75238</v>
      </c>
      <c r="Q21" s="516">
        <v>75238</v>
      </c>
      <c r="R21" s="526"/>
      <c r="S21" s="519"/>
    </row>
    <row r="22" spans="1:20" s="194" customFormat="1">
      <c r="A22" s="775"/>
      <c r="B22" s="767"/>
      <c r="C22" s="527"/>
      <c r="D22" s="512" t="s">
        <v>41</v>
      </c>
      <c r="E22" s="513" t="s">
        <v>34</v>
      </c>
      <c r="F22" s="9">
        <v>1</v>
      </c>
      <c r="G22" s="512" t="s">
        <v>41</v>
      </c>
      <c r="H22" s="513" t="s">
        <v>34</v>
      </c>
      <c r="I22" s="9">
        <v>1</v>
      </c>
      <c r="J22" s="512"/>
      <c r="K22" s="513"/>
      <c r="L22" s="513"/>
      <c r="M22" s="513"/>
      <c r="N22" s="513"/>
      <c r="O22" s="514"/>
      <c r="P22" s="516">
        <v>194630</v>
      </c>
      <c r="Q22" s="516">
        <v>194630</v>
      </c>
      <c r="R22" s="515"/>
      <c r="S22" s="514"/>
      <c r="T22" s="496"/>
    </row>
    <row r="23" spans="1:20" s="194" customFormat="1">
      <c r="A23" s="775"/>
      <c r="B23" s="767"/>
      <c r="C23" s="107"/>
      <c r="D23" s="512" t="s">
        <v>32</v>
      </c>
      <c r="E23" s="513" t="s">
        <v>34</v>
      </c>
      <c r="F23" s="9">
        <v>1</v>
      </c>
      <c r="G23" s="512" t="s">
        <v>32</v>
      </c>
      <c r="H23" s="513" t="s">
        <v>34</v>
      </c>
      <c r="I23" s="9">
        <v>1</v>
      </c>
      <c r="J23" s="512"/>
      <c r="K23" s="513"/>
      <c r="L23" s="513"/>
      <c r="M23" s="513"/>
      <c r="N23" s="513"/>
      <c r="O23" s="514"/>
      <c r="P23" s="516">
        <v>8097</v>
      </c>
      <c r="Q23" s="516">
        <v>8097</v>
      </c>
      <c r="R23" s="515"/>
      <c r="S23" s="514"/>
      <c r="T23" s="496"/>
    </row>
    <row r="24" spans="1:20" s="194" customFormat="1" ht="23.25" thickBot="1">
      <c r="A24" s="775"/>
      <c r="B24" s="767"/>
      <c r="C24" s="542"/>
      <c r="D24" s="521" t="s">
        <v>42</v>
      </c>
      <c r="E24" s="522" t="s">
        <v>34</v>
      </c>
      <c r="F24" s="543">
        <v>1</v>
      </c>
      <c r="G24" s="521" t="s">
        <v>42</v>
      </c>
      <c r="H24" s="522" t="s">
        <v>34</v>
      </c>
      <c r="I24" s="543">
        <v>1</v>
      </c>
      <c r="J24" s="521"/>
      <c r="K24" s="522"/>
      <c r="L24" s="522"/>
      <c r="M24" s="522"/>
      <c r="N24" s="522"/>
      <c r="O24" s="523"/>
      <c r="P24" s="532">
        <v>13494</v>
      </c>
      <c r="Q24" s="532">
        <v>13494</v>
      </c>
      <c r="R24" s="515"/>
      <c r="S24" s="514"/>
      <c r="T24" s="496"/>
    </row>
    <row r="25" spans="1:20" s="194" customFormat="1" ht="17.25" customHeight="1" thickBot="1">
      <c r="A25" s="775"/>
      <c r="B25" s="768"/>
      <c r="C25" s="148"/>
      <c r="D25" s="145"/>
      <c r="E25" s="168"/>
      <c r="F25" s="538"/>
      <c r="G25" s="145"/>
      <c r="H25" s="168"/>
      <c r="I25" s="147"/>
      <c r="J25" s="189" t="s">
        <v>36</v>
      </c>
      <c r="K25" s="189"/>
      <c r="L25" s="189"/>
      <c r="M25" s="189"/>
      <c r="N25" s="189"/>
      <c r="O25" s="190"/>
      <c r="P25" s="541">
        <f>SUM(P20:P24)</f>
        <v>299556</v>
      </c>
      <c r="Q25" s="541">
        <f>SUM(Q20:Q24)</f>
        <v>299556</v>
      </c>
      <c r="R25" s="515"/>
      <c r="S25" s="514"/>
      <c r="T25" s="496"/>
    </row>
    <row r="26" spans="1:20" s="194" customFormat="1" ht="25.5" customHeight="1" thickBot="1">
      <c r="A26" s="772" t="s">
        <v>174</v>
      </c>
      <c r="B26" s="766">
        <v>136250</v>
      </c>
      <c r="C26" s="483"/>
      <c r="D26" s="544" t="s">
        <v>164</v>
      </c>
      <c r="E26" s="486" t="s">
        <v>38</v>
      </c>
      <c r="F26" s="545">
        <v>1</v>
      </c>
      <c r="G26" s="544" t="s">
        <v>164</v>
      </c>
      <c r="H26" s="486" t="s">
        <v>38</v>
      </c>
      <c r="I26" s="545">
        <v>1</v>
      </c>
      <c r="J26" s="546"/>
      <c r="K26" s="486"/>
      <c r="L26" s="486"/>
      <c r="M26" s="486"/>
      <c r="N26" s="486"/>
      <c r="O26" s="547"/>
      <c r="P26" s="548">
        <v>184112</v>
      </c>
      <c r="Q26" s="548">
        <v>184112</v>
      </c>
      <c r="R26" s="515"/>
      <c r="S26" s="514"/>
      <c r="T26" s="496"/>
    </row>
    <row r="27" spans="1:20" s="194" customFormat="1" ht="15.75" thickBot="1">
      <c r="A27" s="773"/>
      <c r="B27" s="768"/>
      <c r="C27" s="148"/>
      <c r="D27" s="145"/>
      <c r="E27" s="168"/>
      <c r="F27" s="538"/>
      <c r="G27" s="145"/>
      <c r="H27" s="168"/>
      <c r="I27" s="538"/>
      <c r="J27" s="539" t="s">
        <v>36</v>
      </c>
      <c r="K27" s="184"/>
      <c r="L27" s="184"/>
      <c r="M27" s="184"/>
      <c r="N27" s="184"/>
      <c r="O27" s="540"/>
      <c r="P27" s="541">
        <f>SUM(P26:P26)</f>
        <v>184112</v>
      </c>
      <c r="Q27" s="541">
        <f>SUM(Q26:Q26)</f>
        <v>184112</v>
      </c>
      <c r="R27" s="515"/>
      <c r="S27" s="514"/>
      <c r="T27" s="496"/>
    </row>
    <row r="28" spans="1:20" s="194" customFormat="1" ht="21.75" customHeight="1" thickBot="1">
      <c r="A28" s="764" t="s">
        <v>175</v>
      </c>
      <c r="B28" s="766">
        <v>147464</v>
      </c>
      <c r="C28" s="483"/>
      <c r="D28" s="544" t="s">
        <v>35</v>
      </c>
      <c r="E28" s="188" t="s">
        <v>162</v>
      </c>
      <c r="F28" s="545">
        <v>11</v>
      </c>
      <c r="G28" s="544" t="s">
        <v>35</v>
      </c>
      <c r="H28" s="188" t="s">
        <v>162</v>
      </c>
      <c r="I28" s="545">
        <v>1</v>
      </c>
      <c r="J28" s="546"/>
      <c r="K28" s="486"/>
      <c r="L28" s="486"/>
      <c r="M28" s="486"/>
      <c r="N28" s="486"/>
      <c r="O28" s="547"/>
      <c r="P28" s="549">
        <v>21076</v>
      </c>
      <c r="Q28" s="549">
        <v>21076</v>
      </c>
      <c r="R28" s="515"/>
      <c r="S28" s="514"/>
      <c r="T28" s="496"/>
    </row>
    <row r="29" spans="1:20" s="194" customFormat="1" ht="15.75" thickBot="1">
      <c r="A29" s="765"/>
      <c r="B29" s="768"/>
      <c r="C29" s="148"/>
      <c r="D29" s="145"/>
      <c r="E29" s="168"/>
      <c r="F29" s="538"/>
      <c r="G29" s="145"/>
      <c r="H29" s="168"/>
      <c r="I29" s="538"/>
      <c r="J29" s="539" t="s">
        <v>36</v>
      </c>
      <c r="K29" s="184"/>
      <c r="L29" s="184"/>
      <c r="M29" s="184"/>
      <c r="N29" s="184"/>
      <c r="O29" s="540"/>
      <c r="P29" s="541">
        <f>SUM(P28:P28)</f>
        <v>21076</v>
      </c>
      <c r="Q29" s="541">
        <f>SUM(Q28:Q28)</f>
        <v>21076</v>
      </c>
      <c r="R29" s="528"/>
      <c r="S29" s="500"/>
      <c r="T29" s="496"/>
    </row>
    <row r="30" spans="1:20" s="209" customFormat="1" ht="27" customHeight="1" thickBot="1">
      <c r="A30" s="902" t="s">
        <v>176</v>
      </c>
      <c r="B30" s="772">
        <v>151202</v>
      </c>
      <c r="C30" s="550"/>
      <c r="D30" s="551" t="s">
        <v>35</v>
      </c>
      <c r="E30" s="907" t="s">
        <v>35</v>
      </c>
      <c r="F30" s="553">
        <v>2</v>
      </c>
      <c r="G30" s="551" t="s">
        <v>35</v>
      </c>
      <c r="H30" s="552" t="s">
        <v>35</v>
      </c>
      <c r="I30" s="553">
        <v>2</v>
      </c>
      <c r="J30" s="551"/>
      <c r="K30" s="552"/>
      <c r="L30" s="552"/>
      <c r="M30" s="552"/>
      <c r="N30" s="552"/>
      <c r="O30" s="554"/>
      <c r="P30" s="555">
        <v>697718.57</v>
      </c>
      <c r="Q30" s="555">
        <v>697718.57</v>
      </c>
      <c r="R30" s="515"/>
      <c r="S30" s="504"/>
      <c r="T30" s="507"/>
    </row>
    <row r="31" spans="1:20" s="209" customFormat="1" ht="15.75" thickBot="1">
      <c r="A31" s="903"/>
      <c r="B31" s="773"/>
      <c r="C31" s="148"/>
      <c r="D31" s="145"/>
      <c r="E31" s="168"/>
      <c r="F31" s="538"/>
      <c r="G31" s="145"/>
      <c r="H31" s="168"/>
      <c r="I31" s="538"/>
      <c r="J31" s="539" t="s">
        <v>36</v>
      </c>
      <c r="K31" s="184"/>
      <c r="L31" s="184"/>
      <c r="M31" s="184"/>
      <c r="N31" s="184"/>
      <c r="O31" s="540"/>
      <c r="P31" s="541">
        <f>SUM(P30:P30)</f>
        <v>697718.57</v>
      </c>
      <c r="Q31" s="541">
        <f>SUM(Q30:Q30)</f>
        <v>697718.57</v>
      </c>
      <c r="S31" s="529"/>
      <c r="T31" s="507"/>
    </row>
    <row r="32" spans="1:20" s="194" customFormat="1" ht="25.5" customHeight="1" thickBot="1">
      <c r="A32" s="902" t="s">
        <v>177</v>
      </c>
      <c r="B32" s="766">
        <v>167735</v>
      </c>
      <c r="C32" s="483"/>
      <c r="D32" s="544" t="s">
        <v>35</v>
      </c>
      <c r="E32" s="188" t="s">
        <v>35</v>
      </c>
      <c r="F32" s="906">
        <v>5</v>
      </c>
      <c r="G32" s="544" t="s">
        <v>35</v>
      </c>
      <c r="H32" s="188" t="s">
        <v>35</v>
      </c>
      <c r="I32" s="545">
        <v>5</v>
      </c>
      <c r="J32" s="546"/>
      <c r="K32" s="486"/>
      <c r="L32" s="486"/>
      <c r="M32" s="486"/>
      <c r="N32" s="486"/>
      <c r="O32" s="547"/>
      <c r="P32" s="548">
        <v>1616333</v>
      </c>
      <c r="Q32" s="548">
        <v>1616333</v>
      </c>
      <c r="R32" s="515"/>
      <c r="S32" s="514"/>
      <c r="T32" s="496"/>
    </row>
    <row r="33" spans="1:20" s="194" customFormat="1" ht="34.5" customHeight="1" thickBot="1">
      <c r="A33" s="903"/>
      <c r="B33" s="768"/>
      <c r="C33" s="148"/>
      <c r="D33" s="145"/>
      <c r="E33" s="168"/>
      <c r="F33" s="538"/>
      <c r="G33" s="145"/>
      <c r="H33" s="168"/>
      <c r="I33" s="538"/>
      <c r="J33" s="539" t="s">
        <v>36</v>
      </c>
      <c r="K33" s="184"/>
      <c r="L33" s="184"/>
      <c r="M33" s="184"/>
      <c r="N33" s="184"/>
      <c r="O33" s="540"/>
      <c r="P33" s="533">
        <f>SUM(P32:P32)</f>
        <v>1616333</v>
      </c>
      <c r="Q33" s="533">
        <f>SUM(Q32:Q32)</f>
        <v>1616333</v>
      </c>
      <c r="R33" s="515"/>
      <c r="S33" s="514"/>
      <c r="T33" s="496"/>
    </row>
    <row r="34" spans="1:20" s="194" customFormat="1" ht="23.25" customHeight="1">
      <c r="A34" s="766" t="s">
        <v>155</v>
      </c>
      <c r="B34" s="766">
        <v>206839</v>
      </c>
      <c r="C34" s="511"/>
      <c r="D34" s="530" t="s">
        <v>40</v>
      </c>
      <c r="E34" s="531" t="s">
        <v>37</v>
      </c>
      <c r="F34" s="149">
        <v>1</v>
      </c>
      <c r="G34" s="530" t="s">
        <v>40</v>
      </c>
      <c r="H34" s="531" t="s">
        <v>37</v>
      </c>
      <c r="I34" s="149">
        <v>1</v>
      </c>
      <c r="J34" s="530"/>
      <c r="K34" s="531"/>
      <c r="L34" s="531"/>
      <c r="M34" s="531"/>
      <c r="N34" s="531"/>
      <c r="O34" s="488"/>
      <c r="P34" s="516">
        <v>29978.45</v>
      </c>
      <c r="Q34" s="516">
        <v>29978.45</v>
      </c>
      <c r="R34" s="524"/>
      <c r="S34" s="488"/>
      <c r="T34" s="496"/>
    </row>
    <row r="35" spans="1:20" s="194" customFormat="1" ht="23.25" customHeight="1">
      <c r="A35" s="767"/>
      <c r="B35" s="767"/>
      <c r="C35" s="107"/>
      <c r="D35" s="512" t="s">
        <v>35</v>
      </c>
      <c r="E35" s="513" t="s">
        <v>38</v>
      </c>
      <c r="F35" s="9">
        <v>7</v>
      </c>
      <c r="G35" s="512" t="s">
        <v>35</v>
      </c>
      <c r="H35" s="513" t="s">
        <v>38</v>
      </c>
      <c r="I35" s="9">
        <v>7</v>
      </c>
      <c r="J35" s="512"/>
      <c r="K35" s="513"/>
      <c r="L35" s="513"/>
      <c r="M35" s="513"/>
      <c r="N35" s="513"/>
      <c r="O35" s="514"/>
      <c r="P35" s="516">
        <v>775440</v>
      </c>
      <c r="Q35" s="516">
        <v>775440</v>
      </c>
      <c r="R35" s="515"/>
      <c r="S35" s="514"/>
      <c r="T35" s="496"/>
    </row>
    <row r="36" spans="1:20" s="194" customFormat="1" ht="23.25" customHeight="1">
      <c r="A36" s="767"/>
      <c r="B36" s="767"/>
      <c r="C36" s="527"/>
      <c r="D36" s="512" t="s">
        <v>41</v>
      </c>
      <c r="E36" s="513" t="s">
        <v>31</v>
      </c>
      <c r="F36" s="9">
        <v>160.03</v>
      </c>
      <c r="G36" s="512" t="s">
        <v>41</v>
      </c>
      <c r="H36" s="513" t="s">
        <v>31</v>
      </c>
      <c r="I36" s="9">
        <v>160.03</v>
      </c>
      <c r="J36" s="512"/>
      <c r="K36" s="513"/>
      <c r="L36" s="513"/>
      <c r="M36" s="513"/>
      <c r="N36" s="513"/>
      <c r="O36" s="514"/>
      <c r="P36" s="516">
        <v>223841.75</v>
      </c>
      <c r="Q36" s="516">
        <v>223841.75</v>
      </c>
      <c r="R36" s="515"/>
      <c r="S36" s="514"/>
      <c r="T36" s="496"/>
    </row>
    <row r="37" spans="1:20" s="194" customFormat="1" ht="23.25" customHeight="1">
      <c r="A37" s="767"/>
      <c r="B37" s="767"/>
      <c r="C37" s="107"/>
      <c r="D37" s="512" t="s">
        <v>32</v>
      </c>
      <c r="E37" s="513" t="s">
        <v>34</v>
      </c>
      <c r="F37" s="9">
        <v>1</v>
      </c>
      <c r="G37" s="512" t="s">
        <v>32</v>
      </c>
      <c r="H37" s="513" t="s">
        <v>34</v>
      </c>
      <c r="I37" s="9">
        <v>1</v>
      </c>
      <c r="J37" s="512"/>
      <c r="K37" s="513"/>
      <c r="L37" s="513"/>
      <c r="M37" s="513"/>
      <c r="N37" s="513"/>
      <c r="O37" s="514"/>
      <c r="P37" s="516">
        <v>38772</v>
      </c>
      <c r="Q37" s="516">
        <v>38772</v>
      </c>
      <c r="R37" s="515"/>
      <c r="S37" s="514"/>
      <c r="T37" s="496"/>
    </row>
    <row r="38" spans="1:20" s="194" customFormat="1" ht="23.25" customHeight="1" thickBot="1">
      <c r="A38" s="767"/>
      <c r="B38" s="767"/>
      <c r="C38" s="542"/>
      <c r="D38" s="521" t="s">
        <v>42</v>
      </c>
      <c r="E38" s="522" t="s">
        <v>34</v>
      </c>
      <c r="F38" s="543">
        <v>1</v>
      </c>
      <c r="G38" s="521" t="s">
        <v>42</v>
      </c>
      <c r="H38" s="522" t="s">
        <v>34</v>
      </c>
      <c r="I38" s="543">
        <v>1</v>
      </c>
      <c r="J38" s="521"/>
      <c r="K38" s="522"/>
      <c r="L38" s="522"/>
      <c r="M38" s="522"/>
      <c r="N38" s="522"/>
      <c r="O38" s="523"/>
      <c r="P38" s="532">
        <v>38772</v>
      </c>
      <c r="Q38" s="532">
        <v>38772</v>
      </c>
      <c r="R38" s="515"/>
      <c r="S38" s="514"/>
      <c r="T38" s="496"/>
    </row>
    <row r="39" spans="1:20" s="194" customFormat="1" ht="23.25" customHeight="1" thickBot="1">
      <c r="A39" s="768"/>
      <c r="B39" s="768"/>
      <c r="C39" s="148"/>
      <c r="D39" s="145"/>
      <c r="E39" s="168"/>
      <c r="F39" s="538"/>
      <c r="G39" s="145"/>
      <c r="H39" s="168"/>
      <c r="I39" s="147"/>
      <c r="J39" s="189" t="s">
        <v>36</v>
      </c>
      <c r="K39" s="189"/>
      <c r="L39" s="189"/>
      <c r="M39" s="189"/>
      <c r="N39" s="189"/>
      <c r="O39" s="190"/>
      <c r="P39" s="533">
        <f>SUM(P34:P38)</f>
        <v>1106804.2</v>
      </c>
      <c r="Q39" s="533">
        <f>SUM(Q34:Q38)</f>
        <v>1106804.2</v>
      </c>
      <c r="R39" s="515"/>
      <c r="S39" s="514"/>
      <c r="T39" s="496"/>
    </row>
    <row r="40" spans="1:20" s="194" customFormat="1" ht="14.25" customHeight="1">
      <c r="A40" s="766" t="s">
        <v>156</v>
      </c>
      <c r="B40" s="766">
        <v>182070</v>
      </c>
      <c r="C40" s="511"/>
      <c r="D40" s="530" t="s">
        <v>40</v>
      </c>
      <c r="E40" s="531" t="s">
        <v>37</v>
      </c>
      <c r="F40" s="149">
        <v>1</v>
      </c>
      <c r="G40" s="530" t="s">
        <v>40</v>
      </c>
      <c r="H40" s="531" t="s">
        <v>37</v>
      </c>
      <c r="I40" s="149">
        <v>1</v>
      </c>
      <c r="J40" s="530"/>
      <c r="K40" s="531"/>
      <c r="L40" s="531"/>
      <c r="M40" s="531"/>
      <c r="N40" s="531"/>
      <c r="O40" s="488"/>
      <c r="P40" s="516">
        <v>5622.77</v>
      </c>
      <c r="Q40" s="516">
        <v>5622.77</v>
      </c>
      <c r="R40" s="524"/>
      <c r="S40" s="488"/>
      <c r="T40" s="496"/>
    </row>
    <row r="41" spans="1:20" s="194" customFormat="1">
      <c r="A41" s="767"/>
      <c r="B41" s="767"/>
      <c r="C41" s="107"/>
      <c r="D41" s="512" t="s">
        <v>35</v>
      </c>
      <c r="E41" s="513" t="s">
        <v>35</v>
      </c>
      <c r="F41" s="9">
        <v>53</v>
      </c>
      <c r="G41" s="512" t="s">
        <v>35</v>
      </c>
      <c r="H41" s="513" t="s">
        <v>35</v>
      </c>
      <c r="I41" s="9">
        <v>53</v>
      </c>
      <c r="J41" s="512"/>
      <c r="K41" s="513"/>
      <c r="L41" s="513"/>
      <c r="M41" s="513"/>
      <c r="N41" s="513"/>
      <c r="O41" s="514"/>
      <c r="P41" s="516">
        <v>1124476.5</v>
      </c>
      <c r="Q41" s="516">
        <v>1124476.5</v>
      </c>
      <c r="R41" s="515"/>
      <c r="S41" s="514"/>
      <c r="T41" s="496"/>
    </row>
    <row r="42" spans="1:20" s="194" customFormat="1">
      <c r="A42" s="767"/>
      <c r="B42" s="767"/>
      <c r="C42" s="107"/>
      <c r="D42" s="512" t="s">
        <v>32</v>
      </c>
      <c r="E42" s="513" t="s">
        <v>34</v>
      </c>
      <c r="F42" s="9">
        <v>1</v>
      </c>
      <c r="G42" s="512" t="s">
        <v>32</v>
      </c>
      <c r="H42" s="513" t="s">
        <v>34</v>
      </c>
      <c r="I42" s="9">
        <v>1</v>
      </c>
      <c r="J42" s="512"/>
      <c r="K42" s="513"/>
      <c r="L42" s="513"/>
      <c r="M42" s="513"/>
      <c r="N42" s="513"/>
      <c r="O42" s="514"/>
      <c r="P42" s="516">
        <v>5622.38</v>
      </c>
      <c r="Q42" s="516">
        <v>5622.38</v>
      </c>
      <c r="R42" s="515"/>
      <c r="S42" s="514"/>
      <c r="T42" s="496"/>
    </row>
    <row r="43" spans="1:20" s="194" customFormat="1" ht="23.25" thickBot="1">
      <c r="A43" s="767"/>
      <c r="B43" s="767"/>
      <c r="C43" s="542"/>
      <c r="D43" s="521" t="s">
        <v>42</v>
      </c>
      <c r="E43" s="522" t="s">
        <v>34</v>
      </c>
      <c r="F43" s="543">
        <v>1</v>
      </c>
      <c r="G43" s="521" t="s">
        <v>42</v>
      </c>
      <c r="H43" s="522" t="s">
        <v>34</v>
      </c>
      <c r="I43" s="543">
        <v>1</v>
      </c>
      <c r="J43" s="521"/>
      <c r="K43" s="522"/>
      <c r="L43" s="522"/>
      <c r="M43" s="522"/>
      <c r="N43" s="522"/>
      <c r="O43" s="523"/>
      <c r="P43" s="532">
        <v>22489.51</v>
      </c>
      <c r="Q43" s="532">
        <v>22489.51</v>
      </c>
      <c r="R43" s="515"/>
      <c r="S43" s="514"/>
      <c r="T43" s="496"/>
    </row>
    <row r="44" spans="1:20" s="194" customFormat="1" ht="19.5" customHeight="1" thickBot="1">
      <c r="A44" s="768"/>
      <c r="B44" s="768"/>
      <c r="C44" s="148"/>
      <c r="D44" s="145"/>
      <c r="E44" s="168"/>
      <c r="F44" s="538"/>
      <c r="G44" s="145"/>
      <c r="H44" s="168"/>
      <c r="I44" s="147"/>
      <c r="J44" s="189" t="s">
        <v>36</v>
      </c>
      <c r="K44" s="189"/>
      <c r="L44" s="189"/>
      <c r="M44" s="189"/>
      <c r="N44" s="189"/>
      <c r="O44" s="190"/>
      <c r="P44" s="533">
        <f>SUM(P40:P43)</f>
        <v>1158211.1599999999</v>
      </c>
      <c r="Q44" s="533">
        <f>SUM(Q40:Q43)</f>
        <v>1158211.1599999999</v>
      </c>
      <c r="R44" s="515"/>
      <c r="S44" s="514"/>
      <c r="T44" s="496"/>
    </row>
    <row r="46" spans="1:20" ht="15.75">
      <c r="P46" s="129"/>
    </row>
    <row r="47" spans="1:20" ht="15.75">
      <c r="P47" s="129"/>
    </row>
  </sheetData>
  <mergeCells count="35">
    <mergeCell ref="A9:A10"/>
    <mergeCell ref="A7:A8"/>
    <mergeCell ref="B7:B8"/>
    <mergeCell ref="A26:A27"/>
    <mergeCell ref="A28:A29"/>
    <mergeCell ref="B26:B27"/>
    <mergeCell ref="B28:B29"/>
    <mergeCell ref="B30:B31"/>
    <mergeCell ref="B32:B33"/>
    <mergeCell ref="A11:A12"/>
    <mergeCell ref="A13:A19"/>
    <mergeCell ref="B13:B19"/>
    <mergeCell ref="B11:B12"/>
    <mergeCell ref="A20:A25"/>
    <mergeCell ref="B20:B25"/>
    <mergeCell ref="A30:A31"/>
    <mergeCell ref="A32:A33"/>
    <mergeCell ref="A34:A39"/>
    <mergeCell ref="A40:A44"/>
    <mergeCell ref="B40:B44"/>
    <mergeCell ref="B34:B39"/>
    <mergeCell ref="B4:O4"/>
    <mergeCell ref="A1:S1"/>
    <mergeCell ref="A2:S2"/>
    <mergeCell ref="P4:S5"/>
    <mergeCell ref="B5:B6"/>
    <mergeCell ref="C5:C6"/>
    <mergeCell ref="D5:D6"/>
    <mergeCell ref="E5:E6"/>
    <mergeCell ref="F5:F6"/>
    <mergeCell ref="G5:G6"/>
    <mergeCell ref="H5:H6"/>
    <mergeCell ref="I5:I6"/>
    <mergeCell ref="J5:O5"/>
    <mergeCell ref="A4:A6"/>
  </mergeCells>
  <pageMargins left="0.51181102362204722" right="0.51181102362204722" top="0.35433070866141736" bottom="0.35433070866141736" header="0" footer="0"/>
  <pageSetup paperSize="8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view="pageBreakPreview" zoomScale="85" zoomScaleSheetLayoutView="85" workbookViewId="0">
      <selection activeCell="D41" sqref="D41"/>
    </sheetView>
  </sheetViews>
  <sheetFormatPr baseColWidth="10" defaultRowHeight="15"/>
  <cols>
    <col min="1" max="1" width="22" customWidth="1"/>
    <col min="2" max="2" width="6.5703125" bestFit="1" customWidth="1"/>
    <col min="3" max="3" width="7" bestFit="1" customWidth="1"/>
    <col min="4" max="4" width="20.42578125" style="216" customWidth="1"/>
    <col min="5" max="5" width="10" customWidth="1"/>
    <col min="6" max="6" width="11.42578125" customWidth="1"/>
    <col min="7" max="7" width="12.7109375" customWidth="1"/>
    <col min="8" max="8" width="7.5703125" customWidth="1"/>
    <col min="9" max="9" width="10.140625" customWidth="1"/>
    <col min="10" max="10" width="11.42578125" customWidth="1"/>
    <col min="11" max="11" width="22.7109375" customWidth="1"/>
    <col min="12" max="15" width="14.7109375" customWidth="1"/>
    <col min="16" max="16" width="16" customWidth="1"/>
    <col min="17" max="17" width="13.7109375" customWidth="1"/>
    <col min="18" max="18" width="16.42578125" customWidth="1"/>
    <col min="19" max="20" width="13.7109375" customWidth="1"/>
    <col min="21" max="21" width="14.7109375" customWidth="1"/>
    <col min="22" max="22" width="18.85546875" style="560" customWidth="1"/>
    <col min="23" max="23" width="12.42578125" customWidth="1"/>
    <col min="24" max="24" width="8.5703125" customWidth="1"/>
    <col min="25" max="25" width="9.85546875" customWidth="1"/>
    <col min="26" max="26" width="20.7109375" customWidth="1"/>
  </cols>
  <sheetData>
    <row r="1" spans="1:26" ht="18.75">
      <c r="A1" s="777" t="s">
        <v>0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7"/>
      <c r="S1" s="777"/>
      <c r="T1" s="777"/>
      <c r="U1" s="777"/>
      <c r="V1" s="777"/>
      <c r="W1" s="777"/>
      <c r="X1" s="777"/>
      <c r="Y1" s="777"/>
      <c r="Z1" s="777"/>
    </row>
    <row r="2" spans="1:26" ht="18.75">
      <c r="A2" s="777" t="s">
        <v>1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  <c r="R2" s="777"/>
      <c r="S2" s="777"/>
      <c r="T2" s="777"/>
      <c r="U2" s="777"/>
      <c r="V2" s="777"/>
      <c r="W2" s="777"/>
      <c r="X2" s="777"/>
      <c r="Y2" s="777"/>
      <c r="Z2" s="777"/>
    </row>
    <row r="3" spans="1:26" ht="15.75" thickBot="1">
      <c r="A3" s="1" t="s">
        <v>150</v>
      </c>
      <c r="B3" s="2"/>
      <c r="C3" s="2"/>
      <c r="D3" s="2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86"/>
      <c r="Q3" s="186"/>
      <c r="R3" s="186"/>
      <c r="S3" s="186"/>
      <c r="T3" s="186"/>
      <c r="U3" s="186"/>
      <c r="V3" s="556"/>
      <c r="W3" s="186"/>
      <c r="X3" s="186"/>
      <c r="Y3" s="186"/>
      <c r="Z3" s="186"/>
    </row>
    <row r="4" spans="1:26" ht="30.75" customHeight="1" thickBot="1">
      <c r="A4" s="797" t="s">
        <v>3</v>
      </c>
      <c r="B4" s="800"/>
      <c r="C4" s="801"/>
      <c r="D4" s="801"/>
      <c r="E4" s="801"/>
      <c r="F4" s="802"/>
      <c r="G4" s="800" t="s">
        <v>4</v>
      </c>
      <c r="H4" s="801"/>
      <c r="I4" s="801"/>
      <c r="J4" s="801"/>
      <c r="K4" s="801"/>
      <c r="L4" s="801"/>
      <c r="M4" s="801"/>
      <c r="N4" s="801"/>
      <c r="O4" s="802"/>
      <c r="P4" s="745" t="s">
        <v>5</v>
      </c>
      <c r="Q4" s="746"/>
      <c r="R4" s="746"/>
      <c r="S4" s="746"/>
      <c r="T4" s="747"/>
      <c r="U4" s="745" t="s">
        <v>6</v>
      </c>
      <c r="V4" s="746"/>
      <c r="W4" s="746"/>
      <c r="X4" s="746"/>
      <c r="Y4" s="747"/>
      <c r="Z4" s="788" t="s">
        <v>7</v>
      </c>
    </row>
    <row r="5" spans="1:26" ht="31.5" customHeight="1" thickBot="1">
      <c r="A5" s="798"/>
      <c r="B5" s="804" t="s">
        <v>8</v>
      </c>
      <c r="C5" s="806" t="s">
        <v>9</v>
      </c>
      <c r="D5" s="179" t="s">
        <v>10</v>
      </c>
      <c r="E5" s="180" t="s">
        <v>11</v>
      </c>
      <c r="F5" s="191" t="s">
        <v>12</v>
      </c>
      <c r="G5" s="182" t="s">
        <v>13</v>
      </c>
      <c r="H5" s="179" t="s">
        <v>11</v>
      </c>
      <c r="I5" s="180" t="s">
        <v>4</v>
      </c>
      <c r="J5" s="761" t="s">
        <v>14</v>
      </c>
      <c r="K5" s="762"/>
      <c r="L5" s="762"/>
      <c r="M5" s="762"/>
      <c r="N5" s="762"/>
      <c r="O5" s="763"/>
      <c r="P5" s="748"/>
      <c r="Q5" s="749"/>
      <c r="R5" s="749"/>
      <c r="S5" s="749"/>
      <c r="T5" s="750"/>
      <c r="U5" s="748"/>
      <c r="V5" s="749"/>
      <c r="W5" s="749"/>
      <c r="X5" s="749"/>
      <c r="Y5" s="750"/>
      <c r="Z5" s="789"/>
    </row>
    <row r="6" spans="1:26" ht="41.25" customHeight="1" thickBot="1">
      <c r="A6" s="799"/>
      <c r="B6" s="805"/>
      <c r="C6" s="807"/>
      <c r="D6" s="217"/>
      <c r="E6" s="218"/>
      <c r="F6" s="219"/>
      <c r="G6" s="220"/>
      <c r="H6" s="217"/>
      <c r="I6" s="218"/>
      <c r="J6" s="104" t="s">
        <v>15</v>
      </c>
      <c r="K6" s="197" t="s">
        <v>16</v>
      </c>
      <c r="L6" s="223" t="s">
        <v>17</v>
      </c>
      <c r="M6" s="223" t="s">
        <v>18</v>
      </c>
      <c r="N6" s="223" t="s">
        <v>19</v>
      </c>
      <c r="O6" s="224" t="s">
        <v>20</v>
      </c>
      <c r="P6" s="199" t="s">
        <v>21</v>
      </c>
      <c r="Q6" s="197" t="s">
        <v>22</v>
      </c>
      <c r="R6" s="197" t="s">
        <v>23</v>
      </c>
      <c r="S6" s="197" t="s">
        <v>24</v>
      </c>
      <c r="T6" s="198" t="s">
        <v>25</v>
      </c>
      <c r="U6" s="104" t="s">
        <v>26</v>
      </c>
      <c r="V6" s="557" t="s">
        <v>27</v>
      </c>
      <c r="W6" s="197" t="s">
        <v>28</v>
      </c>
      <c r="X6" s="197" t="s">
        <v>29</v>
      </c>
      <c r="Y6" s="198" t="s">
        <v>30</v>
      </c>
      <c r="Z6" s="790"/>
    </row>
    <row r="7" spans="1:26" s="194" customFormat="1" ht="31.5" customHeight="1" thickBot="1">
      <c r="A7" s="808" t="s">
        <v>179</v>
      </c>
      <c r="B7" s="766">
        <v>18754</v>
      </c>
      <c r="C7" s="261"/>
      <c r="D7" s="262" t="s">
        <v>35</v>
      </c>
      <c r="E7" s="263" t="s">
        <v>35</v>
      </c>
      <c r="F7" s="263">
        <f>'Matriz 5i'!F7</f>
        <v>90</v>
      </c>
      <c r="G7" s="263" t="s">
        <v>35</v>
      </c>
      <c r="H7" s="263" t="s">
        <v>35</v>
      </c>
      <c r="I7" s="264">
        <f>'Matriz 5i'!I7</f>
        <v>90</v>
      </c>
      <c r="J7" s="265"/>
      <c r="K7" s="263"/>
      <c r="L7" s="263"/>
      <c r="M7" s="263"/>
      <c r="N7" s="263"/>
      <c r="O7" s="266"/>
      <c r="P7" s="250">
        <f>+'Matriz 5i'!P7</f>
        <v>423549.72</v>
      </c>
      <c r="Q7" s="251"/>
      <c r="R7" s="252">
        <f t="shared" ref="R7:R8" si="0">+P7</f>
        <v>423549.72</v>
      </c>
      <c r="S7" s="251"/>
      <c r="T7" s="253"/>
      <c r="U7" s="254">
        <f>+Q7+R7+S7+T7</f>
        <v>423549.72</v>
      </c>
      <c r="V7" s="254">
        <f t="shared" ref="V7" si="1">+U7</f>
        <v>423549.72</v>
      </c>
      <c r="W7" s="255"/>
      <c r="X7" s="255"/>
      <c r="Y7" s="256"/>
      <c r="Z7" s="185"/>
    </row>
    <row r="8" spans="1:26" s="194" customFormat="1" ht="26.25" customHeight="1" thickBot="1">
      <c r="A8" s="809"/>
      <c r="B8" s="768"/>
      <c r="C8" s="145"/>
      <c r="D8" s="212"/>
      <c r="E8" s="168"/>
      <c r="F8" s="168"/>
      <c r="G8" s="168"/>
      <c r="H8" s="168"/>
      <c r="I8" s="147"/>
      <c r="J8" s="267" t="s">
        <v>36</v>
      </c>
      <c r="K8" s="184"/>
      <c r="L8" s="184"/>
      <c r="M8" s="184"/>
      <c r="N8" s="184"/>
      <c r="O8" s="268"/>
      <c r="P8" s="240">
        <f>SUM(P7:P7)</f>
        <v>423549.72</v>
      </c>
      <c r="Q8" s="257"/>
      <c r="R8" s="258">
        <f t="shared" si="0"/>
        <v>423549.72</v>
      </c>
      <c r="S8" s="257"/>
      <c r="T8" s="259"/>
      <c r="U8" s="260">
        <f t="shared" ref="U8:U26" si="2">+Q8+R8+S8+T8</f>
        <v>423549.72</v>
      </c>
      <c r="V8" s="258">
        <f>+U8</f>
        <v>423549.72</v>
      </c>
      <c r="W8" s="195"/>
      <c r="X8" s="195"/>
      <c r="Y8" s="195"/>
      <c r="Z8" s="196"/>
    </row>
    <row r="9" spans="1:26" s="209" customFormat="1" ht="32.25" customHeight="1" thickBot="1">
      <c r="A9" s="791" t="s">
        <v>178</v>
      </c>
      <c r="B9" s="786">
        <v>51652</v>
      </c>
      <c r="C9" s="206"/>
      <c r="D9" s="211" t="s">
        <v>35</v>
      </c>
      <c r="E9" s="169" t="s">
        <v>35</v>
      </c>
      <c r="F9" s="263">
        <f>'Matriz 5i'!F9</f>
        <v>1</v>
      </c>
      <c r="G9" s="169" t="s">
        <v>35</v>
      </c>
      <c r="H9" s="169" t="s">
        <v>35</v>
      </c>
      <c r="I9" s="264">
        <f>'Matriz 5i'!I9</f>
        <v>1</v>
      </c>
      <c r="J9" s="169"/>
      <c r="K9" s="169"/>
      <c r="L9" s="169"/>
      <c r="M9" s="169"/>
      <c r="N9" s="169"/>
      <c r="O9" s="169"/>
      <c r="P9" s="250">
        <f>+'Matriz 5i'!P9</f>
        <v>132432</v>
      </c>
      <c r="Q9" s="251"/>
      <c r="R9" s="252">
        <f t="shared" ref="R9:R10" si="3">+P9</f>
        <v>132432</v>
      </c>
      <c r="S9" s="251"/>
      <c r="T9" s="253"/>
      <c r="U9" s="254">
        <f>+Q9+R9+S9+T9</f>
        <v>132432</v>
      </c>
      <c r="V9" s="254">
        <f t="shared" ref="V9" si="4">+U9</f>
        <v>132432</v>
      </c>
      <c r="W9" s="207"/>
      <c r="X9" s="207"/>
      <c r="Y9" s="207"/>
      <c r="Z9" s="208"/>
    </row>
    <row r="10" spans="1:26" s="163" customFormat="1" ht="25.5" customHeight="1" thickBot="1">
      <c r="A10" s="792"/>
      <c r="B10" s="787"/>
      <c r="C10" s="145"/>
      <c r="D10" s="212"/>
      <c r="E10" s="168"/>
      <c r="F10" s="170"/>
      <c r="G10" s="168"/>
      <c r="H10" s="168"/>
      <c r="I10" s="170"/>
      <c r="J10" s="184" t="s">
        <v>36</v>
      </c>
      <c r="K10" s="184"/>
      <c r="L10" s="184"/>
      <c r="M10" s="184"/>
      <c r="N10" s="184"/>
      <c r="O10" s="184"/>
      <c r="P10" s="240">
        <f>SUM(P9:P9)</f>
        <v>132432</v>
      </c>
      <c r="Q10" s="257"/>
      <c r="R10" s="258">
        <f t="shared" si="3"/>
        <v>132432</v>
      </c>
      <c r="S10" s="257"/>
      <c r="T10" s="259"/>
      <c r="U10" s="260">
        <f t="shared" ref="U10:U11" si="5">+Q10+R10+S10+T10</f>
        <v>132432</v>
      </c>
      <c r="V10" s="258">
        <f>+U10</f>
        <v>132432</v>
      </c>
      <c r="W10" s="152"/>
      <c r="X10" s="152"/>
      <c r="Y10" s="152"/>
      <c r="Z10" s="153"/>
    </row>
    <row r="11" spans="1:26" ht="38.25" customHeight="1" thickBot="1">
      <c r="A11" s="793" t="s">
        <v>173</v>
      </c>
      <c r="B11" s="766">
        <v>87947</v>
      </c>
      <c r="C11" s="188"/>
      <c r="D11" s="213" t="s">
        <v>41</v>
      </c>
      <c r="E11" s="157" t="s">
        <v>34</v>
      </c>
      <c r="F11" s="487">
        <f>'Matriz 5i'!F11</f>
        <v>1</v>
      </c>
      <c r="G11" s="213" t="s">
        <v>41</v>
      </c>
      <c r="H11" s="157" t="s">
        <v>34</v>
      </c>
      <c r="I11" s="487">
        <f>'Matriz 5i'!I11</f>
        <v>1</v>
      </c>
      <c r="J11" s="143"/>
      <c r="K11" s="144"/>
      <c r="L11" s="144"/>
      <c r="M11" s="144"/>
      <c r="N11" s="144"/>
      <c r="O11" s="150"/>
      <c r="P11" s="226">
        <f>+'Matriz 5i'!P11</f>
        <v>644114</v>
      </c>
      <c r="Q11" s="227"/>
      <c r="R11" s="228">
        <f t="shared" ref="R11" si="6">+P11</f>
        <v>644114</v>
      </c>
      <c r="S11" s="227"/>
      <c r="T11" s="229"/>
      <c r="U11" s="230">
        <f t="shared" si="5"/>
        <v>644114</v>
      </c>
      <c r="V11" s="228">
        <f t="shared" ref="V11" si="7">+U11</f>
        <v>644114</v>
      </c>
      <c r="W11" s="135"/>
      <c r="X11" s="7"/>
      <c r="Y11" s="8"/>
      <c r="Z11" s="221"/>
    </row>
    <row r="12" spans="1:26" ht="27.75" customHeight="1" thickBot="1">
      <c r="A12" s="794"/>
      <c r="B12" s="768"/>
      <c r="C12" s="145"/>
      <c r="D12" s="214"/>
      <c r="E12" s="168"/>
      <c r="F12" s="489"/>
      <c r="G12" s="146"/>
      <c r="H12" s="168"/>
      <c r="I12" s="489"/>
      <c r="J12" s="192" t="s">
        <v>36</v>
      </c>
      <c r="K12" s="189"/>
      <c r="L12" s="189"/>
      <c r="M12" s="189"/>
      <c r="N12" s="189"/>
      <c r="O12" s="190"/>
      <c r="P12" s="270">
        <f>SUM(P11:P11)</f>
        <v>644114</v>
      </c>
      <c r="Q12" s="271"/>
      <c r="R12" s="271">
        <f>SUM(R11:R11)</f>
        <v>644114</v>
      </c>
      <c r="S12" s="271"/>
      <c r="T12" s="272"/>
      <c r="U12" s="273">
        <f t="shared" ref="U12:U13" si="8">+Q12+R12+S12+T12</f>
        <v>644114</v>
      </c>
      <c r="V12" s="558">
        <f t="shared" ref="V12:V13" si="9">+U12</f>
        <v>644114</v>
      </c>
      <c r="W12" s="151"/>
      <c r="X12" s="152"/>
      <c r="Y12" s="153"/>
      <c r="Z12" s="269"/>
    </row>
    <row r="13" spans="1:26" ht="24.75" customHeight="1">
      <c r="A13" s="772" t="s">
        <v>154</v>
      </c>
      <c r="B13" s="766">
        <v>76489</v>
      </c>
      <c r="C13" s="111"/>
      <c r="D13" s="18" t="s">
        <v>40</v>
      </c>
      <c r="E13" s="10" t="s">
        <v>37</v>
      </c>
      <c r="F13" s="488">
        <f>'Matriz 5i'!F13</f>
        <v>1</v>
      </c>
      <c r="G13" s="18" t="s">
        <v>40</v>
      </c>
      <c r="H13" s="10" t="s">
        <v>37</v>
      </c>
      <c r="I13" s="488">
        <f>'Matriz 5i'!I13</f>
        <v>1</v>
      </c>
      <c r="J13" s="18"/>
      <c r="K13" s="10"/>
      <c r="L13" s="10"/>
      <c r="M13" s="10"/>
      <c r="N13" s="10"/>
      <c r="O13" s="113"/>
      <c r="P13" s="237">
        <f>+'Matriz 5i'!P13</f>
        <v>5453</v>
      </c>
      <c r="Q13" s="236"/>
      <c r="R13" s="237">
        <f t="shared" ref="R13" si="10">+P13</f>
        <v>5453</v>
      </c>
      <c r="S13" s="236"/>
      <c r="T13" s="236"/>
      <c r="U13" s="237">
        <f t="shared" si="8"/>
        <v>5453</v>
      </c>
      <c r="V13" s="237">
        <f t="shared" si="9"/>
        <v>5453</v>
      </c>
      <c r="W13" s="135"/>
      <c r="X13" s="7"/>
      <c r="Y13" s="8"/>
      <c r="Z13" s="221"/>
    </row>
    <row r="14" spans="1:26" s="482" customFormat="1" ht="24.75" customHeight="1">
      <c r="A14" s="796"/>
      <c r="B14" s="767"/>
      <c r="C14" s="475"/>
      <c r="D14" s="18" t="s">
        <v>35</v>
      </c>
      <c r="E14" s="10" t="s">
        <v>38</v>
      </c>
      <c r="F14" s="488">
        <f>'Matriz 5i'!F14</f>
        <v>1</v>
      </c>
      <c r="G14" s="18" t="s">
        <v>35</v>
      </c>
      <c r="H14" s="10" t="s">
        <v>38</v>
      </c>
      <c r="I14" s="488">
        <f>'Matriz 5i'!I14</f>
        <v>1</v>
      </c>
      <c r="J14" s="18"/>
      <c r="K14" s="10"/>
      <c r="L14" s="10"/>
      <c r="M14" s="10"/>
      <c r="N14" s="10"/>
      <c r="O14" s="113"/>
      <c r="P14" s="476">
        <f>+'Matriz 5i'!P14</f>
        <v>154249</v>
      </c>
      <c r="Q14" s="477"/>
      <c r="R14" s="476">
        <f t="shared" ref="R14:R18" si="11">+P14</f>
        <v>154249</v>
      </c>
      <c r="S14" s="477"/>
      <c r="T14" s="477"/>
      <c r="U14" s="476">
        <f t="shared" ref="U14:U20" si="12">+Q14+R14+S14+T14</f>
        <v>154249</v>
      </c>
      <c r="V14" s="476">
        <f t="shared" ref="V14:V20" si="13">+U14</f>
        <v>154249</v>
      </c>
      <c r="W14" s="478"/>
      <c r="X14" s="479"/>
      <c r="Y14" s="480"/>
      <c r="Z14" s="481"/>
    </row>
    <row r="15" spans="1:26" ht="24.75" customHeight="1">
      <c r="A15" s="796"/>
      <c r="B15" s="767"/>
      <c r="C15" s="105"/>
      <c r="D15" s="18" t="s">
        <v>41</v>
      </c>
      <c r="E15" s="10" t="s">
        <v>31</v>
      </c>
      <c r="F15" s="488">
        <f>'Matriz 5i'!F15</f>
        <v>1</v>
      </c>
      <c r="G15" s="18" t="s">
        <v>41</v>
      </c>
      <c r="H15" s="10" t="s">
        <v>31</v>
      </c>
      <c r="I15" s="488">
        <f>'Matriz 5i'!I15</f>
        <v>1</v>
      </c>
      <c r="J15" s="18"/>
      <c r="K15" s="10"/>
      <c r="L15" s="10"/>
      <c r="M15" s="10"/>
      <c r="N15" s="10"/>
      <c r="O15" s="113"/>
      <c r="P15" s="237">
        <f>+'Matriz 5i'!P15</f>
        <v>85120</v>
      </c>
      <c r="Q15" s="236"/>
      <c r="R15" s="237">
        <f t="shared" si="11"/>
        <v>85120</v>
      </c>
      <c r="S15" s="236"/>
      <c r="T15" s="236"/>
      <c r="U15" s="237">
        <f t="shared" si="12"/>
        <v>85120</v>
      </c>
      <c r="V15" s="237">
        <f t="shared" si="13"/>
        <v>85120</v>
      </c>
      <c r="W15" s="135"/>
      <c r="X15" s="7"/>
      <c r="Y15" s="8"/>
      <c r="Z15" s="222"/>
    </row>
    <row r="16" spans="1:26" ht="24.75" customHeight="1">
      <c r="A16" s="796"/>
      <c r="B16" s="767"/>
      <c r="C16" s="107"/>
      <c r="D16" s="18" t="s">
        <v>44</v>
      </c>
      <c r="E16" s="10" t="s">
        <v>34</v>
      </c>
      <c r="F16" s="488">
        <f>'Matriz 5i'!F16</f>
        <v>1</v>
      </c>
      <c r="G16" s="18" t="s">
        <v>44</v>
      </c>
      <c r="H16" s="10" t="s">
        <v>34</v>
      </c>
      <c r="I16" s="488">
        <f>'Matriz 5i'!I16</f>
        <v>1</v>
      </c>
      <c r="J16" s="119"/>
      <c r="K16" s="120"/>
      <c r="L16" s="120"/>
      <c r="M16" s="120"/>
      <c r="N16" s="120"/>
      <c r="O16" s="142"/>
      <c r="P16" s="237">
        <f>+'Matriz 5i'!P16</f>
        <v>33275</v>
      </c>
      <c r="Q16" s="236"/>
      <c r="R16" s="237">
        <f>+P16</f>
        <v>33275</v>
      </c>
      <c r="S16" s="236"/>
      <c r="T16" s="236"/>
      <c r="U16" s="237">
        <f>+Q16+R16+S16+T16</f>
        <v>33275</v>
      </c>
      <c r="V16" s="237">
        <f>+U16</f>
        <v>33275</v>
      </c>
      <c r="W16" s="136"/>
      <c r="X16" s="12"/>
      <c r="Y16" s="13"/>
      <c r="Z16" s="222"/>
    </row>
    <row r="17" spans="1:26" ht="24.75" customHeight="1">
      <c r="A17" s="796"/>
      <c r="B17" s="767"/>
      <c r="C17" s="107"/>
      <c r="D17" s="18" t="s">
        <v>32</v>
      </c>
      <c r="E17" s="10" t="s">
        <v>33</v>
      </c>
      <c r="F17" s="488">
        <f>'Matriz 5i'!F17</f>
        <v>1</v>
      </c>
      <c r="G17" s="18" t="s">
        <v>32</v>
      </c>
      <c r="H17" s="10" t="s">
        <v>33</v>
      </c>
      <c r="I17" s="488">
        <f>'Matriz 5i'!I17</f>
        <v>1</v>
      </c>
      <c r="J17" s="18"/>
      <c r="K17" s="10"/>
      <c r="L17" s="10"/>
      <c r="M17" s="10"/>
      <c r="N17" s="10"/>
      <c r="O17" s="113"/>
      <c r="P17" s="237">
        <f>+'Matriz 5i'!P17</f>
        <v>8180</v>
      </c>
      <c r="Q17" s="236"/>
      <c r="R17" s="237">
        <f t="shared" si="11"/>
        <v>8180</v>
      </c>
      <c r="S17" s="236"/>
      <c r="T17" s="236"/>
      <c r="U17" s="237">
        <f t="shared" si="12"/>
        <v>8180</v>
      </c>
      <c r="V17" s="237">
        <f t="shared" si="13"/>
        <v>8180</v>
      </c>
      <c r="W17" s="136"/>
      <c r="X17" s="12"/>
      <c r="Y17" s="13"/>
      <c r="Z17" s="222"/>
    </row>
    <row r="18" spans="1:26" ht="24.75" customHeight="1" thickBot="1">
      <c r="A18" s="796"/>
      <c r="B18" s="767"/>
      <c r="C18" s="107"/>
      <c r="D18" s="18" t="s">
        <v>42</v>
      </c>
      <c r="E18" s="10" t="s">
        <v>39</v>
      </c>
      <c r="F18" s="488">
        <f>'Matriz 5i'!F18</f>
        <v>1</v>
      </c>
      <c r="G18" s="18" t="s">
        <v>42</v>
      </c>
      <c r="H18" s="10" t="s">
        <v>39</v>
      </c>
      <c r="I18" s="488">
        <f>'Matriz 5i'!I18</f>
        <v>1</v>
      </c>
      <c r="J18" s="114"/>
      <c r="K18" s="115"/>
      <c r="L18" s="115"/>
      <c r="M18" s="115"/>
      <c r="N18" s="115"/>
      <c r="O18" s="134"/>
      <c r="P18" s="237">
        <f>+'Matriz 5i'!P18</f>
        <v>8180</v>
      </c>
      <c r="Q18" s="236"/>
      <c r="R18" s="237">
        <f t="shared" si="11"/>
        <v>8180</v>
      </c>
      <c r="S18" s="236"/>
      <c r="T18" s="236"/>
      <c r="U18" s="237">
        <f t="shared" si="12"/>
        <v>8180</v>
      </c>
      <c r="V18" s="237">
        <f t="shared" si="13"/>
        <v>8180</v>
      </c>
      <c r="W18" s="136"/>
      <c r="X18" s="12"/>
      <c r="Y18" s="13"/>
      <c r="Z18" s="154"/>
    </row>
    <row r="19" spans="1:26" ht="25.5" customHeight="1" thickBot="1">
      <c r="A19" s="773"/>
      <c r="B19" s="768"/>
      <c r="C19" s="17"/>
      <c r="D19" s="109"/>
      <c r="E19" s="15"/>
      <c r="F19" s="112"/>
      <c r="G19" s="116"/>
      <c r="H19" s="117"/>
      <c r="I19" s="118"/>
      <c r="J19" s="781" t="s">
        <v>36</v>
      </c>
      <c r="K19" s="781"/>
      <c r="L19" s="781"/>
      <c r="M19" s="781"/>
      <c r="N19" s="781"/>
      <c r="O19" s="782"/>
      <c r="P19" s="270">
        <f>SUM(P13:P18)</f>
        <v>294457</v>
      </c>
      <c r="Q19" s="271"/>
      <c r="R19" s="270">
        <f>SUM(R13:R18)</f>
        <v>294457</v>
      </c>
      <c r="S19" s="271"/>
      <c r="T19" s="272"/>
      <c r="U19" s="273">
        <f t="shared" si="12"/>
        <v>294457</v>
      </c>
      <c r="V19" s="558">
        <f t="shared" si="13"/>
        <v>294457</v>
      </c>
      <c r="W19" s="151"/>
      <c r="X19" s="152"/>
      <c r="Y19" s="153"/>
      <c r="Z19" s="269"/>
    </row>
    <row r="20" spans="1:26" ht="22.5" customHeight="1">
      <c r="A20" s="772" t="s">
        <v>46</v>
      </c>
      <c r="B20" s="778">
        <v>75398</v>
      </c>
      <c r="C20" s="111"/>
      <c r="D20" s="18" t="s">
        <v>40</v>
      </c>
      <c r="E20" s="10" t="s">
        <v>153</v>
      </c>
      <c r="F20" s="488">
        <f>'Matriz 5i'!F20</f>
        <v>1</v>
      </c>
      <c r="G20" s="18" t="s">
        <v>40</v>
      </c>
      <c r="H20" s="10" t="s">
        <v>153</v>
      </c>
      <c r="I20" s="488">
        <f>'Matriz 5i'!I20</f>
        <v>1</v>
      </c>
      <c r="J20" s="18"/>
      <c r="K20" s="10"/>
      <c r="L20" s="10"/>
      <c r="M20" s="10"/>
      <c r="N20" s="10"/>
      <c r="O20" s="11"/>
      <c r="P20" s="237">
        <f>+'Matriz 5i'!P20</f>
        <v>8097</v>
      </c>
      <c r="Q20" s="236"/>
      <c r="R20" s="237">
        <f t="shared" ref="R20:R28" si="14">+P20</f>
        <v>8097</v>
      </c>
      <c r="S20" s="236"/>
      <c r="T20" s="236"/>
      <c r="U20" s="237">
        <f t="shared" si="12"/>
        <v>8097</v>
      </c>
      <c r="V20" s="237">
        <f t="shared" si="13"/>
        <v>8097</v>
      </c>
      <c r="W20" s="135"/>
      <c r="X20" s="7"/>
      <c r="Y20" s="8"/>
      <c r="Z20" s="783"/>
    </row>
    <row r="21" spans="1:26" s="482" customFormat="1" ht="22.5" customHeight="1">
      <c r="A21" s="796"/>
      <c r="B21" s="779"/>
      <c r="C21" s="475"/>
      <c r="D21" s="18" t="s">
        <v>35</v>
      </c>
      <c r="E21" s="10" t="s">
        <v>34</v>
      </c>
      <c r="F21" s="488">
        <f>'Matriz 5i'!F21</f>
        <v>1</v>
      </c>
      <c r="G21" s="18" t="s">
        <v>35</v>
      </c>
      <c r="H21" s="10" t="s">
        <v>34</v>
      </c>
      <c r="I21" s="488">
        <f>'Matriz 5i'!I21</f>
        <v>1</v>
      </c>
      <c r="J21" s="18"/>
      <c r="K21" s="10"/>
      <c r="L21" s="10"/>
      <c r="M21" s="10"/>
      <c r="N21" s="10"/>
      <c r="O21" s="113"/>
      <c r="P21" s="476">
        <f>+'Matriz 5i'!P21</f>
        <v>75238</v>
      </c>
      <c r="Q21" s="477"/>
      <c r="R21" s="476">
        <f t="shared" si="14"/>
        <v>75238</v>
      </c>
      <c r="S21" s="477"/>
      <c r="T21" s="477"/>
      <c r="U21" s="476">
        <f t="shared" ref="U21:U25" si="15">+Q21+R21+S21+T21</f>
        <v>75238</v>
      </c>
      <c r="V21" s="476">
        <f t="shared" ref="V21:V25" si="16">+U21</f>
        <v>75238</v>
      </c>
      <c r="W21" s="478"/>
      <c r="X21" s="479"/>
      <c r="Y21" s="480"/>
      <c r="Z21" s="784"/>
    </row>
    <row r="22" spans="1:26" ht="22.5" customHeight="1">
      <c r="A22" s="796"/>
      <c r="B22" s="779"/>
      <c r="C22" s="106"/>
      <c r="D22" s="18" t="s">
        <v>41</v>
      </c>
      <c r="E22" s="10" t="s">
        <v>34</v>
      </c>
      <c r="F22" s="488">
        <f>'Matriz 5i'!F22</f>
        <v>1</v>
      </c>
      <c r="G22" s="18" t="s">
        <v>41</v>
      </c>
      <c r="H22" s="10" t="s">
        <v>34</v>
      </c>
      <c r="I22" s="488">
        <f>'Matriz 5i'!I22</f>
        <v>1</v>
      </c>
      <c r="J22" s="18"/>
      <c r="K22" s="10"/>
      <c r="L22" s="10"/>
      <c r="M22" s="10"/>
      <c r="N22" s="10"/>
      <c r="O22" s="113"/>
      <c r="P22" s="237">
        <f>+'Matriz 5i'!P22</f>
        <v>194630</v>
      </c>
      <c r="Q22" s="236"/>
      <c r="R22" s="237">
        <f t="shared" si="14"/>
        <v>194630</v>
      </c>
      <c r="S22" s="236"/>
      <c r="T22" s="236"/>
      <c r="U22" s="237">
        <f t="shared" si="15"/>
        <v>194630</v>
      </c>
      <c r="V22" s="237">
        <f t="shared" si="16"/>
        <v>194630</v>
      </c>
      <c r="W22" s="135"/>
      <c r="X22" s="7"/>
      <c r="Y22" s="8"/>
      <c r="Z22" s="784"/>
    </row>
    <row r="23" spans="1:26" ht="22.5" customHeight="1">
      <c r="A23" s="796"/>
      <c r="B23" s="779"/>
      <c r="C23" s="107"/>
      <c r="D23" s="18" t="s">
        <v>32</v>
      </c>
      <c r="E23" s="10" t="s">
        <v>34</v>
      </c>
      <c r="F23" s="488">
        <f>'Matriz 5i'!F23</f>
        <v>1</v>
      </c>
      <c r="G23" s="18" t="s">
        <v>32</v>
      </c>
      <c r="H23" s="10" t="s">
        <v>34</v>
      </c>
      <c r="I23" s="488">
        <f>'Matriz 5i'!I23</f>
        <v>1</v>
      </c>
      <c r="J23" s="18"/>
      <c r="K23" s="10"/>
      <c r="L23" s="10"/>
      <c r="M23" s="10"/>
      <c r="N23" s="10"/>
      <c r="O23" s="11"/>
      <c r="P23" s="237">
        <f>+'Matriz 5i'!P23</f>
        <v>8097</v>
      </c>
      <c r="Q23" s="236"/>
      <c r="R23" s="237">
        <f t="shared" si="14"/>
        <v>8097</v>
      </c>
      <c r="S23" s="236"/>
      <c r="T23" s="236"/>
      <c r="U23" s="237">
        <f t="shared" si="15"/>
        <v>8097</v>
      </c>
      <c r="V23" s="237">
        <f t="shared" si="16"/>
        <v>8097</v>
      </c>
      <c r="W23" s="136"/>
      <c r="X23" s="12"/>
      <c r="Y23" s="13"/>
      <c r="Z23" s="784"/>
    </row>
    <row r="24" spans="1:26" ht="22.5" customHeight="1" thickBot="1">
      <c r="A24" s="796"/>
      <c r="B24" s="779"/>
      <c r="C24" s="107"/>
      <c r="D24" s="18" t="s">
        <v>42</v>
      </c>
      <c r="E24" s="10" t="s">
        <v>34</v>
      </c>
      <c r="F24" s="488">
        <f>'Matriz 5i'!F24</f>
        <v>1</v>
      </c>
      <c r="G24" s="114" t="s">
        <v>42</v>
      </c>
      <c r="H24" s="115" t="s">
        <v>34</v>
      </c>
      <c r="I24" s="488">
        <f>'Matriz 5i'!I24</f>
        <v>1</v>
      </c>
      <c r="J24" s="114"/>
      <c r="K24" s="115"/>
      <c r="L24" s="115"/>
      <c r="M24" s="115"/>
      <c r="N24" s="115"/>
      <c r="O24" s="110"/>
      <c r="P24" s="237">
        <f>+'Matriz 5i'!P24</f>
        <v>13494</v>
      </c>
      <c r="Q24" s="236"/>
      <c r="R24" s="237">
        <f t="shared" si="14"/>
        <v>13494</v>
      </c>
      <c r="S24" s="236"/>
      <c r="T24" s="236"/>
      <c r="U24" s="237">
        <f t="shared" si="15"/>
        <v>13494</v>
      </c>
      <c r="V24" s="237">
        <f t="shared" si="16"/>
        <v>13494</v>
      </c>
      <c r="W24" s="136"/>
      <c r="X24" s="12"/>
      <c r="Y24" s="13"/>
      <c r="Z24" s="785"/>
    </row>
    <row r="25" spans="1:26" ht="21.75" customHeight="1" thickBot="1">
      <c r="A25" s="803"/>
      <c r="B25" s="780"/>
      <c r="C25" s="17"/>
      <c r="D25" s="109"/>
      <c r="E25" s="15"/>
      <c r="F25" s="112"/>
      <c r="G25" s="116"/>
      <c r="H25" s="117"/>
      <c r="I25" s="118"/>
      <c r="J25" s="781" t="s">
        <v>36</v>
      </c>
      <c r="K25" s="781"/>
      <c r="L25" s="781"/>
      <c r="M25" s="781"/>
      <c r="N25" s="781"/>
      <c r="O25" s="782"/>
      <c r="P25" s="270">
        <f>SUM(P20:P24)</f>
        <v>299556</v>
      </c>
      <c r="Q25" s="271"/>
      <c r="R25" s="270">
        <f>SUM(R20:R24)</f>
        <v>299556</v>
      </c>
      <c r="S25" s="271"/>
      <c r="T25" s="272"/>
      <c r="U25" s="273">
        <f t="shared" si="15"/>
        <v>299556</v>
      </c>
      <c r="V25" s="558">
        <f t="shared" si="16"/>
        <v>299556</v>
      </c>
      <c r="W25" s="151"/>
      <c r="X25" s="152"/>
      <c r="Y25" s="153"/>
      <c r="Z25" s="269"/>
    </row>
    <row r="26" spans="1:26" ht="24" customHeight="1">
      <c r="A26" s="764" t="s">
        <v>174</v>
      </c>
      <c r="B26" s="766">
        <v>136250</v>
      </c>
      <c r="C26" s="111"/>
      <c r="D26" s="156" t="s">
        <v>35</v>
      </c>
      <c r="E26" s="157" t="s">
        <v>162</v>
      </c>
      <c r="F26" s="487">
        <f>'Matriz 5i'!F26</f>
        <v>1</v>
      </c>
      <c r="G26" s="156" t="s">
        <v>35</v>
      </c>
      <c r="H26" s="157" t="s">
        <v>162</v>
      </c>
      <c r="I26" s="487">
        <f>'Matriz 5i'!I26</f>
        <v>1</v>
      </c>
      <c r="J26" s="18"/>
      <c r="K26" s="10"/>
      <c r="L26" s="10"/>
      <c r="M26" s="10"/>
      <c r="N26" s="10"/>
      <c r="O26" s="11"/>
      <c r="P26" s="237">
        <f>+'Matriz 5i'!P26</f>
        <v>184112</v>
      </c>
      <c r="Q26" s="227"/>
      <c r="R26" s="237">
        <f t="shared" si="14"/>
        <v>184112</v>
      </c>
      <c r="S26" s="227"/>
      <c r="T26" s="229"/>
      <c r="U26" s="230">
        <f t="shared" si="2"/>
        <v>184112</v>
      </c>
      <c r="V26" s="228">
        <f t="shared" ref="V26" si="17">+U26</f>
        <v>184112</v>
      </c>
      <c r="W26" s="136"/>
      <c r="X26" s="12"/>
      <c r="Y26" s="13"/>
      <c r="Z26" s="222"/>
    </row>
    <row r="27" spans="1:26" ht="25.5" customHeight="1" thickBot="1">
      <c r="A27" s="765"/>
      <c r="B27" s="768"/>
      <c r="C27" s="17"/>
      <c r="D27" s="109"/>
      <c r="E27" s="15"/>
      <c r="F27" s="158"/>
      <c r="G27" s="109"/>
      <c r="H27" s="15"/>
      <c r="I27" s="158"/>
      <c r="J27" s="172" t="s">
        <v>36</v>
      </c>
      <c r="K27" s="173"/>
      <c r="L27" s="173"/>
      <c r="M27" s="173"/>
      <c r="N27" s="173"/>
      <c r="O27" s="174"/>
      <c r="P27" s="231">
        <f>SUM(P26:P26)</f>
        <v>184112</v>
      </c>
      <c r="Q27" s="232"/>
      <c r="R27" s="233">
        <f t="shared" ref="R27" si="18">+P27</f>
        <v>184112</v>
      </c>
      <c r="S27" s="232"/>
      <c r="T27" s="234"/>
      <c r="U27" s="235">
        <f t="shared" ref="U27:U28" si="19">+Q27+R27+S27+T27</f>
        <v>184112</v>
      </c>
      <c r="V27" s="233">
        <f>+U27</f>
        <v>184112</v>
      </c>
      <c r="W27" s="201"/>
      <c r="X27" s="201"/>
      <c r="Y27" s="203"/>
      <c r="Z27" s="205"/>
    </row>
    <row r="28" spans="1:26" ht="21" customHeight="1" thickBot="1">
      <c r="A28" s="764" t="s">
        <v>175</v>
      </c>
      <c r="B28" s="766">
        <v>147464</v>
      </c>
      <c r="C28" s="107"/>
      <c r="D28" s="156" t="s">
        <v>35</v>
      </c>
      <c r="E28" s="157" t="s">
        <v>162</v>
      </c>
      <c r="F28" s="487">
        <f>'Matriz 5i'!F28</f>
        <v>11</v>
      </c>
      <c r="G28" s="156" t="s">
        <v>35</v>
      </c>
      <c r="H28" s="157" t="s">
        <v>162</v>
      </c>
      <c r="I28" s="487">
        <f>'Matriz 5i'!I28</f>
        <v>1</v>
      </c>
      <c r="J28" s="18"/>
      <c r="K28" s="10"/>
      <c r="L28" s="10"/>
      <c r="M28" s="10"/>
      <c r="N28" s="10"/>
      <c r="O28" s="11"/>
      <c r="P28" s="237">
        <f>+'Matriz 5i'!P28</f>
        <v>21076</v>
      </c>
      <c r="Q28" s="227"/>
      <c r="R28" s="237">
        <f t="shared" si="14"/>
        <v>21076</v>
      </c>
      <c r="S28" s="227"/>
      <c r="T28" s="229"/>
      <c r="U28" s="230">
        <f t="shared" si="19"/>
        <v>21076</v>
      </c>
      <c r="V28" s="228">
        <f t="shared" ref="V28" si="20">+U28</f>
        <v>21076</v>
      </c>
      <c r="W28" s="136"/>
      <c r="X28" s="12"/>
      <c r="Y28" s="13"/>
      <c r="Z28" s="222"/>
    </row>
    <row r="29" spans="1:26" ht="25.5" customHeight="1" thickBot="1">
      <c r="A29" s="765"/>
      <c r="B29" s="768"/>
      <c r="C29" s="17"/>
      <c r="D29" s="109"/>
      <c r="E29" s="15"/>
      <c r="F29" s="158"/>
      <c r="G29" s="109"/>
      <c r="H29" s="15"/>
      <c r="I29" s="158"/>
      <c r="J29" s="172" t="s">
        <v>36</v>
      </c>
      <c r="K29" s="173"/>
      <c r="L29" s="173"/>
      <c r="M29" s="173"/>
      <c r="N29" s="173"/>
      <c r="O29" s="174"/>
      <c r="P29" s="231">
        <f>SUM(P28:P28)</f>
        <v>21076</v>
      </c>
      <c r="Q29" s="232"/>
      <c r="R29" s="233">
        <f t="shared" ref="R29" si="21">+P29</f>
        <v>21076</v>
      </c>
      <c r="S29" s="232"/>
      <c r="T29" s="234"/>
      <c r="U29" s="235">
        <f t="shared" ref="U29:U30" si="22">+Q29+R29+S29+T29</f>
        <v>21076</v>
      </c>
      <c r="V29" s="233">
        <f>+U29</f>
        <v>21076</v>
      </c>
      <c r="W29" s="151"/>
      <c r="X29" s="152"/>
      <c r="Y29" s="153"/>
      <c r="Z29" s="14"/>
    </row>
    <row r="30" spans="1:26" s="163" customFormat="1" ht="24" customHeight="1" thickBot="1">
      <c r="A30" s="764" t="s">
        <v>176</v>
      </c>
      <c r="B30" s="796">
        <v>151202</v>
      </c>
      <c r="C30" s="171"/>
      <c r="D30" s="159" t="s">
        <v>35</v>
      </c>
      <c r="E30" s="160" t="s">
        <v>35</v>
      </c>
      <c r="F30" s="488">
        <f>'Matriz 5i'!F29</f>
        <v>0</v>
      </c>
      <c r="G30" s="159" t="s">
        <v>35</v>
      </c>
      <c r="H30" s="160" t="s">
        <v>35</v>
      </c>
      <c r="I30" s="488">
        <f>'Matriz 5i'!I29</f>
        <v>0</v>
      </c>
      <c r="J30" s="159"/>
      <c r="K30" s="161"/>
      <c r="L30" s="160"/>
      <c r="M30" s="160"/>
      <c r="N30" s="160"/>
      <c r="O30" s="162"/>
      <c r="P30" s="237">
        <f>+'Matriz 5i'!P30</f>
        <v>697718.57</v>
      </c>
      <c r="Q30" s="227"/>
      <c r="R30" s="228">
        <f t="shared" ref="R30" si="23">+P30</f>
        <v>697718.57</v>
      </c>
      <c r="S30" s="227"/>
      <c r="T30" s="229"/>
      <c r="U30" s="230">
        <f t="shared" si="22"/>
        <v>697718.57</v>
      </c>
      <c r="V30" s="228">
        <f t="shared" ref="V30" si="24">+U30</f>
        <v>697718.57</v>
      </c>
      <c r="W30" s="135"/>
      <c r="X30" s="7"/>
      <c r="Y30" s="8"/>
      <c r="Z30" s="221"/>
    </row>
    <row r="31" spans="1:26" s="163" customFormat="1" ht="24" customHeight="1" thickBot="1">
      <c r="A31" s="765"/>
      <c r="B31" s="773"/>
      <c r="C31" s="17"/>
      <c r="D31" s="109"/>
      <c r="E31" s="15"/>
      <c r="F31" s="158"/>
      <c r="G31" s="109"/>
      <c r="H31" s="15"/>
      <c r="I31" s="158"/>
      <c r="J31" s="172" t="s">
        <v>36</v>
      </c>
      <c r="K31" s="173"/>
      <c r="L31" s="173"/>
      <c r="M31" s="173"/>
      <c r="N31" s="173"/>
      <c r="O31" s="174"/>
      <c r="P31" s="249">
        <f>SUM(P30:P30)</f>
        <v>697718.57</v>
      </c>
      <c r="Q31" s="241">
        <f>SUM(Q30:Q30)</f>
        <v>0</v>
      </c>
      <c r="R31" s="241">
        <f>SUM(R30:R30)</f>
        <v>697718.57</v>
      </c>
      <c r="S31" s="241"/>
      <c r="T31" s="242"/>
      <c r="U31" s="243">
        <f t="shared" ref="U31" si="25">+Q31+R31+S31+T31</f>
        <v>697718.57</v>
      </c>
      <c r="V31" s="249">
        <f t="shared" ref="V31:V32" si="26">+U31</f>
        <v>697718.57</v>
      </c>
      <c r="W31" s="151"/>
      <c r="X31" s="152"/>
      <c r="Y31" s="153"/>
      <c r="Z31" s="14"/>
    </row>
    <row r="32" spans="1:26" ht="32.25" customHeight="1">
      <c r="A32" s="764" t="s">
        <v>177</v>
      </c>
      <c r="B32" s="766">
        <v>167735</v>
      </c>
      <c r="C32" s="107"/>
      <c r="D32" s="156" t="s">
        <v>35</v>
      </c>
      <c r="E32" s="157" t="s">
        <v>35</v>
      </c>
      <c r="F32" s="488">
        <f>'Matriz 5i'!F32</f>
        <v>5</v>
      </c>
      <c r="G32" s="156" t="s">
        <v>35</v>
      </c>
      <c r="H32" s="157" t="s">
        <v>35</v>
      </c>
      <c r="I32" s="488">
        <f>'Matriz 5i'!I32</f>
        <v>5</v>
      </c>
      <c r="J32" s="18"/>
      <c r="K32" s="10"/>
      <c r="L32" s="10"/>
      <c r="M32" s="10"/>
      <c r="N32" s="10"/>
      <c r="O32" s="11"/>
      <c r="P32" s="226">
        <f>+'Matriz 5i'!P32</f>
        <v>1616333</v>
      </c>
      <c r="Q32" s="227"/>
      <c r="R32" s="228">
        <f t="shared" ref="R32:R33" si="27">+P32</f>
        <v>1616333</v>
      </c>
      <c r="S32" s="227"/>
      <c r="T32" s="229"/>
      <c r="U32" s="230">
        <f>+Q32+R32+S32+T32</f>
        <v>1616333</v>
      </c>
      <c r="V32" s="228">
        <f t="shared" si="26"/>
        <v>1616333</v>
      </c>
      <c r="W32" s="200"/>
      <c r="X32" s="200"/>
      <c r="Y32" s="202"/>
      <c r="Z32" s="204"/>
    </row>
    <row r="33" spans="1:26" ht="27" customHeight="1" thickBot="1">
      <c r="A33" s="765"/>
      <c r="B33" s="795"/>
      <c r="C33" s="17"/>
      <c r="D33" s="108"/>
      <c r="E33" s="16"/>
      <c r="F33" s="158"/>
      <c r="G33" s="108"/>
      <c r="H33" s="16"/>
      <c r="I33" s="158"/>
      <c r="J33" s="172" t="s">
        <v>36</v>
      </c>
      <c r="K33" s="173"/>
      <c r="L33" s="173"/>
      <c r="M33" s="173"/>
      <c r="N33" s="173"/>
      <c r="O33" s="174"/>
      <c r="P33" s="231">
        <f>SUM(P32:P32)</f>
        <v>1616333</v>
      </c>
      <c r="Q33" s="232"/>
      <c r="R33" s="233">
        <f t="shared" si="27"/>
        <v>1616333</v>
      </c>
      <c r="S33" s="232"/>
      <c r="T33" s="234"/>
      <c r="U33" s="235">
        <f t="shared" ref="U33" si="28">+Q33+R33+S33+T33</f>
        <v>1616333</v>
      </c>
      <c r="V33" s="233">
        <f>+U33</f>
        <v>1616333</v>
      </c>
      <c r="W33" s="201"/>
      <c r="X33" s="201"/>
      <c r="Y33" s="203"/>
      <c r="Z33" s="205"/>
    </row>
    <row r="34" spans="1:26" ht="23.25" customHeight="1" thickBot="1">
      <c r="A34" s="774" t="s">
        <v>155</v>
      </c>
      <c r="B34" s="766">
        <v>206839</v>
      </c>
      <c r="C34" s="111"/>
      <c r="D34" s="143" t="s">
        <v>40</v>
      </c>
      <c r="E34" s="144" t="s">
        <v>37</v>
      </c>
      <c r="F34" s="488">
        <f>'Matriz 5i'!F34</f>
        <v>1</v>
      </c>
      <c r="G34" s="143" t="s">
        <v>40</v>
      </c>
      <c r="H34" s="144" t="s">
        <v>37</v>
      </c>
      <c r="I34" s="488">
        <f>'Matriz 5i'!I34</f>
        <v>1</v>
      </c>
      <c r="J34" s="143"/>
      <c r="K34" s="144"/>
      <c r="L34" s="144"/>
      <c r="M34" s="144"/>
      <c r="N34" s="144"/>
      <c r="O34" s="6"/>
      <c r="P34" s="244">
        <f>'Matriz 5i'!P34</f>
        <v>29978.45</v>
      </c>
      <c r="Q34" s="245"/>
      <c r="R34" s="244">
        <f>'Matriz 5i'!Q34</f>
        <v>29978.45</v>
      </c>
      <c r="S34" s="246"/>
      <c r="T34" s="247"/>
      <c r="U34" s="248">
        <f t="shared" ref="U34:U38" si="29">+Q34+R34+S34+T34</f>
        <v>29978.45</v>
      </c>
      <c r="V34" s="559">
        <f t="shared" ref="V34:V38" si="30">+U34</f>
        <v>29978.45</v>
      </c>
      <c r="W34" s="138"/>
      <c r="X34" s="139"/>
      <c r="Y34" s="140"/>
      <c r="Z34" s="154"/>
    </row>
    <row r="35" spans="1:26" ht="23.25" customHeight="1">
      <c r="A35" s="775"/>
      <c r="B35" s="767"/>
      <c r="C35" s="105"/>
      <c r="D35" s="18" t="s">
        <v>35</v>
      </c>
      <c r="E35" s="10" t="s">
        <v>38</v>
      </c>
      <c r="F35" s="488">
        <f>'Matriz 5i'!F35</f>
        <v>7</v>
      </c>
      <c r="G35" s="18" t="s">
        <v>35</v>
      </c>
      <c r="H35" s="10" t="s">
        <v>38</v>
      </c>
      <c r="I35" s="488">
        <f>'Matriz 5i'!I35</f>
        <v>7</v>
      </c>
      <c r="J35" s="18"/>
      <c r="K35" s="10"/>
      <c r="L35" s="144"/>
      <c r="M35" s="144"/>
      <c r="N35" s="144"/>
      <c r="O35" s="6"/>
      <c r="P35" s="244">
        <f>'Matriz 5i'!P35</f>
        <v>775440</v>
      </c>
      <c r="Q35" s="245"/>
      <c r="R35" s="244">
        <f>'Matriz 5i'!Q35</f>
        <v>775440</v>
      </c>
      <c r="S35" s="236"/>
      <c r="T35" s="238"/>
      <c r="U35" s="239">
        <f t="shared" si="29"/>
        <v>775440</v>
      </c>
      <c r="V35" s="237">
        <f t="shared" si="30"/>
        <v>775440</v>
      </c>
      <c r="W35" s="164"/>
      <c r="X35" s="164"/>
      <c r="Y35" s="164"/>
      <c r="Z35" s="165"/>
    </row>
    <row r="36" spans="1:26" ht="23.25" customHeight="1">
      <c r="A36" s="775"/>
      <c r="B36" s="767"/>
      <c r="C36" s="106"/>
      <c r="D36" s="18" t="s">
        <v>41</v>
      </c>
      <c r="E36" s="10" t="s">
        <v>31</v>
      </c>
      <c r="F36" s="488">
        <f>'Matriz 5i'!F36</f>
        <v>160.03</v>
      </c>
      <c r="G36" s="18" t="s">
        <v>41</v>
      </c>
      <c r="H36" s="10" t="s">
        <v>31</v>
      </c>
      <c r="I36" s="488">
        <f>'Matriz 5i'!I36</f>
        <v>160.03</v>
      </c>
      <c r="J36" s="18"/>
      <c r="K36" s="10"/>
      <c r="L36" s="144"/>
      <c r="M36" s="144"/>
      <c r="N36" s="144"/>
      <c r="O36" s="6"/>
      <c r="P36" s="244">
        <f>'Matriz 5i'!P36</f>
        <v>223841.75</v>
      </c>
      <c r="Q36" s="245"/>
      <c r="R36" s="244">
        <f>'Matriz 5i'!Q36</f>
        <v>223841.75</v>
      </c>
      <c r="S36" s="236"/>
      <c r="T36" s="238"/>
      <c r="U36" s="239">
        <f t="shared" si="29"/>
        <v>223841.75</v>
      </c>
      <c r="V36" s="237">
        <f t="shared" si="30"/>
        <v>223841.75</v>
      </c>
      <c r="W36" s="137"/>
      <c r="X36" s="137"/>
      <c r="Y36" s="137"/>
      <c r="Z36" s="141"/>
    </row>
    <row r="37" spans="1:26" ht="23.25" customHeight="1">
      <c r="A37" s="775"/>
      <c r="B37" s="767"/>
      <c r="C37" s="107"/>
      <c r="D37" s="18" t="s">
        <v>32</v>
      </c>
      <c r="E37" s="10" t="s">
        <v>34</v>
      </c>
      <c r="F37" s="488">
        <f>'Matriz 5i'!F37</f>
        <v>1</v>
      </c>
      <c r="G37" s="18" t="s">
        <v>32</v>
      </c>
      <c r="H37" s="10" t="s">
        <v>34</v>
      </c>
      <c r="I37" s="488">
        <f>'Matriz 5i'!I37</f>
        <v>1</v>
      </c>
      <c r="J37" s="18"/>
      <c r="K37" s="10"/>
      <c r="L37" s="10"/>
      <c r="M37" s="10"/>
      <c r="N37" s="10"/>
      <c r="O37" s="11"/>
      <c r="P37" s="244">
        <f>'Matriz 5i'!P37</f>
        <v>38772</v>
      </c>
      <c r="Q37" s="245"/>
      <c r="R37" s="244">
        <f>'Matriz 5i'!Q37</f>
        <v>38772</v>
      </c>
      <c r="S37" s="236"/>
      <c r="T37" s="238"/>
      <c r="U37" s="239">
        <f t="shared" si="29"/>
        <v>38772</v>
      </c>
      <c r="V37" s="237">
        <f t="shared" si="30"/>
        <v>38772</v>
      </c>
      <c r="W37" s="137"/>
      <c r="X37" s="137"/>
      <c r="Y37" s="137"/>
      <c r="Z37" s="141"/>
    </row>
    <row r="38" spans="1:26" ht="23.25" customHeight="1" thickBot="1">
      <c r="A38" s="775"/>
      <c r="B38" s="767"/>
      <c r="C38" s="107"/>
      <c r="D38" s="18" t="s">
        <v>42</v>
      </c>
      <c r="E38" s="10" t="s">
        <v>34</v>
      </c>
      <c r="F38" s="488">
        <f>'Matriz 5i'!F38</f>
        <v>1</v>
      </c>
      <c r="G38" s="18" t="s">
        <v>42</v>
      </c>
      <c r="H38" s="10" t="s">
        <v>34</v>
      </c>
      <c r="I38" s="488">
        <f>'Matriz 5i'!I38</f>
        <v>1</v>
      </c>
      <c r="J38" s="114"/>
      <c r="K38" s="115"/>
      <c r="L38" s="115"/>
      <c r="M38" s="115"/>
      <c r="N38" s="115"/>
      <c r="O38" s="110"/>
      <c r="P38" s="244">
        <f>'Matriz 5i'!P38</f>
        <v>38772</v>
      </c>
      <c r="Q38" s="245"/>
      <c r="R38" s="244">
        <f>'Matriz 5i'!Q38</f>
        <v>38772</v>
      </c>
      <c r="S38" s="236"/>
      <c r="T38" s="238"/>
      <c r="U38" s="239">
        <f t="shared" si="29"/>
        <v>38772</v>
      </c>
      <c r="V38" s="237">
        <f t="shared" si="30"/>
        <v>38772</v>
      </c>
      <c r="W38" s="137"/>
      <c r="X38" s="137"/>
      <c r="Y38" s="137"/>
      <c r="Z38" s="141"/>
    </row>
    <row r="39" spans="1:26" ht="23.25" customHeight="1" thickBot="1">
      <c r="A39" s="776"/>
      <c r="B39" s="768"/>
      <c r="C39" s="17"/>
      <c r="D39" s="109"/>
      <c r="E39" s="15"/>
      <c r="F39" s="112"/>
      <c r="G39" s="116"/>
      <c r="H39" s="117"/>
      <c r="I39" s="118"/>
      <c r="J39" s="177" t="s">
        <v>36</v>
      </c>
      <c r="K39" s="177"/>
      <c r="L39" s="177"/>
      <c r="M39" s="177"/>
      <c r="N39" s="177"/>
      <c r="O39" s="178"/>
      <c r="P39" s="231">
        <f>SUM(P34:P38)</f>
        <v>1106804.2</v>
      </c>
      <c r="Q39" s="241"/>
      <c r="R39" s="231">
        <f>SUM(R34:R38)</f>
        <v>1106804.2</v>
      </c>
      <c r="S39" s="241"/>
      <c r="T39" s="242"/>
      <c r="U39" s="231">
        <f t="shared" ref="U39:V39" si="31">SUM(U34:U38)</f>
        <v>1106804.2</v>
      </c>
      <c r="V39" s="231">
        <f t="shared" si="31"/>
        <v>1106804.2</v>
      </c>
      <c r="W39" s="151"/>
      <c r="X39" s="152"/>
      <c r="Y39" s="153"/>
      <c r="Z39" s="14"/>
    </row>
    <row r="40" spans="1:26" ht="23.25" customHeight="1">
      <c r="A40" s="774" t="s">
        <v>156</v>
      </c>
      <c r="B40" s="766">
        <v>182070</v>
      </c>
      <c r="C40" s="111"/>
      <c r="D40" s="18" t="s">
        <v>40</v>
      </c>
      <c r="E40" s="10" t="s">
        <v>37</v>
      </c>
      <c r="F40" s="9">
        <v>1</v>
      </c>
      <c r="G40" s="18" t="s">
        <v>40</v>
      </c>
      <c r="H40" s="10" t="s">
        <v>37</v>
      </c>
      <c r="I40" s="488">
        <f>'Matriz 5i'!I40</f>
        <v>1</v>
      </c>
      <c r="J40" s="18"/>
      <c r="K40" s="10"/>
      <c r="L40" s="10"/>
      <c r="M40" s="10"/>
      <c r="N40" s="10"/>
      <c r="O40" s="11"/>
      <c r="P40" s="244">
        <f>'Matriz 5i'!P40</f>
        <v>5622.77</v>
      </c>
      <c r="Q40" s="245"/>
      <c r="R40" s="244">
        <f>'Matriz 5i'!Q40</f>
        <v>5622.77</v>
      </c>
      <c r="S40" s="236"/>
      <c r="T40" s="238"/>
      <c r="U40" s="239">
        <f t="shared" ref="U40:U43" si="32">+Q40+R40+S40+T40</f>
        <v>5622.77</v>
      </c>
      <c r="V40" s="237">
        <f t="shared" ref="V40:V43" si="33">+U40</f>
        <v>5622.77</v>
      </c>
      <c r="W40" s="137"/>
      <c r="X40" s="137"/>
      <c r="Y40" s="137"/>
      <c r="Z40" s="141"/>
    </row>
    <row r="41" spans="1:26" ht="23.25" customHeight="1">
      <c r="A41" s="775"/>
      <c r="B41" s="767"/>
      <c r="C41" s="105"/>
      <c r="D41" s="18" t="s">
        <v>35</v>
      </c>
      <c r="E41" s="10" t="s">
        <v>35</v>
      </c>
      <c r="F41" s="9">
        <v>53</v>
      </c>
      <c r="G41" s="18" t="s">
        <v>35</v>
      </c>
      <c r="H41" s="10" t="s">
        <v>35</v>
      </c>
      <c r="I41" s="488">
        <f>'Matriz 5i'!I41</f>
        <v>53</v>
      </c>
      <c r="J41" s="18"/>
      <c r="K41" s="10"/>
      <c r="L41" s="10"/>
      <c r="M41" s="10"/>
      <c r="N41" s="10"/>
      <c r="O41" s="11"/>
      <c r="P41" s="244">
        <f>'Matriz 5i'!P41</f>
        <v>1124476.5</v>
      </c>
      <c r="Q41" s="245"/>
      <c r="R41" s="244">
        <f>'Matriz 5i'!Q41</f>
        <v>1124476.5</v>
      </c>
      <c r="S41" s="236"/>
      <c r="T41" s="238"/>
      <c r="U41" s="239">
        <f t="shared" si="32"/>
        <v>1124476.5</v>
      </c>
      <c r="V41" s="237">
        <f t="shared" si="33"/>
        <v>1124476.5</v>
      </c>
      <c r="W41" s="137"/>
      <c r="X41" s="137"/>
      <c r="Y41" s="137"/>
      <c r="Z41" s="141"/>
    </row>
    <row r="42" spans="1:26" ht="23.25" customHeight="1">
      <c r="A42" s="775"/>
      <c r="B42" s="767"/>
      <c r="C42" s="107"/>
      <c r="D42" s="18" t="s">
        <v>32</v>
      </c>
      <c r="E42" s="10" t="s">
        <v>34</v>
      </c>
      <c r="F42" s="9">
        <v>1</v>
      </c>
      <c r="G42" s="18" t="s">
        <v>32</v>
      </c>
      <c r="H42" s="10" t="s">
        <v>34</v>
      </c>
      <c r="I42" s="488">
        <f>'Matriz 5i'!I42</f>
        <v>1</v>
      </c>
      <c r="J42" s="18"/>
      <c r="K42" s="10"/>
      <c r="L42" s="10"/>
      <c r="M42" s="10"/>
      <c r="N42" s="10"/>
      <c r="O42" s="11"/>
      <c r="P42" s="244">
        <f>'Matriz 5i'!P42</f>
        <v>5622.38</v>
      </c>
      <c r="Q42" s="245"/>
      <c r="R42" s="244">
        <f>'Matriz 5i'!Q42</f>
        <v>5622.38</v>
      </c>
      <c r="S42" s="236"/>
      <c r="T42" s="238"/>
      <c r="U42" s="239">
        <f t="shared" si="32"/>
        <v>5622.38</v>
      </c>
      <c r="V42" s="237">
        <f t="shared" si="33"/>
        <v>5622.38</v>
      </c>
      <c r="W42" s="137"/>
      <c r="X42" s="137"/>
      <c r="Y42" s="137"/>
      <c r="Z42" s="141"/>
    </row>
    <row r="43" spans="1:26" ht="23.25" customHeight="1" thickBot="1">
      <c r="A43" s="775"/>
      <c r="B43" s="767"/>
      <c r="C43" s="107"/>
      <c r="D43" s="18" t="s">
        <v>42</v>
      </c>
      <c r="E43" s="10" t="s">
        <v>34</v>
      </c>
      <c r="F43" s="9">
        <v>1</v>
      </c>
      <c r="G43" s="18" t="s">
        <v>42</v>
      </c>
      <c r="H43" s="10" t="s">
        <v>34</v>
      </c>
      <c r="I43" s="488">
        <f>'Matriz 5i'!I43</f>
        <v>1</v>
      </c>
      <c r="J43" s="114"/>
      <c r="K43" s="115"/>
      <c r="L43" s="115"/>
      <c r="M43" s="115"/>
      <c r="N43" s="115"/>
      <c r="O43" s="110"/>
      <c r="P43" s="244">
        <f>'Matriz 5i'!P43</f>
        <v>22489.51</v>
      </c>
      <c r="Q43" s="245"/>
      <c r="R43" s="244">
        <f>'Matriz 5i'!Q43</f>
        <v>22489.51</v>
      </c>
      <c r="S43" s="236"/>
      <c r="T43" s="238"/>
      <c r="U43" s="239">
        <f t="shared" si="32"/>
        <v>22489.51</v>
      </c>
      <c r="V43" s="237">
        <f t="shared" si="33"/>
        <v>22489.51</v>
      </c>
      <c r="W43" s="166"/>
      <c r="X43" s="166"/>
      <c r="Y43" s="166"/>
      <c r="Z43" s="167"/>
    </row>
    <row r="44" spans="1:26" ht="23.25" customHeight="1" thickBot="1">
      <c r="A44" s="776"/>
      <c r="B44" s="768"/>
      <c r="C44" s="121"/>
      <c r="D44" s="122"/>
      <c r="E44" s="123"/>
      <c r="F44" s="124"/>
      <c r="G44" s="125"/>
      <c r="H44" s="126"/>
      <c r="I44" s="127"/>
      <c r="J44" s="175" t="s">
        <v>36</v>
      </c>
      <c r="K44" s="175"/>
      <c r="L44" s="175"/>
      <c r="M44" s="175"/>
      <c r="N44" s="175"/>
      <c r="O44" s="176"/>
      <c r="P44" s="231">
        <f>SUM(P40:P43)</f>
        <v>1158211.1599999999</v>
      </c>
      <c r="Q44" s="241"/>
      <c r="R44" s="231">
        <f>SUM(R40:R43)</f>
        <v>1158211.1599999999</v>
      </c>
      <c r="S44" s="241"/>
      <c r="T44" s="242"/>
      <c r="U44" s="231">
        <f>SUM(U40:U43)</f>
        <v>1158211.1599999999</v>
      </c>
      <c r="V44" s="231">
        <f>SUM(V40:V43)</f>
        <v>1158211.1599999999</v>
      </c>
      <c r="W44" s="152"/>
      <c r="X44" s="152"/>
      <c r="Y44" s="152"/>
      <c r="Z44" s="153"/>
    </row>
    <row r="45" spans="1:26">
      <c r="D45" s="215"/>
    </row>
    <row r="46" spans="1:26">
      <c r="D46" s="215"/>
    </row>
    <row r="47" spans="1:26">
      <c r="D47" s="215"/>
    </row>
    <row r="48" spans="1:26">
      <c r="D48" s="215"/>
    </row>
  </sheetData>
  <mergeCells count="36">
    <mergeCell ref="B30:B31"/>
    <mergeCell ref="A4:A6"/>
    <mergeCell ref="B4:F4"/>
    <mergeCell ref="G4:O4"/>
    <mergeCell ref="P4:T5"/>
    <mergeCell ref="A30:A31"/>
    <mergeCell ref="A13:A19"/>
    <mergeCell ref="B13:B19"/>
    <mergeCell ref="A26:A27"/>
    <mergeCell ref="B26:B27"/>
    <mergeCell ref="A28:A29"/>
    <mergeCell ref="B28:B29"/>
    <mergeCell ref="A20:A25"/>
    <mergeCell ref="B5:B6"/>
    <mergeCell ref="C5:C6"/>
    <mergeCell ref="A7:A8"/>
    <mergeCell ref="A40:A44"/>
    <mergeCell ref="B40:B44"/>
    <mergeCell ref="A32:A33"/>
    <mergeCell ref="B32:B33"/>
    <mergeCell ref="A34:A39"/>
    <mergeCell ref="B34:B39"/>
    <mergeCell ref="A1:Z1"/>
    <mergeCell ref="A2:Z2"/>
    <mergeCell ref="B20:B25"/>
    <mergeCell ref="J25:O25"/>
    <mergeCell ref="Z20:Z24"/>
    <mergeCell ref="J19:O19"/>
    <mergeCell ref="B7:B8"/>
    <mergeCell ref="B9:B10"/>
    <mergeCell ref="B11:B12"/>
    <mergeCell ref="Z4:Z6"/>
    <mergeCell ref="J5:O5"/>
    <mergeCell ref="U4:Y5"/>
    <mergeCell ref="A9:A10"/>
    <mergeCell ref="A11:A12"/>
  </mergeCells>
  <pageMargins left="0.2" right="0.3" top="0.75" bottom="0.75" header="0.3" footer="0.3"/>
  <pageSetup paperSize="9" scale="3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26"/>
  <sheetViews>
    <sheetView view="pageBreakPreview" zoomScaleNormal="100" zoomScaleSheetLayoutView="100" zoomScalePageLayoutView="70" workbookViewId="0">
      <selection activeCell="C331" sqref="C331"/>
    </sheetView>
  </sheetViews>
  <sheetFormatPr baseColWidth="10" defaultRowHeight="20.100000000000001" customHeight="1"/>
  <cols>
    <col min="1" max="1" width="5.42578125" style="611" customWidth="1"/>
    <col min="2" max="2" width="4.42578125" style="611" customWidth="1"/>
    <col min="3" max="3" width="44.5703125" style="611" customWidth="1"/>
    <col min="4" max="5" width="11.28515625" style="611" customWidth="1"/>
    <col min="6" max="7" width="11.28515625" style="622" customWidth="1"/>
    <col min="8" max="27" width="3.5703125" style="611" customWidth="1"/>
    <col min="28" max="31" width="3.5703125" style="623" customWidth="1"/>
    <col min="32" max="55" width="3.5703125" style="611" customWidth="1"/>
    <col min="56" max="56" width="6.7109375" style="611" bestFit="1" customWidth="1"/>
    <col min="57" max="67" width="5.7109375" style="611" customWidth="1"/>
    <col min="68" max="16384" width="11.42578125" style="611"/>
  </cols>
  <sheetData>
    <row r="1" spans="1:71" s="739" customFormat="1" ht="20.100000000000001" customHeight="1">
      <c r="A1" s="836" t="s">
        <v>51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36"/>
      <c r="AC1" s="836"/>
      <c r="AD1" s="836"/>
      <c r="AE1" s="836"/>
      <c r="AF1" s="836"/>
      <c r="AG1" s="836"/>
      <c r="AH1" s="836"/>
      <c r="AI1" s="836"/>
      <c r="AJ1" s="836"/>
      <c r="AK1" s="836"/>
      <c r="AL1" s="836"/>
      <c r="AM1" s="836"/>
      <c r="AN1" s="836"/>
      <c r="AO1" s="836"/>
      <c r="AP1" s="836"/>
      <c r="AQ1" s="836"/>
      <c r="AR1" s="836"/>
      <c r="AS1" s="836"/>
      <c r="AT1" s="836"/>
      <c r="AU1" s="836"/>
      <c r="AV1" s="836"/>
      <c r="AW1" s="836"/>
      <c r="AX1" s="836"/>
      <c r="AY1" s="836"/>
      <c r="AZ1" s="836"/>
      <c r="BA1" s="836"/>
      <c r="BB1" s="836"/>
      <c r="BC1" s="836"/>
      <c r="BD1" s="836"/>
      <c r="BE1" s="836"/>
      <c r="BF1" s="836"/>
      <c r="BG1" s="836"/>
      <c r="BH1" s="836"/>
      <c r="BI1" s="836"/>
      <c r="BJ1" s="836"/>
      <c r="BK1" s="836"/>
      <c r="BL1" s="836"/>
      <c r="BM1" s="836"/>
      <c r="BN1" s="836"/>
      <c r="BO1" s="836"/>
    </row>
    <row r="2" spans="1:71" s="739" customFormat="1" ht="20.100000000000001" customHeight="1">
      <c r="A2" s="836" t="s">
        <v>52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36"/>
      <c r="X2" s="836"/>
      <c r="Y2" s="836"/>
      <c r="Z2" s="836"/>
      <c r="AA2" s="836"/>
      <c r="AB2" s="836"/>
      <c r="AC2" s="836"/>
      <c r="AD2" s="836"/>
      <c r="AE2" s="836"/>
      <c r="AF2" s="836"/>
      <c r="AG2" s="836"/>
      <c r="AH2" s="836"/>
      <c r="AI2" s="836"/>
      <c r="AJ2" s="836"/>
      <c r="AK2" s="836"/>
      <c r="AL2" s="836"/>
      <c r="AM2" s="836"/>
      <c r="AN2" s="836"/>
      <c r="AO2" s="836"/>
      <c r="AP2" s="836"/>
      <c r="AQ2" s="836"/>
      <c r="AR2" s="836"/>
      <c r="AS2" s="836"/>
      <c r="AT2" s="836"/>
      <c r="AU2" s="836"/>
      <c r="AV2" s="836"/>
      <c r="AW2" s="836"/>
      <c r="AX2" s="836"/>
      <c r="AY2" s="836"/>
      <c r="AZ2" s="836"/>
      <c r="BA2" s="836"/>
      <c r="BB2" s="836"/>
      <c r="BC2" s="836"/>
      <c r="BD2" s="836"/>
      <c r="BE2" s="836"/>
      <c r="BF2" s="836"/>
      <c r="BG2" s="836"/>
      <c r="BH2" s="836"/>
      <c r="BI2" s="836"/>
      <c r="BJ2" s="836"/>
      <c r="BK2" s="836"/>
      <c r="BL2" s="836"/>
      <c r="BM2" s="836"/>
      <c r="BN2" s="836"/>
      <c r="BO2" s="836"/>
    </row>
    <row r="3" spans="1:71" s="26" customFormat="1" ht="20.100000000000001" customHeight="1">
      <c r="A3" s="638"/>
      <c r="B3" s="638"/>
      <c r="C3" s="638"/>
      <c r="D3" s="638"/>
      <c r="E3" s="638"/>
      <c r="F3" s="639"/>
      <c r="G3" s="639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640"/>
      <c r="AL3" s="640"/>
      <c r="AM3" s="640"/>
      <c r="AN3" s="640"/>
      <c r="AO3" s="640"/>
      <c r="AP3" s="640"/>
      <c r="AQ3" s="640"/>
      <c r="AR3" s="640"/>
      <c r="AS3" s="640"/>
      <c r="AT3" s="640"/>
      <c r="AU3" s="640"/>
      <c r="AV3" s="640"/>
      <c r="AW3" s="640"/>
      <c r="AX3" s="640"/>
      <c r="AY3" s="640"/>
      <c r="AZ3" s="640"/>
      <c r="BA3" s="640"/>
      <c r="BB3" s="640"/>
      <c r="BC3" s="640"/>
      <c r="BD3" s="640"/>
      <c r="BE3" s="640"/>
      <c r="BF3" s="640"/>
      <c r="BG3" s="640"/>
      <c r="BH3" s="640"/>
      <c r="BI3" s="640"/>
      <c r="BJ3" s="640"/>
      <c r="BK3" s="640"/>
      <c r="BL3" s="640"/>
      <c r="BM3" s="640"/>
      <c r="BN3" s="640"/>
      <c r="BO3" s="640"/>
    </row>
    <row r="4" spans="1:71" s="26" customFormat="1" ht="20.100000000000001" customHeight="1">
      <c r="A4" s="606" t="s">
        <v>2</v>
      </c>
      <c r="C4" s="22"/>
      <c r="D4" s="23" t="s">
        <v>53</v>
      </c>
      <c r="F4" s="193"/>
      <c r="G4" s="193"/>
      <c r="AB4" s="607"/>
      <c r="AC4" s="607"/>
      <c r="AD4" s="607"/>
      <c r="AE4" s="607"/>
      <c r="BD4" s="641"/>
      <c r="BE4" s="641"/>
      <c r="BF4" s="641"/>
      <c r="BG4" s="641"/>
      <c r="BH4" s="641"/>
      <c r="BI4" s="641"/>
      <c r="BJ4" s="641"/>
      <c r="BK4" s="641"/>
      <c r="BL4" s="641"/>
      <c r="BM4" s="641"/>
      <c r="BN4" s="641"/>
      <c r="BO4" s="641"/>
    </row>
    <row r="5" spans="1:71" s="26" customFormat="1" ht="20.100000000000001" customHeight="1">
      <c r="A5" s="606"/>
      <c r="C5" s="22"/>
      <c r="F5" s="193"/>
      <c r="G5" s="193"/>
      <c r="AB5" s="607"/>
      <c r="AC5" s="607"/>
      <c r="AD5" s="607"/>
      <c r="AE5" s="607"/>
      <c r="BD5" s="641"/>
      <c r="BE5" s="641"/>
      <c r="BF5" s="641"/>
      <c r="BG5" s="641"/>
      <c r="BH5" s="641"/>
      <c r="BI5" s="641"/>
      <c r="BJ5" s="641"/>
      <c r="BK5" s="641"/>
      <c r="BL5" s="641"/>
      <c r="BM5" s="641"/>
      <c r="BN5" s="641"/>
      <c r="BO5" s="641"/>
    </row>
    <row r="6" spans="1:71" s="26" customFormat="1" ht="20.100000000000001" customHeight="1">
      <c r="A6" s="23" t="s">
        <v>54</v>
      </c>
      <c r="B6" s="642"/>
      <c r="C6" s="39">
        <v>18754</v>
      </c>
      <c r="E6" s="23" t="s">
        <v>3</v>
      </c>
      <c r="F6" s="193"/>
      <c r="G6" s="833" t="s">
        <v>43</v>
      </c>
      <c r="H6" s="834"/>
      <c r="I6" s="834"/>
      <c r="J6" s="834"/>
      <c r="K6" s="834"/>
      <c r="L6" s="834"/>
      <c r="M6" s="834"/>
      <c r="N6" s="834"/>
      <c r="O6" s="834"/>
      <c r="P6" s="834"/>
      <c r="Q6" s="834"/>
      <c r="R6" s="834"/>
      <c r="S6" s="834"/>
      <c r="T6" s="834"/>
      <c r="U6" s="834"/>
      <c r="V6" s="834"/>
      <c r="W6" s="834"/>
      <c r="X6" s="834"/>
      <c r="Y6" s="834"/>
      <c r="Z6" s="834"/>
      <c r="AA6" s="834"/>
      <c r="AB6" s="834"/>
      <c r="AC6" s="834"/>
      <c r="AD6" s="834"/>
      <c r="AE6" s="834"/>
      <c r="AF6" s="834"/>
      <c r="AG6" s="834"/>
      <c r="AH6" s="834"/>
      <c r="AI6" s="834"/>
      <c r="AJ6" s="834"/>
      <c r="AK6" s="834"/>
      <c r="AL6" s="834"/>
      <c r="AM6" s="834"/>
      <c r="AN6" s="834"/>
      <c r="AO6" s="834"/>
      <c r="AP6" s="834"/>
      <c r="AQ6" s="834"/>
      <c r="AR6" s="834"/>
      <c r="AS6" s="834"/>
      <c r="AT6" s="834"/>
      <c r="AU6" s="834"/>
      <c r="AV6" s="834"/>
      <c r="AW6" s="834"/>
      <c r="AX6" s="834"/>
      <c r="AY6" s="834"/>
      <c r="AZ6" s="834"/>
      <c r="BA6" s="834"/>
      <c r="BB6" s="834"/>
      <c r="BC6" s="835"/>
      <c r="BD6" s="643"/>
      <c r="BE6" s="643"/>
      <c r="BF6" s="643"/>
      <c r="BG6" s="643"/>
      <c r="BH6" s="643"/>
      <c r="BI6" s="643"/>
      <c r="BJ6" s="643"/>
      <c r="BK6" s="643"/>
      <c r="BL6" s="643"/>
      <c r="BM6" s="643"/>
      <c r="BN6" s="643"/>
      <c r="BO6" s="643"/>
    </row>
    <row r="7" spans="1:71" ht="20.100000000000001" customHeight="1" thickBot="1">
      <c r="A7" s="608"/>
      <c r="B7" s="608"/>
      <c r="C7" s="608"/>
      <c r="D7" s="608"/>
      <c r="E7" s="608"/>
      <c r="F7" s="609"/>
      <c r="G7" s="609"/>
      <c r="H7" s="608"/>
      <c r="I7" s="608"/>
      <c r="J7" s="608"/>
      <c r="K7" s="608"/>
      <c r="L7" s="608"/>
      <c r="M7" s="608"/>
      <c r="N7" s="608"/>
      <c r="O7" s="608"/>
      <c r="P7" s="608"/>
      <c r="Q7" s="608"/>
      <c r="R7" s="608"/>
      <c r="S7" s="608"/>
      <c r="T7" s="608"/>
      <c r="U7" s="608"/>
      <c r="V7" s="608"/>
      <c r="W7" s="608"/>
      <c r="X7" s="608"/>
      <c r="Y7" s="608"/>
      <c r="Z7" s="608"/>
      <c r="AA7" s="608"/>
      <c r="AB7" s="610"/>
      <c r="AC7" s="610"/>
      <c r="AD7" s="610"/>
      <c r="AE7" s="610"/>
      <c r="AF7" s="608"/>
      <c r="AG7" s="608"/>
      <c r="AH7" s="608"/>
      <c r="AI7" s="608"/>
      <c r="AJ7" s="608"/>
      <c r="AK7" s="608"/>
      <c r="AL7" s="608"/>
      <c r="AM7" s="608"/>
      <c r="AN7" s="608"/>
      <c r="AO7" s="608"/>
      <c r="AP7" s="608"/>
      <c r="AQ7" s="608"/>
      <c r="AR7" s="608"/>
      <c r="AS7" s="608"/>
      <c r="AT7" s="608"/>
      <c r="AU7" s="608"/>
      <c r="AV7" s="608"/>
      <c r="AW7" s="608"/>
      <c r="AX7" s="608"/>
      <c r="AY7" s="608"/>
      <c r="AZ7" s="608"/>
      <c r="BA7" s="608"/>
      <c r="BB7" s="608"/>
      <c r="BC7" s="608"/>
      <c r="BD7" s="608"/>
      <c r="BE7" s="608"/>
      <c r="BF7" s="608"/>
      <c r="BG7" s="608"/>
      <c r="BH7" s="608"/>
      <c r="BI7" s="608"/>
      <c r="BJ7" s="608"/>
      <c r="BK7" s="608"/>
      <c r="BL7" s="608"/>
      <c r="BM7" s="608"/>
      <c r="BN7" s="608"/>
      <c r="BO7" s="608"/>
      <c r="BP7" s="608"/>
      <c r="BQ7" s="608"/>
      <c r="BR7" s="608"/>
      <c r="BS7" s="608"/>
    </row>
    <row r="8" spans="1:71" s="645" customFormat="1" ht="20.100000000000001" customHeight="1" thickBot="1">
      <c r="A8" s="820" t="s">
        <v>55</v>
      </c>
      <c r="B8" s="823" t="s">
        <v>56</v>
      </c>
      <c r="C8" s="823" t="s">
        <v>57</v>
      </c>
      <c r="D8" s="823" t="s">
        <v>58</v>
      </c>
      <c r="E8" s="823" t="s">
        <v>59</v>
      </c>
      <c r="F8" s="852" t="s">
        <v>60</v>
      </c>
      <c r="G8" s="852" t="s">
        <v>61</v>
      </c>
      <c r="H8" s="826" t="s">
        <v>62</v>
      </c>
      <c r="I8" s="827"/>
      <c r="J8" s="827"/>
      <c r="K8" s="827"/>
      <c r="L8" s="827"/>
      <c r="M8" s="827"/>
      <c r="N8" s="827"/>
      <c r="O8" s="827"/>
      <c r="P8" s="827"/>
      <c r="Q8" s="827"/>
      <c r="R8" s="827"/>
      <c r="S8" s="827"/>
      <c r="T8" s="827"/>
      <c r="U8" s="827"/>
      <c r="V8" s="827"/>
      <c r="W8" s="827"/>
      <c r="X8" s="827"/>
      <c r="Y8" s="827"/>
      <c r="Z8" s="827"/>
      <c r="AA8" s="827"/>
      <c r="AB8" s="827"/>
      <c r="AC8" s="827"/>
      <c r="AD8" s="827"/>
      <c r="AE8" s="827"/>
      <c r="AF8" s="827"/>
      <c r="AG8" s="827"/>
      <c r="AH8" s="827"/>
      <c r="AI8" s="827"/>
      <c r="AJ8" s="827"/>
      <c r="AK8" s="827"/>
      <c r="AL8" s="827"/>
      <c r="AM8" s="827"/>
      <c r="AN8" s="827"/>
      <c r="AO8" s="827"/>
      <c r="AP8" s="827"/>
      <c r="AQ8" s="827"/>
      <c r="AR8" s="827"/>
      <c r="AS8" s="827"/>
      <c r="AT8" s="827"/>
      <c r="AU8" s="827"/>
      <c r="AV8" s="827"/>
      <c r="AW8" s="827"/>
      <c r="AX8" s="827"/>
      <c r="AY8" s="827"/>
      <c r="AZ8" s="827"/>
      <c r="BA8" s="827"/>
      <c r="BB8" s="827"/>
      <c r="BC8" s="827"/>
      <c r="BD8" s="826" t="s">
        <v>63</v>
      </c>
      <c r="BE8" s="827"/>
      <c r="BF8" s="827"/>
      <c r="BG8" s="827"/>
      <c r="BH8" s="827"/>
      <c r="BI8" s="827"/>
      <c r="BJ8" s="827"/>
      <c r="BK8" s="827"/>
      <c r="BL8" s="827"/>
      <c r="BM8" s="827"/>
      <c r="BN8" s="827"/>
      <c r="BO8" s="823"/>
      <c r="BP8" s="644"/>
      <c r="BQ8" s="644"/>
      <c r="BR8" s="644"/>
      <c r="BS8" s="644"/>
    </row>
    <row r="9" spans="1:71" s="645" customFormat="1" ht="20.100000000000001" customHeight="1" thickBot="1">
      <c r="A9" s="821"/>
      <c r="B9" s="824"/>
      <c r="C9" s="824"/>
      <c r="D9" s="824"/>
      <c r="E9" s="824"/>
      <c r="F9" s="853"/>
      <c r="G9" s="853"/>
      <c r="H9" s="832" t="s">
        <v>64</v>
      </c>
      <c r="I9" s="832"/>
      <c r="J9" s="832"/>
      <c r="K9" s="832"/>
      <c r="L9" s="810" t="s">
        <v>65</v>
      </c>
      <c r="M9" s="811"/>
      <c r="N9" s="811"/>
      <c r="O9" s="812"/>
      <c r="P9" s="810" t="s">
        <v>66</v>
      </c>
      <c r="Q9" s="811"/>
      <c r="R9" s="811"/>
      <c r="S9" s="812"/>
      <c r="T9" s="810" t="s">
        <v>67</v>
      </c>
      <c r="U9" s="811"/>
      <c r="V9" s="811"/>
      <c r="W9" s="812"/>
      <c r="X9" s="810" t="s">
        <v>68</v>
      </c>
      <c r="Y9" s="811"/>
      <c r="Z9" s="811"/>
      <c r="AA9" s="812"/>
      <c r="AB9" s="810" t="s">
        <v>69</v>
      </c>
      <c r="AC9" s="811"/>
      <c r="AD9" s="811"/>
      <c r="AE9" s="812"/>
      <c r="AF9" s="810" t="s">
        <v>70</v>
      </c>
      <c r="AG9" s="811"/>
      <c r="AH9" s="811"/>
      <c r="AI9" s="811"/>
      <c r="AJ9" s="810" t="s">
        <v>71</v>
      </c>
      <c r="AK9" s="811"/>
      <c r="AL9" s="811"/>
      <c r="AM9" s="812"/>
      <c r="AN9" s="810" t="s">
        <v>72</v>
      </c>
      <c r="AO9" s="811"/>
      <c r="AP9" s="811"/>
      <c r="AQ9" s="811"/>
      <c r="AR9" s="810" t="s">
        <v>73</v>
      </c>
      <c r="AS9" s="811"/>
      <c r="AT9" s="811"/>
      <c r="AU9" s="812"/>
      <c r="AV9" s="810" t="s">
        <v>74</v>
      </c>
      <c r="AW9" s="811"/>
      <c r="AX9" s="811"/>
      <c r="AY9" s="812"/>
      <c r="AZ9" s="813" t="s">
        <v>75</v>
      </c>
      <c r="BA9" s="813"/>
      <c r="BB9" s="813"/>
      <c r="BC9" s="813"/>
      <c r="BD9" s="828"/>
      <c r="BE9" s="829"/>
      <c r="BF9" s="829"/>
      <c r="BG9" s="829"/>
      <c r="BH9" s="829"/>
      <c r="BI9" s="829"/>
      <c r="BJ9" s="829"/>
      <c r="BK9" s="829"/>
      <c r="BL9" s="829"/>
      <c r="BM9" s="829"/>
      <c r="BN9" s="829"/>
      <c r="BO9" s="824"/>
      <c r="BP9" s="644"/>
      <c r="BQ9" s="644"/>
      <c r="BR9" s="644"/>
      <c r="BS9" s="644"/>
    </row>
    <row r="10" spans="1:71" s="645" customFormat="1" ht="20.100000000000001" customHeight="1" thickBot="1">
      <c r="A10" s="822"/>
      <c r="B10" s="825"/>
      <c r="C10" s="825"/>
      <c r="D10" s="825"/>
      <c r="E10" s="825"/>
      <c r="F10" s="854"/>
      <c r="G10" s="854"/>
      <c r="H10" s="646" t="s">
        <v>76</v>
      </c>
      <c r="I10" s="647" t="s">
        <v>77</v>
      </c>
      <c r="J10" s="647" t="s">
        <v>78</v>
      </c>
      <c r="K10" s="648" t="s">
        <v>79</v>
      </c>
      <c r="L10" s="649" t="s">
        <v>76</v>
      </c>
      <c r="M10" s="650" t="s">
        <v>77</v>
      </c>
      <c r="N10" s="650" t="s">
        <v>78</v>
      </c>
      <c r="O10" s="651" t="s">
        <v>79</v>
      </c>
      <c r="P10" s="649" t="s">
        <v>76</v>
      </c>
      <c r="Q10" s="650" t="s">
        <v>77</v>
      </c>
      <c r="R10" s="650" t="s">
        <v>78</v>
      </c>
      <c r="S10" s="651" t="s">
        <v>79</v>
      </c>
      <c r="T10" s="649" t="s">
        <v>76</v>
      </c>
      <c r="U10" s="650" t="s">
        <v>77</v>
      </c>
      <c r="V10" s="650" t="s">
        <v>78</v>
      </c>
      <c r="W10" s="651" t="s">
        <v>79</v>
      </c>
      <c r="X10" s="649" t="s">
        <v>76</v>
      </c>
      <c r="Y10" s="650" t="s">
        <v>77</v>
      </c>
      <c r="Z10" s="650" t="s">
        <v>78</v>
      </c>
      <c r="AA10" s="651" t="s">
        <v>79</v>
      </c>
      <c r="AB10" s="649" t="s">
        <v>76</v>
      </c>
      <c r="AC10" s="650" t="s">
        <v>77</v>
      </c>
      <c r="AD10" s="650" t="s">
        <v>78</v>
      </c>
      <c r="AE10" s="651" t="s">
        <v>79</v>
      </c>
      <c r="AF10" s="649" t="s">
        <v>76</v>
      </c>
      <c r="AG10" s="650" t="s">
        <v>77</v>
      </c>
      <c r="AH10" s="650" t="s">
        <v>78</v>
      </c>
      <c r="AI10" s="652" t="s">
        <v>79</v>
      </c>
      <c r="AJ10" s="649" t="s">
        <v>76</v>
      </c>
      <c r="AK10" s="650" t="s">
        <v>77</v>
      </c>
      <c r="AL10" s="650" t="s">
        <v>78</v>
      </c>
      <c r="AM10" s="651" t="s">
        <v>79</v>
      </c>
      <c r="AN10" s="649" t="s">
        <v>76</v>
      </c>
      <c r="AO10" s="650" t="s">
        <v>77</v>
      </c>
      <c r="AP10" s="650" t="s">
        <v>78</v>
      </c>
      <c r="AQ10" s="652" t="s">
        <v>79</v>
      </c>
      <c r="AR10" s="649" t="s">
        <v>76</v>
      </c>
      <c r="AS10" s="650" t="s">
        <v>77</v>
      </c>
      <c r="AT10" s="650" t="s">
        <v>78</v>
      </c>
      <c r="AU10" s="651" t="s">
        <v>79</v>
      </c>
      <c r="AV10" s="649" t="s">
        <v>76</v>
      </c>
      <c r="AW10" s="650" t="s">
        <v>77</v>
      </c>
      <c r="AX10" s="650" t="s">
        <v>78</v>
      </c>
      <c r="AY10" s="651" t="s">
        <v>79</v>
      </c>
      <c r="AZ10" s="653" t="s">
        <v>76</v>
      </c>
      <c r="BA10" s="650" t="s">
        <v>77</v>
      </c>
      <c r="BB10" s="650" t="s">
        <v>78</v>
      </c>
      <c r="BC10" s="652" t="s">
        <v>79</v>
      </c>
      <c r="BD10" s="830"/>
      <c r="BE10" s="831"/>
      <c r="BF10" s="831"/>
      <c r="BG10" s="831"/>
      <c r="BH10" s="831"/>
      <c r="BI10" s="831"/>
      <c r="BJ10" s="831"/>
      <c r="BK10" s="831"/>
      <c r="BL10" s="831"/>
      <c r="BM10" s="831"/>
      <c r="BN10" s="831"/>
      <c r="BO10" s="825"/>
      <c r="BP10" s="644"/>
      <c r="BQ10" s="644"/>
      <c r="BR10" s="644"/>
      <c r="BS10" s="644"/>
    </row>
    <row r="11" spans="1:71" s="30" customFormat="1" ht="20.100000000000001" customHeight="1" thickBot="1">
      <c r="A11" s="28"/>
      <c r="B11" s="28"/>
      <c r="C11" s="28"/>
      <c r="D11" s="29"/>
      <c r="E11" s="29"/>
      <c r="F11" s="612"/>
      <c r="G11" s="612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</row>
    <row r="12" spans="1:71" ht="20.100000000000001" customHeight="1" thickBot="1">
      <c r="A12" s="654">
        <v>1</v>
      </c>
      <c r="B12" s="655"/>
      <c r="C12" s="655" t="s">
        <v>35</v>
      </c>
      <c r="D12" s="562"/>
      <c r="E12" s="562"/>
      <c r="F12" s="613"/>
      <c r="G12" s="613"/>
      <c r="H12" s="656"/>
      <c r="I12" s="656"/>
      <c r="J12" s="656"/>
      <c r="K12" s="656"/>
      <c r="L12" s="656"/>
      <c r="M12" s="656"/>
      <c r="N12" s="656"/>
      <c r="O12" s="656"/>
      <c r="P12" s="656"/>
      <c r="Q12" s="656"/>
      <c r="R12" s="656"/>
      <c r="S12" s="656"/>
      <c r="T12" s="656"/>
      <c r="U12" s="656"/>
      <c r="V12" s="656"/>
      <c r="W12" s="656"/>
      <c r="X12" s="656"/>
      <c r="Y12" s="656"/>
      <c r="Z12" s="656"/>
      <c r="AA12" s="562"/>
      <c r="AB12" s="656"/>
      <c r="AC12" s="656"/>
      <c r="AD12" s="656"/>
      <c r="AE12" s="656"/>
      <c r="AF12" s="656"/>
      <c r="AG12" s="656"/>
      <c r="AH12" s="656"/>
      <c r="AI12" s="562"/>
      <c r="AJ12" s="656"/>
      <c r="AK12" s="656"/>
      <c r="AL12" s="656"/>
      <c r="AM12" s="562"/>
      <c r="AN12" s="656"/>
      <c r="AO12" s="656"/>
      <c r="AP12" s="656"/>
      <c r="AQ12" s="656"/>
      <c r="AR12" s="656"/>
      <c r="AS12" s="656"/>
      <c r="AT12" s="656"/>
      <c r="AU12" s="656"/>
      <c r="AV12" s="656"/>
      <c r="AW12" s="656"/>
      <c r="AX12" s="656"/>
      <c r="AY12" s="656"/>
      <c r="AZ12" s="656"/>
      <c r="BA12" s="656"/>
      <c r="BB12" s="656"/>
      <c r="BC12" s="567"/>
      <c r="BD12" s="843" t="s">
        <v>159</v>
      </c>
      <c r="BE12" s="844"/>
      <c r="BF12" s="844"/>
      <c r="BG12" s="844"/>
      <c r="BH12" s="844"/>
      <c r="BI12" s="844"/>
      <c r="BJ12" s="844"/>
      <c r="BK12" s="844"/>
      <c r="BL12" s="844"/>
      <c r="BM12" s="844"/>
      <c r="BN12" s="844"/>
      <c r="BO12" s="845"/>
      <c r="BP12" s="608"/>
      <c r="BQ12" s="608"/>
      <c r="BR12" s="608"/>
      <c r="BS12" s="608"/>
    </row>
    <row r="13" spans="1:71" ht="20.100000000000001" customHeight="1">
      <c r="A13" s="596"/>
      <c r="B13" s="597">
        <v>1.1000000000000001</v>
      </c>
      <c r="C13" s="614" t="s">
        <v>82</v>
      </c>
      <c r="D13" s="615" t="s">
        <v>48</v>
      </c>
      <c r="E13" s="598"/>
      <c r="F13" s="616">
        <v>41334</v>
      </c>
      <c r="G13" s="616">
        <v>41370</v>
      </c>
      <c r="H13" s="598"/>
      <c r="I13" s="598"/>
      <c r="J13" s="598"/>
      <c r="K13" s="598"/>
      <c r="L13" s="598"/>
      <c r="M13" s="598"/>
      <c r="N13" s="598"/>
      <c r="O13" s="598"/>
      <c r="P13" s="599"/>
      <c r="Q13" s="599"/>
      <c r="R13" s="599"/>
      <c r="S13" s="599"/>
      <c r="T13" s="599"/>
      <c r="U13" s="598"/>
      <c r="V13" s="598"/>
      <c r="W13" s="598"/>
      <c r="X13" s="598"/>
      <c r="Y13" s="598"/>
      <c r="Z13" s="598"/>
      <c r="AA13" s="598"/>
      <c r="AB13" s="598"/>
      <c r="AC13" s="598"/>
      <c r="AD13" s="598"/>
      <c r="AE13" s="598"/>
      <c r="AF13" s="598"/>
      <c r="AG13" s="598"/>
      <c r="AH13" s="598"/>
      <c r="AI13" s="598"/>
      <c r="AJ13" s="598"/>
      <c r="AK13" s="598"/>
      <c r="AL13" s="598"/>
      <c r="AM13" s="598"/>
      <c r="AN13" s="598"/>
      <c r="AO13" s="598"/>
      <c r="AP13" s="598"/>
      <c r="AQ13" s="598"/>
      <c r="AR13" s="598"/>
      <c r="AS13" s="598"/>
      <c r="AT13" s="598"/>
      <c r="AU13" s="598"/>
      <c r="AV13" s="598"/>
      <c r="AW13" s="598"/>
      <c r="AX13" s="598"/>
      <c r="AY13" s="598"/>
      <c r="AZ13" s="598"/>
      <c r="BA13" s="598"/>
      <c r="BB13" s="598"/>
      <c r="BC13" s="600"/>
      <c r="BD13" s="846"/>
      <c r="BE13" s="847"/>
      <c r="BF13" s="847"/>
      <c r="BG13" s="847"/>
      <c r="BH13" s="847"/>
      <c r="BI13" s="847"/>
      <c r="BJ13" s="847"/>
      <c r="BK13" s="847"/>
      <c r="BL13" s="847"/>
      <c r="BM13" s="847"/>
      <c r="BN13" s="847"/>
      <c r="BO13" s="848"/>
      <c r="BP13" s="608"/>
      <c r="BQ13" s="608"/>
      <c r="BR13" s="608"/>
      <c r="BS13" s="608"/>
    </row>
    <row r="14" spans="1:71" ht="20.100000000000001" customHeight="1">
      <c r="A14" s="601"/>
      <c r="B14" s="602">
        <v>1.2</v>
      </c>
      <c r="C14" s="617" t="s">
        <v>87</v>
      </c>
      <c r="D14" s="618" t="s">
        <v>48</v>
      </c>
      <c r="E14" s="603"/>
      <c r="F14" s="619">
        <v>41370</v>
      </c>
      <c r="G14" s="619">
        <v>41461</v>
      </c>
      <c r="H14" s="603"/>
      <c r="I14" s="603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3"/>
      <c r="AH14" s="603"/>
      <c r="AI14" s="603"/>
      <c r="AJ14" s="603"/>
      <c r="AK14" s="603"/>
      <c r="AL14" s="603"/>
      <c r="AM14" s="603"/>
      <c r="AN14" s="603"/>
      <c r="AO14" s="603"/>
      <c r="AP14" s="603"/>
      <c r="AQ14" s="603"/>
      <c r="AR14" s="603"/>
      <c r="AS14" s="603"/>
      <c r="AT14" s="603"/>
      <c r="AU14" s="603"/>
      <c r="AV14" s="603"/>
      <c r="AW14" s="603"/>
      <c r="AX14" s="603"/>
      <c r="AY14" s="603"/>
      <c r="AZ14" s="603"/>
      <c r="BA14" s="603"/>
      <c r="BB14" s="603"/>
      <c r="BC14" s="605"/>
      <c r="BD14" s="846"/>
      <c r="BE14" s="847"/>
      <c r="BF14" s="847"/>
      <c r="BG14" s="847"/>
      <c r="BH14" s="847"/>
      <c r="BI14" s="847"/>
      <c r="BJ14" s="847"/>
      <c r="BK14" s="847"/>
      <c r="BL14" s="847"/>
      <c r="BM14" s="847"/>
      <c r="BN14" s="847"/>
      <c r="BO14" s="848"/>
      <c r="BP14" s="608"/>
      <c r="BQ14" s="608"/>
      <c r="BR14" s="608"/>
      <c r="BS14" s="608"/>
    </row>
    <row r="15" spans="1:71" ht="20.100000000000001" customHeight="1">
      <c r="A15" s="601"/>
      <c r="B15" s="602">
        <v>2.2999999999999998</v>
      </c>
      <c r="C15" s="617" t="s">
        <v>88</v>
      </c>
      <c r="D15" s="618" t="s">
        <v>35</v>
      </c>
      <c r="E15" s="603">
        <f>'Matriz 5i'!I7</f>
        <v>90</v>
      </c>
      <c r="F15" s="619">
        <v>41449</v>
      </c>
      <c r="G15" s="619">
        <v>41503</v>
      </c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3"/>
      <c r="X15" s="603"/>
      <c r="Y15" s="603"/>
      <c r="Z15" s="603"/>
      <c r="AA15" s="603"/>
      <c r="AB15" s="603"/>
      <c r="AC15" s="603"/>
      <c r="AD15" s="603"/>
      <c r="AE15" s="604"/>
      <c r="AF15" s="604"/>
      <c r="AG15" s="604"/>
      <c r="AH15" s="604"/>
      <c r="AI15" s="604"/>
      <c r="AJ15" s="604"/>
      <c r="AK15" s="604"/>
      <c r="AL15" s="603"/>
      <c r="AM15" s="603"/>
      <c r="AN15" s="603"/>
      <c r="AO15" s="603"/>
      <c r="AP15" s="603"/>
      <c r="AQ15" s="603"/>
      <c r="AR15" s="603"/>
      <c r="AS15" s="603"/>
      <c r="AT15" s="603"/>
      <c r="AU15" s="603"/>
      <c r="AV15" s="603"/>
      <c r="AW15" s="603"/>
      <c r="AX15" s="603"/>
      <c r="AY15" s="603"/>
      <c r="AZ15" s="603"/>
      <c r="BA15" s="603"/>
      <c r="BB15" s="603"/>
      <c r="BC15" s="605"/>
      <c r="BD15" s="846"/>
      <c r="BE15" s="847"/>
      <c r="BF15" s="847"/>
      <c r="BG15" s="847"/>
      <c r="BH15" s="847"/>
      <c r="BI15" s="847"/>
      <c r="BJ15" s="847"/>
      <c r="BK15" s="847"/>
      <c r="BL15" s="847"/>
      <c r="BM15" s="847"/>
      <c r="BN15" s="847"/>
      <c r="BO15" s="848"/>
      <c r="BP15" s="608"/>
      <c r="BQ15" s="608"/>
      <c r="BR15" s="608"/>
      <c r="BS15" s="608"/>
    </row>
    <row r="16" spans="1:71" ht="20.100000000000001" customHeight="1" thickBot="1">
      <c r="A16" s="657"/>
      <c r="B16" s="658"/>
      <c r="C16" s="659"/>
      <c r="D16" s="660"/>
      <c r="E16" s="661"/>
      <c r="F16" s="662"/>
      <c r="G16" s="662"/>
      <c r="H16" s="661"/>
      <c r="I16" s="661"/>
      <c r="J16" s="661"/>
      <c r="K16" s="661"/>
      <c r="L16" s="661"/>
      <c r="M16" s="661"/>
      <c r="N16" s="661"/>
      <c r="O16" s="661"/>
      <c r="P16" s="661"/>
      <c r="Q16" s="661"/>
      <c r="R16" s="661"/>
      <c r="S16" s="661"/>
      <c r="T16" s="661"/>
      <c r="U16" s="661"/>
      <c r="V16" s="661"/>
      <c r="W16" s="661"/>
      <c r="X16" s="661"/>
      <c r="Y16" s="661"/>
      <c r="Z16" s="661"/>
      <c r="AA16" s="661"/>
      <c r="AB16" s="661"/>
      <c r="AC16" s="661"/>
      <c r="AD16" s="661"/>
      <c r="AE16" s="661"/>
      <c r="AF16" s="661"/>
      <c r="AG16" s="661"/>
      <c r="AH16" s="661"/>
      <c r="AI16" s="661"/>
      <c r="AJ16" s="661"/>
      <c r="AK16" s="661"/>
      <c r="AL16" s="661"/>
      <c r="AM16" s="661"/>
      <c r="AN16" s="661"/>
      <c r="AO16" s="661"/>
      <c r="AP16" s="661"/>
      <c r="AQ16" s="661"/>
      <c r="AR16" s="661"/>
      <c r="AS16" s="661"/>
      <c r="AT16" s="661"/>
      <c r="AU16" s="661"/>
      <c r="AV16" s="661"/>
      <c r="AW16" s="661"/>
      <c r="AX16" s="661"/>
      <c r="AY16" s="661"/>
      <c r="AZ16" s="661"/>
      <c r="BA16" s="661"/>
      <c r="BB16" s="661"/>
      <c r="BC16" s="663"/>
      <c r="BD16" s="849"/>
      <c r="BE16" s="850"/>
      <c r="BF16" s="850"/>
      <c r="BG16" s="850"/>
      <c r="BH16" s="850"/>
      <c r="BI16" s="850"/>
      <c r="BJ16" s="850"/>
      <c r="BK16" s="850"/>
      <c r="BL16" s="850"/>
      <c r="BM16" s="850"/>
      <c r="BN16" s="850"/>
      <c r="BO16" s="851"/>
      <c r="BP16" s="608"/>
      <c r="BQ16" s="608"/>
      <c r="BR16" s="608"/>
      <c r="BS16" s="608"/>
    </row>
    <row r="17" spans="1:71" ht="20.100000000000001" customHeight="1">
      <c r="A17" s="608"/>
      <c r="B17" s="608"/>
      <c r="C17" s="608"/>
      <c r="D17" s="608"/>
      <c r="E17" s="608"/>
      <c r="F17" s="609"/>
      <c r="G17" s="609"/>
      <c r="H17" s="608"/>
      <c r="I17" s="608"/>
      <c r="J17" s="608"/>
      <c r="K17" s="608"/>
      <c r="L17" s="608"/>
      <c r="M17" s="608"/>
      <c r="N17" s="608"/>
      <c r="O17" s="608"/>
      <c r="P17" s="608"/>
      <c r="Q17" s="608"/>
      <c r="R17" s="608"/>
      <c r="S17" s="608"/>
      <c r="T17" s="608"/>
      <c r="U17" s="608"/>
      <c r="V17" s="608"/>
      <c r="W17" s="608"/>
      <c r="X17" s="608"/>
      <c r="Y17" s="608"/>
      <c r="Z17" s="608"/>
      <c r="AA17" s="608"/>
      <c r="AB17" s="610"/>
      <c r="AC17" s="610"/>
      <c r="AD17" s="610"/>
      <c r="AE17" s="610"/>
      <c r="AF17" s="608"/>
      <c r="AG17" s="608"/>
      <c r="AH17" s="608"/>
      <c r="AI17" s="608"/>
      <c r="AJ17" s="608"/>
      <c r="AK17" s="608"/>
      <c r="AL17" s="608"/>
      <c r="AM17" s="608"/>
      <c r="AN17" s="608"/>
      <c r="AO17" s="608"/>
      <c r="AP17" s="608"/>
      <c r="AQ17" s="608"/>
      <c r="AR17" s="608"/>
      <c r="AS17" s="608"/>
      <c r="AT17" s="608"/>
      <c r="AU17" s="608"/>
      <c r="AV17" s="608"/>
      <c r="AW17" s="608"/>
      <c r="AX17" s="608"/>
      <c r="AY17" s="608"/>
      <c r="AZ17" s="608"/>
      <c r="BA17" s="608"/>
      <c r="BB17" s="608"/>
      <c r="BC17" s="608"/>
      <c r="BD17" s="608"/>
      <c r="BE17" s="608"/>
      <c r="BF17" s="608"/>
      <c r="BG17" s="608"/>
      <c r="BH17" s="608"/>
      <c r="BI17" s="608"/>
      <c r="BJ17" s="608"/>
      <c r="BK17" s="608"/>
      <c r="BL17" s="608"/>
      <c r="BM17" s="608"/>
      <c r="BN17" s="608"/>
      <c r="BO17" s="608"/>
      <c r="BP17" s="608"/>
      <c r="BQ17" s="608"/>
      <c r="BR17" s="608"/>
      <c r="BS17" s="608"/>
    </row>
    <row r="18" spans="1:71" ht="20.100000000000001" customHeight="1">
      <c r="A18" s="608"/>
      <c r="B18" s="608"/>
      <c r="C18" s="608"/>
      <c r="D18" s="608"/>
      <c r="E18" s="608"/>
      <c r="F18" s="609"/>
      <c r="G18" s="609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10"/>
      <c r="AC18" s="610"/>
      <c r="AD18" s="610"/>
      <c r="AE18" s="610"/>
      <c r="AF18" s="608"/>
      <c r="AG18" s="608"/>
      <c r="AH18" s="608"/>
      <c r="AI18" s="608"/>
      <c r="AJ18" s="608"/>
      <c r="AK18" s="608"/>
      <c r="AL18" s="608"/>
      <c r="AM18" s="608"/>
      <c r="AN18" s="608"/>
      <c r="AO18" s="608"/>
      <c r="AP18" s="608"/>
      <c r="AQ18" s="608"/>
      <c r="AR18" s="608"/>
      <c r="AS18" s="608"/>
      <c r="AT18" s="608"/>
      <c r="AU18" s="608"/>
      <c r="AV18" s="608"/>
      <c r="AW18" s="608"/>
      <c r="AX18" s="608"/>
      <c r="AY18" s="608"/>
      <c r="AZ18" s="608"/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  <c r="BS18" s="608"/>
    </row>
    <row r="19" spans="1:71" ht="20.100000000000001" customHeight="1">
      <c r="A19" s="620"/>
      <c r="C19" s="608"/>
      <c r="D19" s="608"/>
      <c r="E19" s="608"/>
      <c r="F19" s="609"/>
      <c r="G19" s="609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8"/>
      <c r="U19" s="608"/>
      <c r="V19" s="608"/>
      <c r="W19" s="608"/>
      <c r="X19" s="608"/>
      <c r="Y19" s="608"/>
      <c r="Z19" s="608"/>
      <c r="AA19" s="608"/>
      <c r="AB19" s="610"/>
      <c r="AC19" s="610"/>
      <c r="AD19" s="610"/>
      <c r="AE19" s="610"/>
      <c r="AF19" s="608"/>
      <c r="AG19" s="608"/>
      <c r="AH19" s="608"/>
      <c r="AI19" s="608"/>
      <c r="AJ19" s="608"/>
      <c r="AK19" s="608"/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08"/>
      <c r="AZ19" s="608"/>
      <c r="BA19" s="608"/>
      <c r="BB19" s="608"/>
      <c r="BC19" s="608"/>
      <c r="BD19" s="608"/>
      <c r="BE19" s="608"/>
      <c r="BF19" s="608"/>
      <c r="BG19" s="608"/>
      <c r="BH19" s="608"/>
      <c r="BI19" s="608"/>
      <c r="BJ19" s="608"/>
      <c r="BK19" s="608"/>
      <c r="BL19" s="608"/>
      <c r="BM19" s="608"/>
      <c r="BN19" s="608"/>
      <c r="BO19" s="608"/>
      <c r="BP19" s="608"/>
      <c r="BQ19" s="608"/>
      <c r="BR19" s="608"/>
      <c r="BS19" s="608"/>
    </row>
    <row r="20" spans="1:71" ht="20.100000000000001" customHeight="1">
      <c r="A20" s="620"/>
      <c r="C20" s="608"/>
      <c r="D20" s="608"/>
      <c r="E20" s="608"/>
      <c r="F20" s="609"/>
      <c r="G20" s="609"/>
      <c r="H20" s="608"/>
      <c r="I20" s="608"/>
      <c r="J20" s="608"/>
      <c r="K20" s="608"/>
      <c r="L20" s="608"/>
      <c r="M20" s="608"/>
      <c r="N20" s="608"/>
      <c r="O20" s="608"/>
      <c r="P20" s="608"/>
      <c r="Q20" s="608"/>
      <c r="R20" s="608"/>
      <c r="S20" s="608"/>
      <c r="T20" s="608"/>
      <c r="U20" s="608"/>
      <c r="V20" s="608"/>
      <c r="W20" s="608"/>
      <c r="X20" s="608"/>
      <c r="Y20" s="608"/>
      <c r="Z20" s="608"/>
      <c r="AA20" s="608"/>
      <c r="AB20" s="610"/>
      <c r="AC20" s="610"/>
      <c r="AD20" s="610"/>
      <c r="AE20" s="610"/>
      <c r="AF20" s="608"/>
      <c r="AG20" s="608"/>
      <c r="AH20" s="608"/>
      <c r="AI20" s="608"/>
      <c r="AJ20" s="608"/>
      <c r="AK20" s="608"/>
      <c r="AL20" s="608"/>
      <c r="AM20" s="608"/>
      <c r="AN20" s="608"/>
      <c r="AO20" s="608"/>
      <c r="AP20" s="608"/>
      <c r="AQ20" s="608"/>
      <c r="AR20" s="608"/>
      <c r="AS20" s="608"/>
      <c r="AT20" s="608"/>
      <c r="AU20" s="608"/>
      <c r="AV20" s="608"/>
      <c r="AW20" s="608"/>
      <c r="AX20" s="608"/>
      <c r="AY20" s="608"/>
      <c r="AZ20" s="608"/>
      <c r="BA20" s="608"/>
      <c r="BB20" s="608"/>
      <c r="BC20" s="608"/>
      <c r="BD20" s="608"/>
      <c r="BE20" s="608"/>
      <c r="BF20" s="608"/>
      <c r="BG20" s="608"/>
      <c r="BH20" s="608"/>
      <c r="BI20" s="608"/>
      <c r="BJ20" s="608"/>
      <c r="BK20" s="608"/>
      <c r="BL20" s="608"/>
      <c r="BM20" s="608"/>
      <c r="BN20" s="608"/>
      <c r="BO20" s="608"/>
      <c r="BP20" s="608"/>
      <c r="BQ20" s="608"/>
      <c r="BR20" s="608"/>
      <c r="BS20" s="608"/>
    </row>
    <row r="21" spans="1:71" ht="20.100000000000001" customHeight="1">
      <c r="A21" s="608"/>
      <c r="B21" s="608"/>
      <c r="C21" s="608"/>
      <c r="D21" s="608"/>
      <c r="E21" s="608"/>
      <c r="F21" s="609"/>
      <c r="G21" s="609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608"/>
      <c r="Z21" s="608"/>
      <c r="AA21" s="608"/>
      <c r="AB21" s="610"/>
      <c r="AC21" s="610"/>
      <c r="AD21" s="610"/>
      <c r="AE21" s="610"/>
      <c r="AF21" s="608"/>
      <c r="AG21" s="608"/>
      <c r="AH21" s="608"/>
      <c r="AI21" s="608"/>
      <c r="AJ21" s="608"/>
      <c r="AK21" s="608"/>
      <c r="AL21" s="608"/>
      <c r="AM21" s="608"/>
      <c r="AN21" s="608"/>
      <c r="AO21" s="608"/>
      <c r="AP21" s="608"/>
      <c r="AQ21" s="608"/>
      <c r="AR21" s="608"/>
      <c r="AS21" s="608"/>
      <c r="AT21" s="608"/>
      <c r="AU21" s="608"/>
      <c r="AV21" s="608"/>
      <c r="AW21" s="608"/>
      <c r="AX21" s="608"/>
      <c r="AY21" s="608"/>
      <c r="AZ21" s="608"/>
      <c r="BA21" s="608"/>
      <c r="BB21" s="608"/>
      <c r="BC21" s="608"/>
      <c r="BD21" s="608"/>
      <c r="BE21" s="608"/>
      <c r="BF21" s="608"/>
      <c r="BG21" s="608"/>
      <c r="BH21" s="608"/>
      <c r="BI21" s="608"/>
      <c r="BJ21" s="608"/>
      <c r="BK21" s="608"/>
      <c r="BL21" s="608"/>
      <c r="BM21" s="608"/>
      <c r="BN21" s="608"/>
      <c r="BO21" s="608"/>
      <c r="BP21" s="608"/>
      <c r="BQ21" s="608"/>
      <c r="BR21" s="608"/>
      <c r="BS21" s="608"/>
    </row>
    <row r="22" spans="1:71" ht="20.100000000000001" customHeight="1">
      <c r="A22" s="608"/>
      <c r="B22" s="608"/>
      <c r="C22" s="608"/>
      <c r="D22" s="608"/>
      <c r="E22" s="608"/>
      <c r="F22" s="609"/>
      <c r="G22" s="609"/>
      <c r="H22" s="608"/>
      <c r="I22" s="608"/>
      <c r="J22" s="608"/>
      <c r="K22" s="608"/>
      <c r="L22" s="608"/>
      <c r="M22" s="608"/>
      <c r="N22" s="608"/>
      <c r="O22" s="608"/>
      <c r="P22" s="608"/>
      <c r="Q22" s="608"/>
      <c r="R22" s="608"/>
      <c r="S22" s="608"/>
      <c r="T22" s="608"/>
      <c r="U22" s="608"/>
      <c r="V22" s="608"/>
      <c r="W22" s="608"/>
      <c r="X22" s="608"/>
      <c r="Y22" s="608"/>
      <c r="Z22" s="608"/>
      <c r="AA22" s="608"/>
      <c r="AB22" s="610"/>
      <c r="AC22" s="610"/>
      <c r="AD22" s="610"/>
      <c r="AE22" s="610"/>
      <c r="AF22" s="608"/>
      <c r="AG22" s="608"/>
      <c r="AH22" s="608"/>
      <c r="AI22" s="608"/>
      <c r="AJ22" s="608"/>
      <c r="AK22" s="608"/>
      <c r="AL22" s="608"/>
      <c r="AM22" s="608"/>
      <c r="AN22" s="608"/>
      <c r="AO22" s="608"/>
      <c r="AP22" s="608"/>
      <c r="AQ22" s="608"/>
      <c r="AR22" s="608"/>
      <c r="AS22" s="608"/>
      <c r="AT22" s="608"/>
      <c r="AU22" s="608"/>
      <c r="AV22" s="608"/>
      <c r="AW22" s="608"/>
      <c r="AX22" s="608"/>
      <c r="AY22" s="608"/>
      <c r="AZ22" s="608"/>
      <c r="BA22" s="608"/>
      <c r="BB22" s="608"/>
      <c r="BC22" s="608"/>
      <c r="BD22" s="608"/>
      <c r="BE22" s="608"/>
      <c r="BF22" s="608"/>
      <c r="BG22" s="608"/>
      <c r="BH22" s="608"/>
      <c r="BI22" s="608"/>
      <c r="BJ22" s="608"/>
      <c r="BK22" s="608"/>
      <c r="BL22" s="608"/>
      <c r="BM22" s="608"/>
      <c r="BN22" s="608"/>
      <c r="BO22" s="608"/>
      <c r="BP22" s="608"/>
      <c r="BQ22" s="608"/>
      <c r="BR22" s="608"/>
      <c r="BS22" s="608"/>
    </row>
    <row r="23" spans="1:71" ht="20.100000000000001" customHeight="1">
      <c r="A23" s="608"/>
      <c r="B23" s="608"/>
      <c r="C23" s="608"/>
      <c r="D23" s="608"/>
      <c r="E23" s="608"/>
      <c r="F23" s="609"/>
      <c r="G23" s="609"/>
      <c r="H23" s="608"/>
      <c r="I23" s="608"/>
      <c r="J23" s="608"/>
      <c r="K23" s="608"/>
      <c r="L23" s="608"/>
      <c r="M23" s="608"/>
      <c r="N23" s="608"/>
      <c r="O23" s="608"/>
      <c r="P23" s="608"/>
      <c r="Q23" s="608"/>
      <c r="R23" s="608"/>
      <c r="S23" s="608"/>
      <c r="T23" s="608"/>
      <c r="U23" s="608"/>
      <c r="V23" s="608"/>
      <c r="W23" s="608"/>
      <c r="X23" s="608"/>
      <c r="Y23" s="608"/>
      <c r="Z23" s="608"/>
      <c r="AA23" s="608"/>
      <c r="AB23" s="610"/>
      <c r="AC23" s="610"/>
      <c r="AD23" s="610"/>
      <c r="AE23" s="610"/>
      <c r="AF23" s="608"/>
      <c r="AG23" s="608"/>
      <c r="AH23" s="608"/>
      <c r="AI23" s="608"/>
      <c r="AJ23" s="608"/>
      <c r="AK23" s="608"/>
      <c r="AL23" s="608"/>
      <c r="AM23" s="608"/>
      <c r="AN23" s="608"/>
      <c r="AO23" s="608"/>
      <c r="AP23" s="608"/>
      <c r="AQ23" s="608"/>
      <c r="AR23" s="608"/>
      <c r="AS23" s="608"/>
      <c r="AT23" s="608"/>
      <c r="AU23" s="608"/>
      <c r="AV23" s="608"/>
      <c r="AW23" s="608"/>
      <c r="AX23" s="608"/>
      <c r="AY23" s="608"/>
      <c r="AZ23" s="608"/>
      <c r="BA23" s="608"/>
      <c r="BB23" s="608"/>
      <c r="BC23" s="608"/>
      <c r="BD23" s="608"/>
      <c r="BE23" s="608"/>
      <c r="BF23" s="608"/>
      <c r="BG23" s="608"/>
      <c r="BH23" s="608"/>
      <c r="BI23" s="608"/>
      <c r="BJ23" s="608"/>
      <c r="BK23" s="608"/>
      <c r="BL23" s="608"/>
      <c r="BM23" s="608"/>
      <c r="BN23" s="608"/>
      <c r="BO23" s="608"/>
      <c r="BP23" s="608"/>
      <c r="BQ23" s="608"/>
      <c r="BR23" s="608"/>
      <c r="BS23" s="608"/>
    </row>
    <row r="24" spans="1:71" s="739" customFormat="1" ht="20.100000000000001" customHeight="1">
      <c r="A24" s="836" t="s">
        <v>51</v>
      </c>
      <c r="B24" s="836"/>
      <c r="C24" s="836"/>
      <c r="D24" s="836"/>
      <c r="E24" s="836"/>
      <c r="F24" s="836"/>
      <c r="G24" s="836"/>
      <c r="H24" s="836"/>
      <c r="I24" s="836"/>
      <c r="J24" s="836"/>
      <c r="K24" s="836"/>
      <c r="L24" s="836"/>
      <c r="M24" s="836"/>
      <c r="N24" s="836"/>
      <c r="O24" s="836"/>
      <c r="P24" s="836"/>
      <c r="Q24" s="836"/>
      <c r="R24" s="836"/>
      <c r="S24" s="836"/>
      <c r="T24" s="836"/>
      <c r="U24" s="836"/>
      <c r="V24" s="836"/>
      <c r="W24" s="836"/>
      <c r="X24" s="836"/>
      <c r="Y24" s="836"/>
      <c r="Z24" s="836"/>
      <c r="AA24" s="836"/>
      <c r="AB24" s="836"/>
      <c r="AC24" s="836"/>
      <c r="AD24" s="836"/>
      <c r="AE24" s="836"/>
      <c r="AF24" s="836"/>
      <c r="AG24" s="836"/>
      <c r="AH24" s="836"/>
      <c r="AI24" s="836"/>
      <c r="AJ24" s="836"/>
      <c r="AK24" s="836"/>
      <c r="AL24" s="836"/>
      <c r="AM24" s="836"/>
      <c r="AN24" s="836"/>
      <c r="AO24" s="836"/>
      <c r="AP24" s="836"/>
      <c r="AQ24" s="836"/>
      <c r="AR24" s="836"/>
      <c r="AS24" s="836"/>
      <c r="AT24" s="836"/>
      <c r="AU24" s="836"/>
      <c r="AV24" s="836"/>
      <c r="AW24" s="836"/>
      <c r="AX24" s="836"/>
      <c r="AY24" s="836"/>
      <c r="AZ24" s="836"/>
      <c r="BA24" s="836"/>
      <c r="BB24" s="836"/>
      <c r="BC24" s="836"/>
      <c r="BD24" s="836"/>
      <c r="BE24" s="836"/>
      <c r="BF24" s="836"/>
      <c r="BG24" s="836"/>
      <c r="BH24" s="836"/>
      <c r="BI24" s="836"/>
      <c r="BJ24" s="836"/>
      <c r="BK24" s="836"/>
      <c r="BL24" s="836"/>
      <c r="BM24" s="836"/>
      <c r="BN24" s="836"/>
      <c r="BO24" s="836"/>
    </row>
    <row r="25" spans="1:71" s="739" customFormat="1" ht="20.100000000000001" customHeight="1">
      <c r="A25" s="836" t="s">
        <v>52</v>
      </c>
      <c r="B25" s="836"/>
      <c r="C25" s="836"/>
      <c r="D25" s="836"/>
      <c r="E25" s="836"/>
      <c r="F25" s="836"/>
      <c r="G25" s="836"/>
      <c r="H25" s="836"/>
      <c r="I25" s="836"/>
      <c r="J25" s="836"/>
      <c r="K25" s="836"/>
      <c r="L25" s="836"/>
      <c r="M25" s="836"/>
      <c r="N25" s="836"/>
      <c r="O25" s="836"/>
      <c r="P25" s="836"/>
      <c r="Q25" s="836"/>
      <c r="R25" s="836"/>
      <c r="S25" s="836"/>
      <c r="T25" s="836"/>
      <c r="U25" s="836"/>
      <c r="V25" s="836"/>
      <c r="W25" s="836"/>
      <c r="X25" s="836"/>
      <c r="Y25" s="836"/>
      <c r="Z25" s="836"/>
      <c r="AA25" s="836"/>
      <c r="AB25" s="836"/>
      <c r="AC25" s="836"/>
      <c r="AD25" s="836"/>
      <c r="AE25" s="836"/>
      <c r="AF25" s="836"/>
      <c r="AG25" s="836"/>
      <c r="AH25" s="836"/>
      <c r="AI25" s="836"/>
      <c r="AJ25" s="836"/>
      <c r="AK25" s="836"/>
      <c r="AL25" s="836"/>
      <c r="AM25" s="836"/>
      <c r="AN25" s="836"/>
      <c r="AO25" s="836"/>
      <c r="AP25" s="836"/>
      <c r="AQ25" s="836"/>
      <c r="AR25" s="836"/>
      <c r="AS25" s="836"/>
      <c r="AT25" s="836"/>
      <c r="AU25" s="836"/>
      <c r="AV25" s="836"/>
      <c r="AW25" s="836"/>
      <c r="AX25" s="836"/>
      <c r="AY25" s="836"/>
      <c r="AZ25" s="836"/>
      <c r="BA25" s="836"/>
      <c r="BB25" s="836"/>
      <c r="BC25" s="836"/>
      <c r="BD25" s="836"/>
      <c r="BE25" s="836"/>
      <c r="BF25" s="836"/>
      <c r="BG25" s="836"/>
      <c r="BH25" s="836"/>
      <c r="BI25" s="836"/>
      <c r="BJ25" s="836"/>
      <c r="BK25" s="836"/>
      <c r="BL25" s="836"/>
      <c r="BM25" s="836"/>
      <c r="BN25" s="836"/>
      <c r="BO25" s="836"/>
    </row>
    <row r="26" spans="1:71" s="26" customFormat="1" ht="20.100000000000001" customHeight="1">
      <c r="A26" s="638"/>
      <c r="B26" s="638"/>
      <c r="C26" s="638"/>
      <c r="D26" s="638"/>
      <c r="E26" s="638"/>
      <c r="F26" s="639"/>
      <c r="G26" s="639"/>
      <c r="H26" s="640"/>
      <c r="I26" s="640"/>
      <c r="J26" s="640"/>
      <c r="K26" s="640"/>
      <c r="L26" s="640"/>
      <c r="M26" s="640"/>
      <c r="N26" s="640"/>
      <c r="O26" s="640"/>
      <c r="P26" s="640"/>
      <c r="Q26" s="640"/>
      <c r="R26" s="640"/>
      <c r="S26" s="640"/>
      <c r="T26" s="640"/>
      <c r="U26" s="640"/>
      <c r="V26" s="640"/>
      <c r="W26" s="640"/>
      <c r="X26" s="640"/>
      <c r="Y26" s="640"/>
      <c r="Z26" s="640"/>
      <c r="AA26" s="640"/>
      <c r="AB26" s="640"/>
      <c r="AC26" s="640"/>
      <c r="AD26" s="640"/>
      <c r="AE26" s="640"/>
      <c r="AF26" s="640"/>
      <c r="AG26" s="640"/>
      <c r="AH26" s="640"/>
      <c r="AI26" s="640"/>
      <c r="AJ26" s="640"/>
      <c r="AK26" s="640"/>
      <c r="AL26" s="640"/>
      <c r="AM26" s="640"/>
      <c r="AN26" s="640"/>
      <c r="AO26" s="640"/>
      <c r="AP26" s="640"/>
      <c r="AQ26" s="640"/>
      <c r="AR26" s="640"/>
      <c r="AS26" s="640"/>
      <c r="AT26" s="640"/>
      <c r="AU26" s="640"/>
      <c r="AV26" s="640"/>
      <c r="AW26" s="640"/>
      <c r="AX26" s="640"/>
      <c r="AY26" s="640"/>
      <c r="AZ26" s="640"/>
      <c r="BA26" s="640"/>
      <c r="BB26" s="640"/>
      <c r="BC26" s="640"/>
      <c r="BD26" s="640"/>
      <c r="BE26" s="640"/>
      <c r="BF26" s="640"/>
      <c r="BG26" s="640"/>
      <c r="BH26" s="640"/>
      <c r="BI26" s="640"/>
      <c r="BJ26" s="640"/>
      <c r="BK26" s="640"/>
      <c r="BL26" s="640"/>
      <c r="BM26" s="640"/>
      <c r="BN26" s="640"/>
      <c r="BO26" s="640"/>
    </row>
    <row r="27" spans="1:71" s="26" customFormat="1" ht="20.100000000000001" customHeight="1">
      <c r="A27" s="606" t="s">
        <v>2</v>
      </c>
      <c r="C27" s="22"/>
      <c r="D27" s="23" t="s">
        <v>53</v>
      </c>
      <c r="F27" s="193"/>
      <c r="G27" s="193"/>
      <c r="AB27" s="607"/>
      <c r="AC27" s="607"/>
      <c r="AD27" s="607"/>
      <c r="AE27" s="607"/>
      <c r="BD27" s="641"/>
      <c r="BE27" s="641"/>
      <c r="BF27" s="641"/>
      <c r="BG27" s="641"/>
      <c r="BH27" s="641"/>
      <c r="BI27" s="641"/>
      <c r="BJ27" s="641"/>
      <c r="BK27" s="641"/>
      <c r="BL27" s="641"/>
      <c r="BM27" s="641"/>
      <c r="BN27" s="641"/>
      <c r="BO27" s="641"/>
    </row>
    <row r="28" spans="1:71" s="26" customFormat="1" ht="20.100000000000001" customHeight="1">
      <c r="A28" s="606"/>
      <c r="C28" s="22"/>
      <c r="F28" s="193"/>
      <c r="G28" s="193"/>
      <c r="AB28" s="607"/>
      <c r="AC28" s="607"/>
      <c r="AD28" s="607"/>
      <c r="AE28" s="607"/>
      <c r="BD28" s="641"/>
      <c r="BE28" s="641"/>
      <c r="BF28" s="641"/>
      <c r="BG28" s="641"/>
      <c r="BH28" s="641"/>
      <c r="BI28" s="641"/>
      <c r="BJ28" s="641"/>
      <c r="BK28" s="641"/>
      <c r="BL28" s="641"/>
      <c r="BM28" s="641"/>
      <c r="BN28" s="641"/>
      <c r="BO28" s="641"/>
    </row>
    <row r="29" spans="1:71" s="26" customFormat="1" ht="20.100000000000001" customHeight="1">
      <c r="A29" s="23" t="s">
        <v>54</v>
      </c>
      <c r="B29" s="664"/>
      <c r="C29" s="39">
        <v>51652</v>
      </c>
      <c r="E29" s="23" t="s">
        <v>3</v>
      </c>
      <c r="F29" s="193"/>
      <c r="G29" s="833" t="s">
        <v>170</v>
      </c>
      <c r="H29" s="834"/>
      <c r="I29" s="834"/>
      <c r="J29" s="834"/>
      <c r="K29" s="834"/>
      <c r="L29" s="834"/>
      <c r="M29" s="834"/>
      <c r="N29" s="834"/>
      <c r="O29" s="834"/>
      <c r="P29" s="834"/>
      <c r="Q29" s="834"/>
      <c r="R29" s="834"/>
      <c r="S29" s="834"/>
      <c r="T29" s="834"/>
      <c r="U29" s="834"/>
      <c r="V29" s="834"/>
      <c r="W29" s="834"/>
      <c r="X29" s="834"/>
      <c r="Y29" s="834"/>
      <c r="Z29" s="834"/>
      <c r="AA29" s="834"/>
      <c r="AB29" s="834"/>
      <c r="AC29" s="834"/>
      <c r="AD29" s="834"/>
      <c r="AE29" s="834"/>
      <c r="AF29" s="834"/>
      <c r="AG29" s="834"/>
      <c r="AH29" s="834"/>
      <c r="AI29" s="834"/>
      <c r="AJ29" s="834"/>
      <c r="AK29" s="834"/>
      <c r="AL29" s="834"/>
      <c r="AM29" s="834"/>
      <c r="AN29" s="834"/>
      <c r="AO29" s="834"/>
      <c r="AP29" s="834"/>
      <c r="AQ29" s="834"/>
      <c r="AR29" s="834"/>
      <c r="AS29" s="834"/>
      <c r="AT29" s="834"/>
      <c r="AU29" s="834"/>
      <c r="AV29" s="834"/>
      <c r="AW29" s="834"/>
      <c r="AX29" s="834"/>
      <c r="AY29" s="834"/>
      <c r="AZ29" s="834"/>
      <c r="BA29" s="834"/>
      <c r="BB29" s="834"/>
      <c r="BC29" s="835"/>
      <c r="BD29" s="643"/>
      <c r="BE29" s="643"/>
      <c r="BF29" s="643"/>
      <c r="BG29" s="643"/>
      <c r="BH29" s="643"/>
      <c r="BI29" s="643"/>
      <c r="BJ29" s="643"/>
      <c r="BK29" s="643"/>
      <c r="BL29" s="643"/>
      <c r="BM29" s="643"/>
      <c r="BN29" s="643"/>
      <c r="BO29" s="643"/>
    </row>
    <row r="30" spans="1:71" ht="20.100000000000001" customHeight="1" thickBot="1">
      <c r="A30" s="608"/>
      <c r="B30" s="608"/>
      <c r="C30" s="608"/>
      <c r="D30" s="608"/>
      <c r="E30" s="608"/>
      <c r="F30" s="609"/>
      <c r="G30" s="609"/>
      <c r="H30" s="608"/>
      <c r="I30" s="608"/>
      <c r="J30" s="608"/>
      <c r="K30" s="608"/>
      <c r="L30" s="608"/>
      <c r="M30" s="608"/>
      <c r="N30" s="608"/>
      <c r="O30" s="608"/>
      <c r="P30" s="608"/>
      <c r="Q30" s="608"/>
      <c r="R30" s="608"/>
      <c r="S30" s="608"/>
      <c r="T30" s="608"/>
      <c r="U30" s="608"/>
      <c r="V30" s="608"/>
      <c r="W30" s="608"/>
      <c r="X30" s="608"/>
      <c r="Y30" s="608"/>
      <c r="Z30" s="608"/>
      <c r="AA30" s="608"/>
      <c r="AB30" s="610"/>
      <c r="AC30" s="610"/>
      <c r="AD30" s="610"/>
      <c r="AE30" s="610"/>
      <c r="AF30" s="608"/>
      <c r="AG30" s="608"/>
      <c r="AH30" s="608"/>
      <c r="AI30" s="608"/>
      <c r="AJ30" s="608"/>
      <c r="AK30" s="608"/>
      <c r="AL30" s="608"/>
      <c r="AM30" s="608"/>
      <c r="AN30" s="608"/>
      <c r="AO30" s="608"/>
      <c r="AP30" s="608"/>
      <c r="AQ30" s="608"/>
      <c r="AR30" s="608"/>
      <c r="AS30" s="608"/>
      <c r="AT30" s="608"/>
      <c r="AU30" s="608"/>
      <c r="AV30" s="608"/>
      <c r="AW30" s="608"/>
      <c r="AX30" s="608"/>
      <c r="AY30" s="608"/>
      <c r="AZ30" s="608"/>
      <c r="BA30" s="608"/>
      <c r="BB30" s="608"/>
      <c r="BC30" s="608"/>
      <c r="BD30" s="608"/>
      <c r="BE30" s="608"/>
      <c r="BF30" s="608"/>
      <c r="BG30" s="608"/>
      <c r="BH30" s="608"/>
      <c r="BI30" s="608"/>
      <c r="BJ30" s="608"/>
      <c r="BK30" s="608"/>
      <c r="BL30" s="608"/>
      <c r="BM30" s="608"/>
      <c r="BN30" s="608"/>
      <c r="BO30" s="608"/>
      <c r="BP30" s="608"/>
      <c r="BQ30" s="608"/>
      <c r="BR30" s="608"/>
      <c r="BS30" s="608"/>
    </row>
    <row r="31" spans="1:71" s="645" customFormat="1" ht="20.100000000000001" customHeight="1" thickBot="1">
      <c r="A31" s="820" t="s">
        <v>55</v>
      </c>
      <c r="B31" s="823" t="s">
        <v>56</v>
      </c>
      <c r="C31" s="823" t="s">
        <v>57</v>
      </c>
      <c r="D31" s="823" t="s">
        <v>58</v>
      </c>
      <c r="E31" s="823" t="s">
        <v>59</v>
      </c>
      <c r="F31" s="852" t="s">
        <v>60</v>
      </c>
      <c r="G31" s="852" t="s">
        <v>61</v>
      </c>
      <c r="H31" s="826" t="s">
        <v>62</v>
      </c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7"/>
      <c r="V31" s="827"/>
      <c r="W31" s="827"/>
      <c r="X31" s="827"/>
      <c r="Y31" s="827"/>
      <c r="Z31" s="827"/>
      <c r="AA31" s="827"/>
      <c r="AB31" s="827"/>
      <c r="AC31" s="827"/>
      <c r="AD31" s="827"/>
      <c r="AE31" s="827"/>
      <c r="AF31" s="827"/>
      <c r="AG31" s="827"/>
      <c r="AH31" s="827"/>
      <c r="AI31" s="827"/>
      <c r="AJ31" s="827"/>
      <c r="AK31" s="827"/>
      <c r="AL31" s="827"/>
      <c r="AM31" s="827"/>
      <c r="AN31" s="827"/>
      <c r="AO31" s="827"/>
      <c r="AP31" s="827"/>
      <c r="AQ31" s="827"/>
      <c r="AR31" s="827"/>
      <c r="AS31" s="827"/>
      <c r="AT31" s="827"/>
      <c r="AU31" s="827"/>
      <c r="AV31" s="827"/>
      <c r="AW31" s="827"/>
      <c r="AX31" s="827"/>
      <c r="AY31" s="827"/>
      <c r="AZ31" s="827"/>
      <c r="BA31" s="827"/>
      <c r="BB31" s="827"/>
      <c r="BC31" s="827"/>
      <c r="BD31" s="826" t="s">
        <v>63</v>
      </c>
      <c r="BE31" s="827"/>
      <c r="BF31" s="827"/>
      <c r="BG31" s="827"/>
      <c r="BH31" s="827"/>
      <c r="BI31" s="827"/>
      <c r="BJ31" s="827"/>
      <c r="BK31" s="827"/>
      <c r="BL31" s="827"/>
      <c r="BM31" s="827"/>
      <c r="BN31" s="827"/>
      <c r="BO31" s="823"/>
      <c r="BP31" s="644"/>
      <c r="BQ31" s="644"/>
      <c r="BR31" s="644"/>
      <c r="BS31" s="644"/>
    </row>
    <row r="32" spans="1:71" s="645" customFormat="1" ht="20.100000000000001" customHeight="1" thickBot="1">
      <c r="A32" s="821"/>
      <c r="B32" s="824"/>
      <c r="C32" s="824"/>
      <c r="D32" s="824"/>
      <c r="E32" s="824"/>
      <c r="F32" s="853"/>
      <c r="G32" s="853"/>
      <c r="H32" s="832" t="s">
        <v>64</v>
      </c>
      <c r="I32" s="832"/>
      <c r="J32" s="832"/>
      <c r="K32" s="832"/>
      <c r="L32" s="810" t="s">
        <v>65</v>
      </c>
      <c r="M32" s="811"/>
      <c r="N32" s="811"/>
      <c r="O32" s="812"/>
      <c r="P32" s="810" t="s">
        <v>66</v>
      </c>
      <c r="Q32" s="811"/>
      <c r="R32" s="811"/>
      <c r="S32" s="812"/>
      <c r="T32" s="810" t="s">
        <v>67</v>
      </c>
      <c r="U32" s="811"/>
      <c r="V32" s="811"/>
      <c r="W32" s="812"/>
      <c r="X32" s="810" t="s">
        <v>68</v>
      </c>
      <c r="Y32" s="811"/>
      <c r="Z32" s="811"/>
      <c r="AA32" s="812"/>
      <c r="AB32" s="810" t="s">
        <v>69</v>
      </c>
      <c r="AC32" s="811"/>
      <c r="AD32" s="811"/>
      <c r="AE32" s="812"/>
      <c r="AF32" s="810" t="s">
        <v>70</v>
      </c>
      <c r="AG32" s="811"/>
      <c r="AH32" s="811"/>
      <c r="AI32" s="811"/>
      <c r="AJ32" s="810" t="s">
        <v>71</v>
      </c>
      <c r="AK32" s="811"/>
      <c r="AL32" s="811"/>
      <c r="AM32" s="812"/>
      <c r="AN32" s="810" t="s">
        <v>72</v>
      </c>
      <c r="AO32" s="811"/>
      <c r="AP32" s="811"/>
      <c r="AQ32" s="811"/>
      <c r="AR32" s="810" t="s">
        <v>73</v>
      </c>
      <c r="AS32" s="811"/>
      <c r="AT32" s="811"/>
      <c r="AU32" s="812"/>
      <c r="AV32" s="810" t="s">
        <v>74</v>
      </c>
      <c r="AW32" s="811"/>
      <c r="AX32" s="811"/>
      <c r="AY32" s="812"/>
      <c r="AZ32" s="813" t="s">
        <v>75</v>
      </c>
      <c r="BA32" s="813"/>
      <c r="BB32" s="813"/>
      <c r="BC32" s="813"/>
      <c r="BD32" s="828"/>
      <c r="BE32" s="829"/>
      <c r="BF32" s="829"/>
      <c r="BG32" s="829"/>
      <c r="BH32" s="829"/>
      <c r="BI32" s="829"/>
      <c r="BJ32" s="829"/>
      <c r="BK32" s="829"/>
      <c r="BL32" s="829"/>
      <c r="BM32" s="829"/>
      <c r="BN32" s="829"/>
      <c r="BO32" s="824"/>
      <c r="BP32" s="644"/>
      <c r="BQ32" s="644"/>
      <c r="BR32" s="644"/>
      <c r="BS32" s="644"/>
    </row>
    <row r="33" spans="1:71" s="645" customFormat="1" ht="20.100000000000001" customHeight="1" thickBot="1">
      <c r="A33" s="822"/>
      <c r="B33" s="825"/>
      <c r="C33" s="825"/>
      <c r="D33" s="825"/>
      <c r="E33" s="825"/>
      <c r="F33" s="854"/>
      <c r="G33" s="854"/>
      <c r="H33" s="646" t="s">
        <v>76</v>
      </c>
      <c r="I33" s="647" t="s">
        <v>77</v>
      </c>
      <c r="J33" s="647" t="s">
        <v>78</v>
      </c>
      <c r="K33" s="648" t="s">
        <v>79</v>
      </c>
      <c r="L33" s="649" t="s">
        <v>76</v>
      </c>
      <c r="M33" s="650" t="s">
        <v>77</v>
      </c>
      <c r="N33" s="650" t="s">
        <v>78</v>
      </c>
      <c r="O33" s="651" t="s">
        <v>79</v>
      </c>
      <c r="P33" s="649" t="s">
        <v>76</v>
      </c>
      <c r="Q33" s="650" t="s">
        <v>77</v>
      </c>
      <c r="R33" s="650" t="s">
        <v>78</v>
      </c>
      <c r="S33" s="651" t="s">
        <v>79</v>
      </c>
      <c r="T33" s="649" t="s">
        <v>76</v>
      </c>
      <c r="U33" s="650" t="s">
        <v>77</v>
      </c>
      <c r="V33" s="650" t="s">
        <v>78</v>
      </c>
      <c r="W33" s="651" t="s">
        <v>79</v>
      </c>
      <c r="X33" s="649" t="s">
        <v>76</v>
      </c>
      <c r="Y33" s="650" t="s">
        <v>77</v>
      </c>
      <c r="Z33" s="650" t="s">
        <v>78</v>
      </c>
      <c r="AA33" s="651" t="s">
        <v>79</v>
      </c>
      <c r="AB33" s="649" t="s">
        <v>76</v>
      </c>
      <c r="AC33" s="650" t="s">
        <v>77</v>
      </c>
      <c r="AD33" s="650" t="s">
        <v>78</v>
      </c>
      <c r="AE33" s="651" t="s">
        <v>79</v>
      </c>
      <c r="AF33" s="649" t="s">
        <v>76</v>
      </c>
      <c r="AG33" s="650" t="s">
        <v>77</v>
      </c>
      <c r="AH33" s="650" t="s">
        <v>78</v>
      </c>
      <c r="AI33" s="652" t="s">
        <v>79</v>
      </c>
      <c r="AJ33" s="649" t="s">
        <v>76</v>
      </c>
      <c r="AK33" s="650" t="s">
        <v>77</v>
      </c>
      <c r="AL33" s="650" t="s">
        <v>78</v>
      </c>
      <c r="AM33" s="651" t="s">
        <v>79</v>
      </c>
      <c r="AN33" s="649" t="s">
        <v>76</v>
      </c>
      <c r="AO33" s="650" t="s">
        <v>77</v>
      </c>
      <c r="AP33" s="650" t="s">
        <v>78</v>
      </c>
      <c r="AQ33" s="652" t="s">
        <v>79</v>
      </c>
      <c r="AR33" s="649" t="s">
        <v>76</v>
      </c>
      <c r="AS33" s="650" t="s">
        <v>77</v>
      </c>
      <c r="AT33" s="650" t="s">
        <v>78</v>
      </c>
      <c r="AU33" s="651" t="s">
        <v>79</v>
      </c>
      <c r="AV33" s="649" t="s">
        <v>76</v>
      </c>
      <c r="AW33" s="650" t="s">
        <v>77</v>
      </c>
      <c r="AX33" s="650" t="s">
        <v>78</v>
      </c>
      <c r="AY33" s="651" t="s">
        <v>79</v>
      </c>
      <c r="AZ33" s="653" t="s">
        <v>76</v>
      </c>
      <c r="BA33" s="650" t="s">
        <v>77</v>
      </c>
      <c r="BB33" s="650" t="s">
        <v>78</v>
      </c>
      <c r="BC33" s="652" t="s">
        <v>79</v>
      </c>
      <c r="BD33" s="830"/>
      <c r="BE33" s="831"/>
      <c r="BF33" s="831"/>
      <c r="BG33" s="831"/>
      <c r="BH33" s="831"/>
      <c r="BI33" s="831"/>
      <c r="BJ33" s="831"/>
      <c r="BK33" s="831"/>
      <c r="BL33" s="831"/>
      <c r="BM33" s="831"/>
      <c r="BN33" s="831"/>
      <c r="BO33" s="825"/>
      <c r="BP33" s="644"/>
      <c r="BQ33" s="644"/>
      <c r="BR33" s="644"/>
      <c r="BS33" s="644"/>
    </row>
    <row r="34" spans="1:71" s="30" customFormat="1" ht="20.100000000000001" customHeight="1" thickBot="1">
      <c r="A34" s="28"/>
      <c r="B34" s="28"/>
      <c r="C34" s="28"/>
      <c r="D34" s="29"/>
      <c r="E34" s="29"/>
      <c r="F34" s="612"/>
      <c r="G34" s="612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485"/>
      <c r="BE34" s="485"/>
      <c r="BF34" s="485"/>
      <c r="BG34" s="485"/>
      <c r="BH34" s="485"/>
      <c r="BI34" s="485"/>
      <c r="BJ34" s="485"/>
      <c r="BK34" s="485"/>
      <c r="BL34" s="485"/>
      <c r="BM34" s="485"/>
      <c r="BN34" s="485"/>
      <c r="BO34" s="485"/>
    </row>
    <row r="35" spans="1:71" ht="20.100000000000001" customHeight="1" thickBot="1">
      <c r="A35" s="654">
        <v>1</v>
      </c>
      <c r="B35" s="655"/>
      <c r="C35" s="655" t="s">
        <v>41</v>
      </c>
      <c r="D35" s="562"/>
      <c r="E35" s="562"/>
      <c r="F35" s="621"/>
      <c r="G35" s="621"/>
      <c r="H35" s="656"/>
      <c r="I35" s="656"/>
      <c r="J35" s="656"/>
      <c r="K35" s="656"/>
      <c r="L35" s="656"/>
      <c r="M35" s="656"/>
      <c r="N35" s="656"/>
      <c r="O35" s="656"/>
      <c r="P35" s="656"/>
      <c r="Q35" s="656"/>
      <c r="R35" s="656"/>
      <c r="S35" s="656"/>
      <c r="T35" s="656"/>
      <c r="U35" s="656"/>
      <c r="V35" s="656"/>
      <c r="W35" s="656"/>
      <c r="X35" s="656"/>
      <c r="Y35" s="656"/>
      <c r="Z35" s="656"/>
      <c r="AA35" s="562"/>
      <c r="AB35" s="656"/>
      <c r="AC35" s="656"/>
      <c r="AD35" s="656"/>
      <c r="AE35" s="656"/>
      <c r="AF35" s="656"/>
      <c r="AG35" s="656"/>
      <c r="AH35" s="656"/>
      <c r="AI35" s="562"/>
      <c r="AJ35" s="656"/>
      <c r="AK35" s="656"/>
      <c r="AL35" s="656"/>
      <c r="AM35" s="562"/>
      <c r="AN35" s="656"/>
      <c r="AO35" s="656"/>
      <c r="AP35" s="656"/>
      <c r="AQ35" s="656"/>
      <c r="AR35" s="656"/>
      <c r="AS35" s="656"/>
      <c r="AT35" s="656"/>
      <c r="AU35" s="656"/>
      <c r="AV35" s="656"/>
      <c r="AW35" s="656"/>
      <c r="AX35" s="656"/>
      <c r="AY35" s="656"/>
      <c r="AZ35" s="656"/>
      <c r="BA35" s="656"/>
      <c r="BB35" s="656"/>
      <c r="BC35" s="567"/>
      <c r="BD35" s="860" t="s">
        <v>193</v>
      </c>
      <c r="BE35" s="861"/>
      <c r="BF35" s="861"/>
      <c r="BG35" s="861"/>
      <c r="BH35" s="861"/>
      <c r="BI35" s="861"/>
      <c r="BJ35" s="861"/>
      <c r="BK35" s="861"/>
      <c r="BL35" s="861"/>
      <c r="BM35" s="861"/>
      <c r="BN35" s="861"/>
      <c r="BO35" s="862"/>
    </row>
    <row r="36" spans="1:71" ht="20.100000000000001" customHeight="1">
      <c r="A36" s="596"/>
      <c r="B36" s="597">
        <v>1.1000000000000001</v>
      </c>
      <c r="C36" s="614" t="s">
        <v>186</v>
      </c>
      <c r="D36" s="615" t="s">
        <v>48</v>
      </c>
      <c r="E36" s="598"/>
      <c r="F36" s="665">
        <v>41334</v>
      </c>
      <c r="G36" s="665">
        <v>41348</v>
      </c>
      <c r="H36" s="598"/>
      <c r="I36" s="598"/>
      <c r="J36" s="598"/>
      <c r="K36" s="598"/>
      <c r="L36" s="598"/>
      <c r="M36" s="598"/>
      <c r="N36" s="598"/>
      <c r="O36" s="598"/>
      <c r="P36" s="599"/>
      <c r="Q36" s="599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8"/>
      <c r="AK36" s="598"/>
      <c r="AL36" s="598"/>
      <c r="AM36" s="598"/>
      <c r="AN36" s="598"/>
      <c r="AO36" s="598"/>
      <c r="AP36" s="598"/>
      <c r="AQ36" s="598"/>
      <c r="AR36" s="598"/>
      <c r="AS36" s="598"/>
      <c r="AT36" s="598"/>
      <c r="AU36" s="598"/>
      <c r="AV36" s="598"/>
      <c r="AW36" s="598"/>
      <c r="AX36" s="598"/>
      <c r="AY36" s="598"/>
      <c r="AZ36" s="598"/>
      <c r="BA36" s="598"/>
      <c r="BB36" s="598"/>
      <c r="BC36" s="600"/>
      <c r="BD36" s="863"/>
      <c r="BE36" s="864"/>
      <c r="BF36" s="864"/>
      <c r="BG36" s="864"/>
      <c r="BH36" s="864"/>
      <c r="BI36" s="864"/>
      <c r="BJ36" s="864"/>
      <c r="BK36" s="864"/>
      <c r="BL36" s="864"/>
      <c r="BM36" s="864"/>
      <c r="BN36" s="864"/>
      <c r="BO36" s="865"/>
    </row>
    <row r="37" spans="1:71" ht="20.100000000000001" customHeight="1">
      <c r="A37" s="601"/>
      <c r="B37" s="602">
        <v>1.2</v>
      </c>
      <c r="C37" s="617" t="s">
        <v>84</v>
      </c>
      <c r="D37" s="603" t="s">
        <v>34</v>
      </c>
      <c r="E37" s="603">
        <v>1</v>
      </c>
      <c r="F37" s="666">
        <v>41351</v>
      </c>
      <c r="G37" s="666" t="s">
        <v>189</v>
      </c>
      <c r="H37" s="603"/>
      <c r="I37" s="603"/>
      <c r="J37" s="603"/>
      <c r="K37" s="603"/>
      <c r="L37" s="603"/>
      <c r="M37" s="603"/>
      <c r="N37" s="603"/>
      <c r="O37" s="603"/>
      <c r="P37" s="603"/>
      <c r="Q37" s="603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  <c r="AO37" s="604"/>
      <c r="AP37" s="604"/>
      <c r="AQ37" s="604"/>
      <c r="AR37" s="604"/>
      <c r="AS37" s="604"/>
      <c r="AT37" s="604"/>
      <c r="AU37" s="604"/>
      <c r="AV37" s="604"/>
      <c r="AW37" s="604"/>
      <c r="AX37" s="604"/>
      <c r="AY37" s="604"/>
      <c r="AZ37" s="603"/>
      <c r="BA37" s="603"/>
      <c r="BB37" s="603"/>
      <c r="BC37" s="605"/>
      <c r="BD37" s="863"/>
      <c r="BE37" s="864"/>
      <c r="BF37" s="864"/>
      <c r="BG37" s="864"/>
      <c r="BH37" s="864"/>
      <c r="BI37" s="864"/>
      <c r="BJ37" s="864"/>
      <c r="BK37" s="864"/>
      <c r="BL37" s="864"/>
      <c r="BM37" s="864"/>
      <c r="BN37" s="864"/>
      <c r="BO37" s="865"/>
    </row>
    <row r="38" spans="1:71" ht="20.100000000000001" customHeight="1">
      <c r="A38" s="601"/>
      <c r="B38" s="602">
        <v>2.2999999999999998</v>
      </c>
      <c r="C38" s="617" t="s">
        <v>85</v>
      </c>
      <c r="D38" s="603" t="s">
        <v>81</v>
      </c>
      <c r="E38" s="603"/>
      <c r="F38" s="666">
        <v>41610</v>
      </c>
      <c r="G38" s="666">
        <v>41621</v>
      </c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3"/>
      <c r="AJ38" s="603"/>
      <c r="AK38" s="603"/>
      <c r="AL38" s="603"/>
      <c r="AM38" s="603"/>
      <c r="AN38" s="603"/>
      <c r="AO38" s="603"/>
      <c r="AP38" s="603"/>
      <c r="AQ38" s="603"/>
      <c r="AR38" s="603"/>
      <c r="AS38" s="603"/>
      <c r="AT38" s="603"/>
      <c r="AU38" s="603"/>
      <c r="AV38" s="603"/>
      <c r="AW38" s="603"/>
      <c r="AX38" s="603"/>
      <c r="AY38" s="603"/>
      <c r="AZ38" s="604"/>
      <c r="BA38" s="604"/>
      <c r="BB38" s="603"/>
      <c r="BC38" s="605"/>
      <c r="BD38" s="863"/>
      <c r="BE38" s="864"/>
      <c r="BF38" s="864"/>
      <c r="BG38" s="864"/>
      <c r="BH38" s="864"/>
      <c r="BI38" s="864"/>
      <c r="BJ38" s="864"/>
      <c r="BK38" s="864"/>
      <c r="BL38" s="864"/>
      <c r="BM38" s="864"/>
      <c r="BN38" s="864"/>
      <c r="BO38" s="865"/>
    </row>
    <row r="39" spans="1:71" ht="20.100000000000001" customHeight="1" thickBot="1">
      <c r="A39" s="667"/>
      <c r="B39" s="668"/>
      <c r="C39" s="669"/>
      <c r="D39" s="661"/>
      <c r="E39" s="661"/>
      <c r="F39" s="670"/>
      <c r="G39" s="661"/>
      <c r="H39" s="661"/>
      <c r="I39" s="661"/>
      <c r="J39" s="661"/>
      <c r="K39" s="661"/>
      <c r="L39" s="661"/>
      <c r="M39" s="661"/>
      <c r="N39" s="661"/>
      <c r="O39" s="661"/>
      <c r="P39" s="661"/>
      <c r="Q39" s="661"/>
      <c r="R39" s="661"/>
      <c r="S39" s="661"/>
      <c r="T39" s="661"/>
      <c r="U39" s="661"/>
      <c r="V39" s="661"/>
      <c r="W39" s="661"/>
      <c r="X39" s="661"/>
      <c r="Y39" s="661"/>
      <c r="Z39" s="661"/>
      <c r="AA39" s="661"/>
      <c r="AB39" s="661"/>
      <c r="AC39" s="661"/>
      <c r="AD39" s="661"/>
      <c r="AE39" s="661"/>
      <c r="AF39" s="661"/>
      <c r="AG39" s="661"/>
      <c r="AH39" s="661"/>
      <c r="AI39" s="661"/>
      <c r="AJ39" s="661"/>
      <c r="AK39" s="661"/>
      <c r="AL39" s="661"/>
      <c r="AM39" s="661"/>
      <c r="AN39" s="661"/>
      <c r="AO39" s="661"/>
      <c r="AP39" s="661"/>
      <c r="AQ39" s="661"/>
      <c r="AR39" s="661"/>
      <c r="AS39" s="661"/>
      <c r="AT39" s="661"/>
      <c r="AU39" s="661"/>
      <c r="AV39" s="661"/>
      <c r="AW39" s="661"/>
      <c r="AX39" s="661"/>
      <c r="AY39" s="661"/>
      <c r="AZ39" s="661"/>
      <c r="BA39" s="661"/>
      <c r="BB39" s="661"/>
      <c r="BC39" s="663"/>
      <c r="BD39" s="866"/>
      <c r="BE39" s="867"/>
      <c r="BF39" s="867"/>
      <c r="BG39" s="867"/>
      <c r="BH39" s="867"/>
      <c r="BI39" s="867"/>
      <c r="BJ39" s="867"/>
      <c r="BK39" s="867"/>
      <c r="BL39" s="867"/>
      <c r="BM39" s="867"/>
      <c r="BN39" s="867"/>
      <c r="BO39" s="868"/>
    </row>
    <row r="40" spans="1:71" ht="20.100000000000001" customHeight="1">
      <c r="A40" s="608"/>
      <c r="B40" s="608"/>
      <c r="C40" s="608"/>
      <c r="D40" s="608"/>
      <c r="E40" s="608"/>
      <c r="F40" s="609"/>
      <c r="G40" s="609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8"/>
      <c r="U40" s="608"/>
      <c r="V40" s="608"/>
      <c r="W40" s="608"/>
      <c r="X40" s="608"/>
      <c r="Y40" s="608"/>
      <c r="Z40" s="608"/>
      <c r="AA40" s="608"/>
      <c r="AB40" s="610"/>
      <c r="AC40" s="610"/>
      <c r="AD40" s="610"/>
      <c r="AE40" s="610"/>
      <c r="AF40" s="608"/>
      <c r="AG40" s="608"/>
      <c r="AH40" s="608"/>
      <c r="AI40" s="608"/>
      <c r="AJ40" s="608"/>
      <c r="AK40" s="608"/>
      <c r="AL40" s="608"/>
      <c r="AM40" s="608"/>
      <c r="AN40" s="608"/>
      <c r="AO40" s="608"/>
      <c r="AP40" s="608"/>
      <c r="AQ40" s="608"/>
      <c r="AR40" s="608"/>
      <c r="AS40" s="608"/>
      <c r="AT40" s="608"/>
      <c r="AU40" s="608"/>
      <c r="AV40" s="608"/>
      <c r="AW40" s="608"/>
      <c r="AX40" s="608"/>
      <c r="AY40" s="608"/>
      <c r="AZ40" s="608"/>
      <c r="BA40" s="608"/>
      <c r="BB40" s="608"/>
      <c r="BC40" s="608"/>
      <c r="BD40" s="608"/>
      <c r="BE40" s="608"/>
      <c r="BF40" s="608"/>
      <c r="BG40" s="608"/>
      <c r="BH40" s="608"/>
      <c r="BI40" s="608"/>
      <c r="BJ40" s="608"/>
      <c r="BK40" s="608"/>
      <c r="BL40" s="608"/>
      <c r="BM40" s="608"/>
      <c r="BN40" s="608"/>
      <c r="BO40" s="608"/>
      <c r="BP40" s="608"/>
      <c r="BQ40" s="608"/>
      <c r="BR40" s="608"/>
      <c r="BS40" s="608"/>
    </row>
    <row r="41" spans="1:71" ht="20.100000000000001" customHeight="1">
      <c r="A41" s="608"/>
      <c r="B41" s="608"/>
      <c r="C41" s="608"/>
      <c r="D41" s="608"/>
      <c r="E41" s="608"/>
      <c r="F41" s="609"/>
      <c r="G41" s="609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/>
      <c r="S41" s="608"/>
      <c r="T41" s="608"/>
      <c r="U41" s="608"/>
      <c r="V41" s="608"/>
      <c r="W41" s="608"/>
      <c r="X41" s="608"/>
      <c r="Y41" s="608"/>
      <c r="Z41" s="608"/>
      <c r="AA41" s="608"/>
      <c r="AB41" s="610"/>
      <c r="AC41" s="610"/>
      <c r="AD41" s="610"/>
      <c r="AE41" s="610"/>
      <c r="AF41" s="608"/>
      <c r="AG41" s="608"/>
      <c r="AH41" s="608"/>
      <c r="AI41" s="608"/>
      <c r="AJ41" s="608"/>
      <c r="AK41" s="608"/>
      <c r="AL41" s="608"/>
      <c r="AM41" s="608"/>
      <c r="AN41" s="608"/>
      <c r="AO41" s="608"/>
      <c r="AP41" s="608"/>
      <c r="AQ41" s="608"/>
      <c r="AR41" s="608"/>
      <c r="AS41" s="608"/>
      <c r="AT41" s="608"/>
      <c r="AU41" s="608"/>
      <c r="AV41" s="608"/>
      <c r="AW41" s="608"/>
      <c r="AX41" s="608"/>
      <c r="AY41" s="608"/>
      <c r="AZ41" s="608"/>
      <c r="BA41" s="608"/>
      <c r="BB41" s="608"/>
      <c r="BC41" s="608"/>
      <c r="BD41" s="608"/>
      <c r="BE41" s="608"/>
      <c r="BF41" s="608"/>
      <c r="BG41" s="608"/>
      <c r="BH41" s="608"/>
      <c r="BI41" s="608"/>
      <c r="BJ41" s="608"/>
      <c r="BK41" s="608"/>
      <c r="BL41" s="608"/>
      <c r="BM41" s="608"/>
      <c r="BN41" s="608"/>
      <c r="BO41" s="608"/>
      <c r="BP41" s="608"/>
      <c r="BQ41" s="608"/>
      <c r="BR41" s="608"/>
      <c r="BS41" s="608"/>
    </row>
    <row r="42" spans="1:71" ht="20.100000000000001" customHeight="1">
      <c r="A42" s="620"/>
      <c r="C42" s="608"/>
      <c r="D42" s="608"/>
      <c r="E42" s="608"/>
      <c r="F42" s="609"/>
      <c r="G42" s="609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8"/>
      <c r="U42" s="608"/>
      <c r="V42" s="608"/>
      <c r="W42" s="608"/>
      <c r="X42" s="608"/>
      <c r="Y42" s="608"/>
      <c r="Z42" s="608"/>
      <c r="AA42" s="608"/>
      <c r="AB42" s="610"/>
      <c r="AC42" s="610"/>
      <c r="AD42" s="610"/>
      <c r="AE42" s="610"/>
      <c r="AF42" s="608"/>
      <c r="AG42" s="608"/>
      <c r="AH42" s="608"/>
      <c r="AI42" s="608"/>
      <c r="AJ42" s="608"/>
      <c r="AK42" s="608"/>
      <c r="AL42" s="608"/>
      <c r="AM42" s="608"/>
      <c r="AN42" s="608"/>
      <c r="AO42" s="608"/>
      <c r="AP42" s="608"/>
      <c r="AQ42" s="608"/>
      <c r="AR42" s="608"/>
      <c r="AS42" s="608"/>
      <c r="AT42" s="608"/>
      <c r="AU42" s="608"/>
      <c r="AV42" s="608"/>
      <c r="AW42" s="608"/>
      <c r="AX42" s="608"/>
      <c r="AY42" s="608"/>
      <c r="AZ42" s="608"/>
      <c r="BA42" s="608"/>
      <c r="BB42" s="608"/>
      <c r="BC42" s="608"/>
      <c r="BD42" s="608"/>
      <c r="BE42" s="608"/>
      <c r="BF42" s="608"/>
      <c r="BG42" s="608"/>
      <c r="BH42" s="608"/>
      <c r="BI42" s="608"/>
      <c r="BJ42" s="608"/>
      <c r="BK42" s="608"/>
      <c r="BL42" s="608"/>
      <c r="BM42" s="608"/>
      <c r="BN42" s="608"/>
      <c r="BO42" s="608"/>
      <c r="BP42" s="608"/>
      <c r="BQ42" s="608"/>
      <c r="BR42" s="608"/>
      <c r="BS42" s="608"/>
    </row>
    <row r="43" spans="1:71" ht="20.100000000000001" customHeight="1">
      <c r="A43" s="620"/>
      <c r="C43" s="608"/>
      <c r="D43" s="608"/>
      <c r="E43" s="608"/>
      <c r="F43" s="609"/>
      <c r="G43" s="609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608"/>
      <c r="S43" s="608"/>
      <c r="T43" s="608"/>
      <c r="U43" s="608"/>
      <c r="V43" s="608"/>
      <c r="W43" s="608"/>
      <c r="X43" s="608"/>
      <c r="Y43" s="608"/>
      <c r="Z43" s="608"/>
      <c r="AA43" s="608"/>
      <c r="AB43" s="610"/>
      <c r="AC43" s="610"/>
      <c r="AD43" s="610"/>
      <c r="AE43" s="610"/>
      <c r="AF43" s="608"/>
      <c r="AG43" s="608"/>
      <c r="AH43" s="608"/>
      <c r="AI43" s="608"/>
      <c r="AJ43" s="608"/>
      <c r="AK43" s="608"/>
      <c r="AL43" s="608"/>
      <c r="AM43" s="608"/>
      <c r="AN43" s="608"/>
      <c r="AO43" s="608"/>
      <c r="AP43" s="608"/>
      <c r="AQ43" s="608"/>
      <c r="AR43" s="608"/>
      <c r="AS43" s="608"/>
      <c r="AT43" s="608"/>
      <c r="AU43" s="608"/>
      <c r="AV43" s="608"/>
      <c r="AW43" s="608"/>
      <c r="AX43" s="608"/>
      <c r="AY43" s="608"/>
      <c r="AZ43" s="608"/>
      <c r="BA43" s="608"/>
      <c r="BB43" s="608"/>
      <c r="BC43" s="608"/>
      <c r="BD43" s="608"/>
      <c r="BE43" s="608"/>
      <c r="BF43" s="608"/>
      <c r="BG43" s="608"/>
      <c r="BH43" s="608"/>
      <c r="BI43" s="608"/>
      <c r="BJ43" s="608"/>
      <c r="BK43" s="608"/>
      <c r="BL43" s="608"/>
      <c r="BM43" s="608"/>
      <c r="BN43" s="608"/>
      <c r="BO43" s="608"/>
      <c r="BP43" s="608"/>
      <c r="BQ43" s="608"/>
      <c r="BR43" s="608"/>
      <c r="BS43" s="608"/>
    </row>
    <row r="44" spans="1:71" ht="20.100000000000001" customHeight="1">
      <c r="A44" s="608"/>
      <c r="B44" s="608"/>
      <c r="C44" s="608"/>
      <c r="D44" s="608"/>
      <c r="E44" s="608"/>
      <c r="F44" s="609"/>
      <c r="G44" s="609"/>
      <c r="H44" s="608"/>
      <c r="I44" s="608"/>
      <c r="J44" s="608"/>
      <c r="K44" s="608"/>
      <c r="L44" s="608"/>
      <c r="M44" s="608"/>
      <c r="N44" s="608"/>
      <c r="O44" s="608"/>
      <c r="P44" s="608"/>
      <c r="Q44" s="608"/>
      <c r="R44" s="608"/>
      <c r="S44" s="608"/>
      <c r="T44" s="608"/>
      <c r="U44" s="608"/>
      <c r="V44" s="608"/>
      <c r="W44" s="608"/>
      <c r="X44" s="608"/>
      <c r="Y44" s="608"/>
      <c r="Z44" s="608"/>
      <c r="AA44" s="608"/>
      <c r="AB44" s="610"/>
      <c r="AC44" s="610"/>
      <c r="AD44" s="610"/>
      <c r="AE44" s="610"/>
      <c r="AF44" s="608"/>
      <c r="AG44" s="608"/>
      <c r="AH44" s="608"/>
      <c r="AI44" s="608"/>
      <c r="AJ44" s="608"/>
      <c r="AK44" s="608"/>
      <c r="AL44" s="608"/>
      <c r="AM44" s="608"/>
      <c r="AN44" s="608"/>
      <c r="AO44" s="608"/>
      <c r="AP44" s="608"/>
      <c r="AQ44" s="608"/>
      <c r="AR44" s="608"/>
      <c r="AS44" s="608"/>
      <c r="AT44" s="608"/>
      <c r="AU44" s="608"/>
      <c r="AV44" s="608"/>
      <c r="AW44" s="608"/>
      <c r="AX44" s="608"/>
      <c r="AY44" s="608"/>
      <c r="AZ44" s="608"/>
      <c r="BA44" s="608"/>
      <c r="BB44" s="608"/>
      <c r="BC44" s="608"/>
      <c r="BD44" s="608"/>
      <c r="BE44" s="608"/>
      <c r="BF44" s="608"/>
      <c r="BG44" s="608"/>
      <c r="BH44" s="608"/>
      <c r="BI44" s="608"/>
      <c r="BJ44" s="608"/>
      <c r="BK44" s="608"/>
      <c r="BL44" s="608"/>
      <c r="BM44" s="608"/>
      <c r="BN44" s="608"/>
      <c r="BO44" s="608"/>
      <c r="BP44" s="608"/>
      <c r="BQ44" s="608"/>
      <c r="BR44" s="608"/>
      <c r="BS44" s="608"/>
    </row>
    <row r="45" spans="1:71" ht="20.100000000000001" customHeight="1">
      <c r="A45" s="608"/>
      <c r="B45" s="608"/>
      <c r="C45" s="608"/>
      <c r="D45" s="608"/>
      <c r="E45" s="608"/>
      <c r="F45" s="609"/>
      <c r="G45" s="609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608"/>
      <c r="S45" s="608"/>
      <c r="T45" s="608"/>
      <c r="U45" s="608"/>
      <c r="V45" s="608"/>
      <c r="W45" s="608"/>
      <c r="X45" s="608"/>
      <c r="Y45" s="608"/>
      <c r="Z45" s="608"/>
      <c r="AA45" s="608"/>
      <c r="AB45" s="610"/>
      <c r="AC45" s="610"/>
      <c r="AD45" s="610"/>
      <c r="AE45" s="610"/>
      <c r="AF45" s="608"/>
      <c r="AG45" s="608"/>
      <c r="AH45" s="608"/>
      <c r="AI45" s="608"/>
      <c r="AJ45" s="608"/>
      <c r="AK45" s="608"/>
      <c r="AL45" s="608"/>
      <c r="AM45" s="608"/>
      <c r="AN45" s="608"/>
      <c r="AO45" s="608"/>
      <c r="AP45" s="608"/>
      <c r="AQ45" s="608"/>
      <c r="AR45" s="608"/>
      <c r="AS45" s="608"/>
      <c r="AT45" s="608"/>
      <c r="AU45" s="608"/>
      <c r="AV45" s="608"/>
      <c r="AW45" s="608"/>
      <c r="AX45" s="608"/>
      <c r="AY45" s="608"/>
      <c r="AZ45" s="608"/>
      <c r="BA45" s="608"/>
      <c r="BB45" s="608"/>
      <c r="BC45" s="608"/>
      <c r="BD45" s="608"/>
      <c r="BE45" s="608"/>
      <c r="BF45" s="608"/>
      <c r="BG45" s="608"/>
      <c r="BH45" s="608"/>
      <c r="BI45" s="608"/>
      <c r="BJ45" s="608"/>
      <c r="BK45" s="608"/>
      <c r="BL45" s="608"/>
      <c r="BM45" s="608"/>
      <c r="BN45" s="608"/>
      <c r="BO45" s="608"/>
      <c r="BP45" s="608"/>
      <c r="BQ45" s="608"/>
      <c r="BR45" s="608"/>
      <c r="BS45" s="608"/>
    </row>
    <row r="46" spans="1:71" ht="20.100000000000001" customHeight="1">
      <c r="A46" s="608"/>
      <c r="B46" s="608"/>
      <c r="C46" s="608"/>
      <c r="D46" s="608"/>
      <c r="E46" s="608"/>
      <c r="F46" s="609"/>
      <c r="G46" s="609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/>
      <c r="S46" s="608"/>
      <c r="T46" s="608"/>
      <c r="U46" s="608"/>
      <c r="V46" s="608"/>
      <c r="W46" s="608"/>
      <c r="X46" s="608"/>
      <c r="Y46" s="608"/>
      <c r="Z46" s="608"/>
      <c r="AA46" s="608"/>
      <c r="AB46" s="610"/>
      <c r="AC46" s="610"/>
      <c r="AD46" s="610"/>
      <c r="AE46" s="610"/>
      <c r="AF46" s="608"/>
      <c r="AG46" s="608"/>
      <c r="AH46" s="608"/>
      <c r="AI46" s="608"/>
      <c r="AJ46" s="608"/>
      <c r="AK46" s="608"/>
      <c r="AL46" s="608"/>
      <c r="AM46" s="608"/>
      <c r="AN46" s="608"/>
      <c r="AO46" s="608"/>
      <c r="AP46" s="608"/>
      <c r="AQ46" s="608"/>
      <c r="AR46" s="608"/>
      <c r="AS46" s="608"/>
      <c r="AT46" s="608"/>
      <c r="AU46" s="608"/>
      <c r="AV46" s="608"/>
      <c r="AW46" s="608"/>
      <c r="AX46" s="608"/>
      <c r="AY46" s="608"/>
      <c r="AZ46" s="608"/>
      <c r="BA46" s="608"/>
      <c r="BB46" s="608"/>
      <c r="BC46" s="608"/>
      <c r="BD46" s="608"/>
      <c r="BE46" s="608"/>
      <c r="BF46" s="608"/>
      <c r="BG46" s="608"/>
      <c r="BH46" s="608"/>
      <c r="BI46" s="608"/>
      <c r="BJ46" s="608"/>
      <c r="BK46" s="608"/>
      <c r="BL46" s="608"/>
      <c r="BM46" s="608"/>
      <c r="BN46" s="608"/>
      <c r="BO46" s="608"/>
      <c r="BP46" s="608"/>
      <c r="BQ46" s="608"/>
      <c r="BR46" s="608"/>
      <c r="BS46" s="608"/>
    </row>
    <row r="47" spans="1:71" s="739" customFormat="1" ht="20.100000000000001" customHeight="1">
      <c r="A47" s="836" t="s">
        <v>51</v>
      </c>
      <c r="B47" s="836"/>
      <c r="C47" s="836"/>
      <c r="D47" s="836"/>
      <c r="E47" s="836"/>
      <c r="F47" s="836"/>
      <c r="G47" s="836"/>
      <c r="H47" s="836"/>
      <c r="I47" s="836"/>
      <c r="J47" s="836"/>
      <c r="K47" s="836"/>
      <c r="L47" s="836"/>
      <c r="M47" s="836"/>
      <c r="N47" s="836"/>
      <c r="O47" s="836"/>
      <c r="P47" s="836"/>
      <c r="Q47" s="836"/>
      <c r="R47" s="836"/>
      <c r="S47" s="836"/>
      <c r="T47" s="836"/>
      <c r="U47" s="836"/>
      <c r="V47" s="836"/>
      <c r="W47" s="836"/>
      <c r="X47" s="836"/>
      <c r="Y47" s="836"/>
      <c r="Z47" s="836"/>
      <c r="AA47" s="836"/>
      <c r="AB47" s="836"/>
      <c r="AC47" s="836"/>
      <c r="AD47" s="836"/>
      <c r="AE47" s="836"/>
      <c r="AF47" s="836"/>
      <c r="AG47" s="836"/>
      <c r="AH47" s="836"/>
      <c r="AI47" s="836"/>
      <c r="AJ47" s="836"/>
      <c r="AK47" s="836"/>
      <c r="AL47" s="836"/>
      <c r="AM47" s="836"/>
      <c r="AN47" s="836"/>
      <c r="AO47" s="836"/>
      <c r="AP47" s="836"/>
      <c r="AQ47" s="836"/>
      <c r="AR47" s="836"/>
      <c r="AS47" s="836"/>
      <c r="AT47" s="836"/>
      <c r="AU47" s="836"/>
      <c r="AV47" s="836"/>
      <c r="AW47" s="836"/>
      <c r="AX47" s="836"/>
      <c r="AY47" s="836"/>
      <c r="AZ47" s="836"/>
      <c r="BA47" s="836"/>
      <c r="BB47" s="836"/>
      <c r="BC47" s="836"/>
      <c r="BD47" s="836"/>
      <c r="BE47" s="836"/>
      <c r="BF47" s="836"/>
      <c r="BG47" s="836"/>
      <c r="BH47" s="836"/>
      <c r="BI47" s="836"/>
      <c r="BJ47" s="836"/>
      <c r="BK47" s="836"/>
      <c r="BL47" s="836"/>
      <c r="BM47" s="836"/>
      <c r="BN47" s="836"/>
      <c r="BO47" s="836"/>
    </row>
    <row r="48" spans="1:71" s="739" customFormat="1" ht="20.100000000000001" customHeight="1">
      <c r="A48" s="836" t="s">
        <v>52</v>
      </c>
      <c r="B48" s="836"/>
      <c r="C48" s="836"/>
      <c r="D48" s="836"/>
      <c r="E48" s="836"/>
      <c r="F48" s="836"/>
      <c r="G48" s="836"/>
      <c r="H48" s="836"/>
      <c r="I48" s="836"/>
      <c r="J48" s="836"/>
      <c r="K48" s="836"/>
      <c r="L48" s="836"/>
      <c r="M48" s="836"/>
      <c r="N48" s="836"/>
      <c r="O48" s="836"/>
      <c r="P48" s="836"/>
      <c r="Q48" s="836"/>
      <c r="R48" s="836"/>
      <c r="S48" s="836"/>
      <c r="T48" s="836"/>
      <c r="U48" s="836"/>
      <c r="V48" s="836"/>
      <c r="W48" s="836"/>
      <c r="X48" s="836"/>
      <c r="Y48" s="836"/>
      <c r="Z48" s="836"/>
      <c r="AA48" s="836"/>
      <c r="AB48" s="836"/>
      <c r="AC48" s="836"/>
      <c r="AD48" s="836"/>
      <c r="AE48" s="836"/>
      <c r="AF48" s="836"/>
      <c r="AG48" s="836"/>
      <c r="AH48" s="836"/>
      <c r="AI48" s="836"/>
      <c r="AJ48" s="836"/>
      <c r="AK48" s="836"/>
      <c r="AL48" s="836"/>
      <c r="AM48" s="836"/>
      <c r="AN48" s="836"/>
      <c r="AO48" s="836"/>
      <c r="AP48" s="836"/>
      <c r="AQ48" s="836"/>
      <c r="AR48" s="836"/>
      <c r="AS48" s="836"/>
      <c r="AT48" s="836"/>
      <c r="AU48" s="836"/>
      <c r="AV48" s="836"/>
      <c r="AW48" s="836"/>
      <c r="AX48" s="836"/>
      <c r="AY48" s="836"/>
      <c r="AZ48" s="836"/>
      <c r="BA48" s="836"/>
      <c r="BB48" s="836"/>
      <c r="BC48" s="836"/>
      <c r="BD48" s="836"/>
      <c r="BE48" s="836"/>
      <c r="BF48" s="836"/>
      <c r="BG48" s="836"/>
      <c r="BH48" s="836"/>
      <c r="BI48" s="836"/>
      <c r="BJ48" s="836"/>
      <c r="BK48" s="836"/>
      <c r="BL48" s="836"/>
      <c r="BM48" s="836"/>
      <c r="BN48" s="836"/>
      <c r="BO48" s="836"/>
    </row>
    <row r="49" spans="1:71" s="26" customFormat="1" ht="20.100000000000001" customHeight="1">
      <c r="A49" s="638"/>
      <c r="B49" s="638"/>
      <c r="C49" s="638"/>
      <c r="D49" s="638"/>
      <c r="E49" s="638"/>
      <c r="F49" s="639"/>
      <c r="G49" s="639"/>
      <c r="H49" s="640"/>
      <c r="I49" s="640"/>
      <c r="J49" s="640"/>
      <c r="K49" s="640"/>
      <c r="L49" s="640"/>
      <c r="M49" s="640"/>
      <c r="N49" s="640"/>
      <c r="O49" s="640"/>
      <c r="P49" s="640"/>
      <c r="Q49" s="640"/>
      <c r="R49" s="640"/>
      <c r="S49" s="640"/>
      <c r="T49" s="640"/>
      <c r="U49" s="640"/>
      <c r="V49" s="640"/>
      <c r="W49" s="640"/>
      <c r="X49" s="640"/>
      <c r="Y49" s="640"/>
      <c r="Z49" s="640"/>
      <c r="AA49" s="640"/>
      <c r="AB49" s="640"/>
      <c r="AC49" s="640"/>
      <c r="AD49" s="640"/>
      <c r="AE49" s="640"/>
      <c r="AF49" s="640"/>
      <c r="AG49" s="640"/>
      <c r="AH49" s="640"/>
      <c r="AI49" s="640"/>
      <c r="AJ49" s="640"/>
      <c r="AK49" s="640"/>
      <c r="AL49" s="640"/>
      <c r="AM49" s="640"/>
      <c r="AN49" s="640"/>
      <c r="AO49" s="640"/>
      <c r="AP49" s="640"/>
      <c r="AQ49" s="640"/>
      <c r="AR49" s="640"/>
      <c r="AS49" s="640"/>
      <c r="AT49" s="640"/>
      <c r="AU49" s="640"/>
      <c r="AV49" s="640"/>
      <c r="AW49" s="640"/>
      <c r="AX49" s="640"/>
      <c r="AY49" s="640"/>
      <c r="AZ49" s="640"/>
      <c r="BA49" s="640"/>
      <c r="BB49" s="640"/>
      <c r="BC49" s="640"/>
      <c r="BD49" s="640"/>
      <c r="BE49" s="640"/>
      <c r="BF49" s="640"/>
      <c r="BG49" s="640"/>
      <c r="BH49" s="640"/>
      <c r="BI49" s="640"/>
      <c r="BJ49" s="640"/>
      <c r="BK49" s="640"/>
      <c r="BL49" s="640"/>
      <c r="BM49" s="640"/>
      <c r="BN49" s="640"/>
      <c r="BO49" s="640"/>
    </row>
    <row r="50" spans="1:71" s="26" customFormat="1" ht="20.100000000000001" customHeight="1">
      <c r="A50" s="606" t="s">
        <v>2</v>
      </c>
      <c r="C50" s="22"/>
      <c r="F50" s="193"/>
      <c r="G50" s="193"/>
      <c r="AB50" s="607"/>
      <c r="AC50" s="607"/>
      <c r="AD50" s="607"/>
      <c r="AE50" s="607"/>
      <c r="BD50" s="641"/>
      <c r="BE50" s="641"/>
      <c r="BF50" s="641"/>
      <c r="BG50" s="641"/>
      <c r="BH50" s="641"/>
      <c r="BI50" s="641"/>
      <c r="BJ50" s="641"/>
      <c r="BK50" s="641"/>
      <c r="BL50" s="641"/>
      <c r="BM50" s="641"/>
      <c r="BN50" s="641"/>
      <c r="BO50" s="641"/>
    </row>
    <row r="51" spans="1:71" s="26" customFormat="1" ht="20.100000000000001" customHeight="1">
      <c r="A51" s="606"/>
      <c r="C51" s="22"/>
      <c r="F51" s="193"/>
      <c r="G51" s="193"/>
      <c r="AB51" s="607"/>
      <c r="AC51" s="607"/>
      <c r="AD51" s="607"/>
      <c r="AE51" s="607"/>
      <c r="BD51" s="641"/>
      <c r="BE51" s="641"/>
      <c r="BF51" s="641"/>
      <c r="BG51" s="641"/>
      <c r="BH51" s="641"/>
      <c r="BI51" s="641"/>
      <c r="BJ51" s="641"/>
      <c r="BK51" s="641"/>
      <c r="BL51" s="641"/>
      <c r="BM51" s="641"/>
      <c r="BN51" s="641"/>
      <c r="BO51" s="641"/>
    </row>
    <row r="52" spans="1:71" s="26" customFormat="1" ht="20.100000000000001" customHeight="1">
      <c r="A52" s="23" t="s">
        <v>54</v>
      </c>
      <c r="B52" s="664"/>
      <c r="C52" s="39">
        <v>87947</v>
      </c>
      <c r="E52" s="23" t="s">
        <v>3</v>
      </c>
      <c r="F52" s="193"/>
      <c r="G52" s="840" t="s">
        <v>180</v>
      </c>
      <c r="H52" s="841"/>
      <c r="I52" s="841"/>
      <c r="J52" s="841"/>
      <c r="K52" s="841"/>
      <c r="L52" s="841"/>
      <c r="M52" s="841"/>
      <c r="N52" s="841"/>
      <c r="O52" s="841"/>
      <c r="P52" s="841"/>
      <c r="Q52" s="841"/>
      <c r="R52" s="841"/>
      <c r="S52" s="841"/>
      <c r="T52" s="841"/>
      <c r="U52" s="841"/>
      <c r="V52" s="841"/>
      <c r="W52" s="841"/>
      <c r="X52" s="841"/>
      <c r="Y52" s="841"/>
      <c r="Z52" s="841"/>
      <c r="AA52" s="841"/>
      <c r="AB52" s="841"/>
      <c r="AC52" s="841"/>
      <c r="AD52" s="841"/>
      <c r="AE52" s="841"/>
      <c r="AF52" s="841"/>
      <c r="AG52" s="841"/>
      <c r="AH52" s="841"/>
      <c r="AI52" s="841"/>
      <c r="AJ52" s="841"/>
      <c r="AK52" s="841"/>
      <c r="AL52" s="841"/>
      <c r="AM52" s="841"/>
      <c r="AN52" s="841"/>
      <c r="AO52" s="841"/>
      <c r="AP52" s="841"/>
      <c r="AQ52" s="841"/>
      <c r="AR52" s="841"/>
      <c r="AS52" s="841"/>
      <c r="AT52" s="841"/>
      <c r="AU52" s="841"/>
      <c r="AV52" s="841"/>
      <c r="AW52" s="841"/>
      <c r="AX52" s="841"/>
      <c r="AY52" s="841"/>
      <c r="AZ52" s="841"/>
      <c r="BA52" s="841"/>
      <c r="BB52" s="841"/>
      <c r="BC52" s="842"/>
      <c r="BD52" s="643"/>
      <c r="BE52" s="643"/>
      <c r="BF52" s="643"/>
      <c r="BG52" s="643"/>
      <c r="BH52" s="643"/>
      <c r="BI52" s="643"/>
      <c r="BJ52" s="643"/>
      <c r="BK52" s="643"/>
      <c r="BL52" s="643"/>
      <c r="BM52" s="643"/>
      <c r="BN52" s="643"/>
      <c r="BO52" s="643"/>
    </row>
    <row r="53" spans="1:71" ht="20.100000000000001" customHeight="1" thickBot="1">
      <c r="A53" s="608"/>
      <c r="B53" s="608"/>
      <c r="C53" s="608"/>
      <c r="D53" s="608"/>
      <c r="E53" s="608"/>
      <c r="F53" s="609"/>
      <c r="G53" s="609"/>
      <c r="H53" s="608"/>
      <c r="I53" s="608"/>
      <c r="J53" s="608"/>
      <c r="K53" s="608"/>
      <c r="L53" s="608"/>
      <c r="M53" s="608"/>
      <c r="N53" s="608"/>
      <c r="O53" s="608"/>
      <c r="P53" s="608"/>
      <c r="Q53" s="608"/>
      <c r="R53" s="608"/>
      <c r="S53" s="608"/>
      <c r="T53" s="608"/>
      <c r="U53" s="608"/>
      <c r="V53" s="608"/>
      <c r="W53" s="608"/>
      <c r="X53" s="608"/>
      <c r="Y53" s="608"/>
      <c r="Z53" s="608"/>
      <c r="AA53" s="608"/>
      <c r="AB53" s="610"/>
      <c r="AC53" s="610"/>
      <c r="AD53" s="610"/>
      <c r="AE53" s="610"/>
      <c r="AF53" s="608"/>
      <c r="AG53" s="608"/>
      <c r="AH53" s="608"/>
      <c r="AI53" s="608"/>
      <c r="AJ53" s="608"/>
      <c r="AK53" s="608"/>
      <c r="AL53" s="608"/>
      <c r="AM53" s="608"/>
      <c r="AN53" s="608"/>
      <c r="AO53" s="608"/>
      <c r="AP53" s="608"/>
      <c r="AQ53" s="608"/>
      <c r="AR53" s="608"/>
      <c r="AS53" s="608"/>
      <c r="AT53" s="608"/>
      <c r="AU53" s="608"/>
      <c r="AV53" s="608"/>
      <c r="AW53" s="608"/>
      <c r="AX53" s="608"/>
      <c r="AY53" s="608"/>
      <c r="AZ53" s="608"/>
      <c r="BA53" s="608"/>
      <c r="BB53" s="608"/>
      <c r="BC53" s="608"/>
      <c r="BD53" s="608"/>
      <c r="BE53" s="608"/>
      <c r="BF53" s="608"/>
      <c r="BG53" s="608"/>
      <c r="BH53" s="608"/>
      <c r="BI53" s="608"/>
      <c r="BJ53" s="608"/>
      <c r="BK53" s="608"/>
      <c r="BL53" s="608"/>
      <c r="BM53" s="608"/>
      <c r="BN53" s="608"/>
      <c r="BO53" s="608"/>
      <c r="BP53" s="608"/>
      <c r="BQ53" s="608"/>
      <c r="BR53" s="608"/>
      <c r="BS53" s="608"/>
    </row>
    <row r="54" spans="1:71" s="645" customFormat="1" ht="20.100000000000001" customHeight="1" thickBot="1">
      <c r="A54" s="820" t="s">
        <v>55</v>
      </c>
      <c r="B54" s="823" t="s">
        <v>56</v>
      </c>
      <c r="C54" s="823" t="s">
        <v>57</v>
      </c>
      <c r="D54" s="823" t="s">
        <v>58</v>
      </c>
      <c r="E54" s="823" t="s">
        <v>59</v>
      </c>
      <c r="F54" s="852" t="s">
        <v>60</v>
      </c>
      <c r="G54" s="852" t="s">
        <v>61</v>
      </c>
      <c r="H54" s="826" t="s">
        <v>62</v>
      </c>
      <c r="I54" s="827"/>
      <c r="J54" s="827"/>
      <c r="K54" s="827"/>
      <c r="L54" s="827"/>
      <c r="M54" s="827"/>
      <c r="N54" s="827"/>
      <c r="O54" s="827"/>
      <c r="P54" s="827"/>
      <c r="Q54" s="827"/>
      <c r="R54" s="827"/>
      <c r="S54" s="827"/>
      <c r="T54" s="827"/>
      <c r="U54" s="827"/>
      <c r="V54" s="827"/>
      <c r="W54" s="827"/>
      <c r="X54" s="827"/>
      <c r="Y54" s="827"/>
      <c r="Z54" s="827"/>
      <c r="AA54" s="827"/>
      <c r="AB54" s="827"/>
      <c r="AC54" s="827"/>
      <c r="AD54" s="827"/>
      <c r="AE54" s="827"/>
      <c r="AF54" s="827"/>
      <c r="AG54" s="827"/>
      <c r="AH54" s="827"/>
      <c r="AI54" s="827"/>
      <c r="AJ54" s="827"/>
      <c r="AK54" s="827"/>
      <c r="AL54" s="827"/>
      <c r="AM54" s="827"/>
      <c r="AN54" s="827"/>
      <c r="AO54" s="827"/>
      <c r="AP54" s="827"/>
      <c r="AQ54" s="827"/>
      <c r="AR54" s="827"/>
      <c r="AS54" s="827"/>
      <c r="AT54" s="827"/>
      <c r="AU54" s="827"/>
      <c r="AV54" s="827"/>
      <c r="AW54" s="827"/>
      <c r="AX54" s="827"/>
      <c r="AY54" s="827"/>
      <c r="AZ54" s="827"/>
      <c r="BA54" s="827"/>
      <c r="BB54" s="827"/>
      <c r="BC54" s="827"/>
      <c r="BD54" s="826" t="s">
        <v>63</v>
      </c>
      <c r="BE54" s="827"/>
      <c r="BF54" s="827"/>
      <c r="BG54" s="827"/>
      <c r="BH54" s="827"/>
      <c r="BI54" s="827"/>
      <c r="BJ54" s="827"/>
      <c r="BK54" s="827"/>
      <c r="BL54" s="827"/>
      <c r="BM54" s="827"/>
      <c r="BN54" s="827"/>
      <c r="BO54" s="823"/>
      <c r="BP54" s="644"/>
      <c r="BQ54" s="644"/>
      <c r="BR54" s="644"/>
      <c r="BS54" s="644"/>
    </row>
    <row r="55" spans="1:71" s="645" customFormat="1" ht="20.100000000000001" customHeight="1" thickBot="1">
      <c r="A55" s="821"/>
      <c r="B55" s="824"/>
      <c r="C55" s="824"/>
      <c r="D55" s="824"/>
      <c r="E55" s="824"/>
      <c r="F55" s="853"/>
      <c r="G55" s="853"/>
      <c r="H55" s="832" t="s">
        <v>64</v>
      </c>
      <c r="I55" s="832"/>
      <c r="J55" s="832"/>
      <c r="K55" s="832"/>
      <c r="L55" s="810" t="s">
        <v>65</v>
      </c>
      <c r="M55" s="811"/>
      <c r="N55" s="811"/>
      <c r="O55" s="812"/>
      <c r="P55" s="810" t="s">
        <v>66</v>
      </c>
      <c r="Q55" s="811"/>
      <c r="R55" s="811"/>
      <c r="S55" s="812"/>
      <c r="T55" s="810" t="s">
        <v>67</v>
      </c>
      <c r="U55" s="811"/>
      <c r="V55" s="811"/>
      <c r="W55" s="812"/>
      <c r="X55" s="810" t="s">
        <v>68</v>
      </c>
      <c r="Y55" s="811"/>
      <c r="Z55" s="811"/>
      <c r="AA55" s="812"/>
      <c r="AB55" s="810" t="s">
        <v>69</v>
      </c>
      <c r="AC55" s="811"/>
      <c r="AD55" s="811"/>
      <c r="AE55" s="812"/>
      <c r="AF55" s="810" t="s">
        <v>70</v>
      </c>
      <c r="AG55" s="811"/>
      <c r="AH55" s="811"/>
      <c r="AI55" s="811"/>
      <c r="AJ55" s="810" t="s">
        <v>71</v>
      </c>
      <c r="AK55" s="811"/>
      <c r="AL55" s="811"/>
      <c r="AM55" s="812"/>
      <c r="AN55" s="810" t="s">
        <v>72</v>
      </c>
      <c r="AO55" s="811"/>
      <c r="AP55" s="811"/>
      <c r="AQ55" s="811"/>
      <c r="AR55" s="810" t="s">
        <v>73</v>
      </c>
      <c r="AS55" s="811"/>
      <c r="AT55" s="811"/>
      <c r="AU55" s="812"/>
      <c r="AV55" s="810" t="s">
        <v>74</v>
      </c>
      <c r="AW55" s="811"/>
      <c r="AX55" s="811"/>
      <c r="AY55" s="812"/>
      <c r="AZ55" s="813" t="s">
        <v>75</v>
      </c>
      <c r="BA55" s="813"/>
      <c r="BB55" s="813"/>
      <c r="BC55" s="813"/>
      <c r="BD55" s="828"/>
      <c r="BE55" s="829"/>
      <c r="BF55" s="829"/>
      <c r="BG55" s="829"/>
      <c r="BH55" s="829"/>
      <c r="BI55" s="829"/>
      <c r="BJ55" s="829"/>
      <c r="BK55" s="829"/>
      <c r="BL55" s="829"/>
      <c r="BM55" s="829"/>
      <c r="BN55" s="829"/>
      <c r="BO55" s="824"/>
      <c r="BP55" s="644"/>
      <c r="BQ55" s="644"/>
      <c r="BR55" s="644"/>
      <c r="BS55" s="644"/>
    </row>
    <row r="56" spans="1:71" s="645" customFormat="1" ht="20.100000000000001" customHeight="1" thickBot="1">
      <c r="A56" s="822"/>
      <c r="B56" s="825"/>
      <c r="C56" s="825"/>
      <c r="D56" s="825"/>
      <c r="E56" s="825"/>
      <c r="F56" s="854"/>
      <c r="G56" s="854"/>
      <c r="H56" s="646" t="s">
        <v>76</v>
      </c>
      <c r="I56" s="647" t="s">
        <v>77</v>
      </c>
      <c r="J56" s="647" t="s">
        <v>78</v>
      </c>
      <c r="K56" s="648" t="s">
        <v>79</v>
      </c>
      <c r="L56" s="649" t="s">
        <v>76</v>
      </c>
      <c r="M56" s="650" t="s">
        <v>77</v>
      </c>
      <c r="N56" s="650" t="s">
        <v>78</v>
      </c>
      <c r="O56" s="651" t="s">
        <v>79</v>
      </c>
      <c r="P56" s="649" t="s">
        <v>76</v>
      </c>
      <c r="Q56" s="650" t="s">
        <v>77</v>
      </c>
      <c r="R56" s="650" t="s">
        <v>78</v>
      </c>
      <c r="S56" s="651" t="s">
        <v>79</v>
      </c>
      <c r="T56" s="649" t="s">
        <v>76</v>
      </c>
      <c r="U56" s="650" t="s">
        <v>77</v>
      </c>
      <c r="V56" s="650" t="s">
        <v>78</v>
      </c>
      <c r="W56" s="651" t="s">
        <v>79</v>
      </c>
      <c r="X56" s="649" t="s">
        <v>76</v>
      </c>
      <c r="Y56" s="650" t="s">
        <v>77</v>
      </c>
      <c r="Z56" s="650" t="s">
        <v>78</v>
      </c>
      <c r="AA56" s="651" t="s">
        <v>79</v>
      </c>
      <c r="AB56" s="649" t="s">
        <v>76</v>
      </c>
      <c r="AC56" s="650" t="s">
        <v>77</v>
      </c>
      <c r="AD56" s="650" t="s">
        <v>78</v>
      </c>
      <c r="AE56" s="651" t="s">
        <v>79</v>
      </c>
      <c r="AF56" s="649" t="s">
        <v>76</v>
      </c>
      <c r="AG56" s="650" t="s">
        <v>77</v>
      </c>
      <c r="AH56" s="650" t="s">
        <v>78</v>
      </c>
      <c r="AI56" s="652" t="s">
        <v>79</v>
      </c>
      <c r="AJ56" s="649" t="s">
        <v>76</v>
      </c>
      <c r="AK56" s="650" t="s">
        <v>77</v>
      </c>
      <c r="AL56" s="650" t="s">
        <v>78</v>
      </c>
      <c r="AM56" s="651" t="s">
        <v>79</v>
      </c>
      <c r="AN56" s="649" t="s">
        <v>76</v>
      </c>
      <c r="AO56" s="650" t="s">
        <v>77</v>
      </c>
      <c r="AP56" s="650" t="s">
        <v>78</v>
      </c>
      <c r="AQ56" s="652" t="s">
        <v>79</v>
      </c>
      <c r="AR56" s="649" t="s">
        <v>76</v>
      </c>
      <c r="AS56" s="650" t="s">
        <v>77</v>
      </c>
      <c r="AT56" s="650" t="s">
        <v>78</v>
      </c>
      <c r="AU56" s="651" t="s">
        <v>79</v>
      </c>
      <c r="AV56" s="649" t="s">
        <v>76</v>
      </c>
      <c r="AW56" s="650" t="s">
        <v>77</v>
      </c>
      <c r="AX56" s="650" t="s">
        <v>78</v>
      </c>
      <c r="AY56" s="651" t="s">
        <v>79</v>
      </c>
      <c r="AZ56" s="653" t="s">
        <v>76</v>
      </c>
      <c r="BA56" s="650" t="s">
        <v>77</v>
      </c>
      <c r="BB56" s="650" t="s">
        <v>78</v>
      </c>
      <c r="BC56" s="652" t="s">
        <v>79</v>
      </c>
      <c r="BD56" s="830"/>
      <c r="BE56" s="831"/>
      <c r="BF56" s="831"/>
      <c r="BG56" s="831"/>
      <c r="BH56" s="831"/>
      <c r="BI56" s="831"/>
      <c r="BJ56" s="831"/>
      <c r="BK56" s="831"/>
      <c r="BL56" s="831"/>
      <c r="BM56" s="831"/>
      <c r="BN56" s="831"/>
      <c r="BO56" s="825"/>
      <c r="BP56" s="644"/>
      <c r="BQ56" s="644"/>
      <c r="BR56" s="644"/>
      <c r="BS56" s="644"/>
    </row>
    <row r="57" spans="1:71" s="30" customFormat="1" ht="20.100000000000001" customHeight="1" thickBot="1">
      <c r="A57" s="28"/>
      <c r="B57" s="28"/>
      <c r="C57" s="28"/>
      <c r="D57" s="29"/>
      <c r="E57" s="29"/>
      <c r="F57" s="612"/>
      <c r="G57" s="612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485"/>
      <c r="BE57" s="485"/>
      <c r="BF57" s="485"/>
      <c r="BG57" s="485"/>
      <c r="BH57" s="485"/>
      <c r="BI57" s="485"/>
      <c r="BJ57" s="485"/>
      <c r="BK57" s="485"/>
      <c r="BL57" s="485"/>
      <c r="BM57" s="485"/>
      <c r="BN57" s="485"/>
      <c r="BO57" s="485"/>
    </row>
    <row r="58" spans="1:71" ht="20.100000000000001" customHeight="1" thickBot="1">
      <c r="A58" s="654">
        <v>1</v>
      </c>
      <c r="B58" s="655"/>
      <c r="C58" s="655" t="s">
        <v>41</v>
      </c>
      <c r="D58" s="562"/>
      <c r="E58" s="562"/>
      <c r="F58" s="621"/>
      <c r="G58" s="621"/>
      <c r="H58" s="656"/>
      <c r="I58" s="656"/>
      <c r="J58" s="656"/>
      <c r="K58" s="656"/>
      <c r="L58" s="656"/>
      <c r="M58" s="656"/>
      <c r="N58" s="656"/>
      <c r="O58" s="656"/>
      <c r="P58" s="656"/>
      <c r="Q58" s="656"/>
      <c r="R58" s="656"/>
      <c r="S58" s="656"/>
      <c r="T58" s="656"/>
      <c r="U58" s="656"/>
      <c r="V58" s="656"/>
      <c r="W58" s="656"/>
      <c r="X58" s="656"/>
      <c r="Y58" s="656"/>
      <c r="Z58" s="656"/>
      <c r="AA58" s="562"/>
      <c r="AB58" s="656"/>
      <c r="AC58" s="656"/>
      <c r="AD58" s="656"/>
      <c r="AE58" s="656"/>
      <c r="AF58" s="656"/>
      <c r="AG58" s="656"/>
      <c r="AH58" s="656"/>
      <c r="AI58" s="562"/>
      <c r="AJ58" s="656"/>
      <c r="AK58" s="656"/>
      <c r="AL58" s="656"/>
      <c r="AM58" s="562"/>
      <c r="AN58" s="656"/>
      <c r="AO58" s="656"/>
      <c r="AP58" s="656"/>
      <c r="AQ58" s="656"/>
      <c r="AR58" s="656"/>
      <c r="AS58" s="656"/>
      <c r="AT58" s="656"/>
      <c r="AU58" s="656"/>
      <c r="AV58" s="656"/>
      <c r="AW58" s="656"/>
      <c r="AX58" s="656"/>
      <c r="AY58" s="656"/>
      <c r="AZ58" s="656"/>
      <c r="BA58" s="656"/>
      <c r="BB58" s="656"/>
      <c r="BC58" s="563"/>
      <c r="BD58" s="860"/>
      <c r="BE58" s="861"/>
      <c r="BF58" s="861"/>
      <c r="BG58" s="861"/>
      <c r="BH58" s="861"/>
      <c r="BI58" s="861"/>
      <c r="BJ58" s="861"/>
      <c r="BK58" s="861"/>
      <c r="BL58" s="861"/>
      <c r="BM58" s="861"/>
      <c r="BN58" s="861"/>
      <c r="BO58" s="862"/>
    </row>
    <row r="59" spans="1:71" ht="20.100000000000001" customHeight="1">
      <c r="A59" s="596"/>
      <c r="B59" s="597">
        <v>1.1000000000000001</v>
      </c>
      <c r="C59" s="614" t="s">
        <v>186</v>
      </c>
      <c r="D59" s="615" t="s">
        <v>48</v>
      </c>
      <c r="E59" s="598"/>
      <c r="F59" s="665">
        <v>41334</v>
      </c>
      <c r="G59" s="665">
        <v>41348</v>
      </c>
      <c r="H59" s="598"/>
      <c r="I59" s="598"/>
      <c r="J59" s="598"/>
      <c r="K59" s="598"/>
      <c r="L59" s="598"/>
      <c r="M59" s="598"/>
      <c r="N59" s="598"/>
      <c r="O59" s="598"/>
      <c r="P59" s="599"/>
      <c r="Q59" s="599"/>
      <c r="R59" s="598"/>
      <c r="S59" s="598"/>
      <c r="T59" s="598"/>
      <c r="U59" s="598"/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598"/>
      <c r="AJ59" s="598"/>
      <c r="AK59" s="598"/>
      <c r="AL59" s="598"/>
      <c r="AM59" s="598"/>
      <c r="AN59" s="598"/>
      <c r="AO59" s="598"/>
      <c r="AP59" s="598"/>
      <c r="AQ59" s="598"/>
      <c r="AR59" s="598"/>
      <c r="AS59" s="598"/>
      <c r="AT59" s="598"/>
      <c r="AU59" s="598"/>
      <c r="AV59" s="598"/>
      <c r="AW59" s="598"/>
      <c r="AX59" s="598"/>
      <c r="AY59" s="598"/>
      <c r="AZ59" s="598"/>
      <c r="BA59" s="598"/>
      <c r="BB59" s="598"/>
      <c r="BC59" s="671"/>
      <c r="BD59" s="863"/>
      <c r="BE59" s="864"/>
      <c r="BF59" s="864"/>
      <c r="BG59" s="864"/>
      <c r="BH59" s="864"/>
      <c r="BI59" s="864"/>
      <c r="BJ59" s="864"/>
      <c r="BK59" s="864"/>
      <c r="BL59" s="864"/>
      <c r="BM59" s="864"/>
      <c r="BN59" s="864"/>
      <c r="BO59" s="865"/>
    </row>
    <row r="60" spans="1:71" ht="20.100000000000001" customHeight="1">
      <c r="A60" s="601"/>
      <c r="B60" s="602">
        <v>1.2</v>
      </c>
      <c r="C60" s="617" t="s">
        <v>84</v>
      </c>
      <c r="D60" s="603" t="s">
        <v>34</v>
      </c>
      <c r="E60" s="603">
        <v>1</v>
      </c>
      <c r="F60" s="666">
        <v>41351</v>
      </c>
      <c r="G60" s="666" t="s">
        <v>189</v>
      </c>
      <c r="H60" s="603"/>
      <c r="I60" s="603"/>
      <c r="J60" s="603"/>
      <c r="K60" s="603"/>
      <c r="L60" s="603"/>
      <c r="M60" s="603"/>
      <c r="N60" s="603"/>
      <c r="O60" s="603"/>
      <c r="P60" s="603"/>
      <c r="Q60" s="603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4"/>
      <c r="AQ60" s="604"/>
      <c r="AR60" s="604"/>
      <c r="AS60" s="604"/>
      <c r="AT60" s="604"/>
      <c r="AU60" s="604"/>
      <c r="AV60" s="604"/>
      <c r="AW60" s="604"/>
      <c r="AX60" s="604"/>
      <c r="AY60" s="604"/>
      <c r="AZ60" s="603"/>
      <c r="BA60" s="603"/>
      <c r="BB60" s="603"/>
      <c r="BC60" s="672"/>
      <c r="BD60" s="863"/>
      <c r="BE60" s="864"/>
      <c r="BF60" s="864"/>
      <c r="BG60" s="864"/>
      <c r="BH60" s="864"/>
      <c r="BI60" s="864"/>
      <c r="BJ60" s="864"/>
      <c r="BK60" s="864"/>
      <c r="BL60" s="864"/>
      <c r="BM60" s="864"/>
      <c r="BN60" s="864"/>
      <c r="BO60" s="865"/>
    </row>
    <row r="61" spans="1:71" ht="20.100000000000001" customHeight="1">
      <c r="A61" s="601"/>
      <c r="B61" s="602">
        <v>2.2999999999999998</v>
      </c>
      <c r="C61" s="617" t="s">
        <v>85</v>
      </c>
      <c r="D61" s="603" t="s">
        <v>81</v>
      </c>
      <c r="E61" s="603"/>
      <c r="F61" s="666">
        <v>41610</v>
      </c>
      <c r="G61" s="666">
        <v>41621</v>
      </c>
      <c r="H61" s="603"/>
      <c r="I61" s="603"/>
      <c r="J61" s="603"/>
      <c r="K61" s="603"/>
      <c r="L61" s="603"/>
      <c r="M61" s="603"/>
      <c r="N61" s="603"/>
      <c r="O61" s="603"/>
      <c r="P61" s="603"/>
      <c r="Q61" s="603"/>
      <c r="R61" s="603"/>
      <c r="S61" s="603"/>
      <c r="T61" s="603"/>
      <c r="U61" s="603"/>
      <c r="V61" s="603"/>
      <c r="W61" s="603"/>
      <c r="X61" s="603"/>
      <c r="Y61" s="603"/>
      <c r="Z61" s="603"/>
      <c r="AA61" s="603"/>
      <c r="AB61" s="603"/>
      <c r="AC61" s="603"/>
      <c r="AD61" s="603"/>
      <c r="AE61" s="603"/>
      <c r="AF61" s="603"/>
      <c r="AG61" s="603"/>
      <c r="AH61" s="603"/>
      <c r="AI61" s="603"/>
      <c r="AJ61" s="603"/>
      <c r="AK61" s="603"/>
      <c r="AL61" s="603"/>
      <c r="AM61" s="603"/>
      <c r="AN61" s="603"/>
      <c r="AO61" s="603"/>
      <c r="AP61" s="603"/>
      <c r="AQ61" s="603"/>
      <c r="AR61" s="603"/>
      <c r="AS61" s="603"/>
      <c r="AT61" s="603"/>
      <c r="AU61" s="603"/>
      <c r="AV61" s="603"/>
      <c r="AW61" s="603"/>
      <c r="AX61" s="603"/>
      <c r="AY61" s="603"/>
      <c r="AZ61" s="604"/>
      <c r="BA61" s="604"/>
      <c r="BB61" s="603"/>
      <c r="BC61" s="672"/>
      <c r="BD61" s="863"/>
      <c r="BE61" s="864"/>
      <c r="BF61" s="864"/>
      <c r="BG61" s="864"/>
      <c r="BH61" s="864"/>
      <c r="BI61" s="864"/>
      <c r="BJ61" s="864"/>
      <c r="BK61" s="864"/>
      <c r="BL61" s="864"/>
      <c r="BM61" s="864"/>
      <c r="BN61" s="864"/>
      <c r="BO61" s="865"/>
    </row>
    <row r="62" spans="1:71" ht="20.100000000000001" customHeight="1" thickBot="1">
      <c r="A62" s="667"/>
      <c r="B62" s="668"/>
      <c r="C62" s="669"/>
      <c r="D62" s="661"/>
      <c r="E62" s="661"/>
      <c r="F62" s="670"/>
      <c r="G62" s="661"/>
      <c r="H62" s="661"/>
      <c r="I62" s="661"/>
      <c r="J62" s="661"/>
      <c r="K62" s="661"/>
      <c r="L62" s="661"/>
      <c r="M62" s="661"/>
      <c r="N62" s="661"/>
      <c r="O62" s="661"/>
      <c r="P62" s="661"/>
      <c r="Q62" s="661"/>
      <c r="R62" s="661"/>
      <c r="S62" s="661"/>
      <c r="T62" s="661"/>
      <c r="U62" s="661"/>
      <c r="V62" s="661"/>
      <c r="W62" s="661"/>
      <c r="X62" s="661"/>
      <c r="Y62" s="661"/>
      <c r="Z62" s="661"/>
      <c r="AA62" s="661"/>
      <c r="AB62" s="661"/>
      <c r="AC62" s="661"/>
      <c r="AD62" s="661"/>
      <c r="AE62" s="661"/>
      <c r="AF62" s="661"/>
      <c r="AG62" s="661"/>
      <c r="AH62" s="661"/>
      <c r="AI62" s="661"/>
      <c r="AJ62" s="661"/>
      <c r="AK62" s="661"/>
      <c r="AL62" s="661"/>
      <c r="AM62" s="661"/>
      <c r="AN62" s="661"/>
      <c r="AO62" s="661"/>
      <c r="AP62" s="661"/>
      <c r="AQ62" s="661"/>
      <c r="AR62" s="661"/>
      <c r="AS62" s="661"/>
      <c r="AT62" s="661"/>
      <c r="AU62" s="661"/>
      <c r="AV62" s="661"/>
      <c r="AW62" s="661"/>
      <c r="AX62" s="661"/>
      <c r="AY62" s="661"/>
      <c r="AZ62" s="661"/>
      <c r="BA62" s="661"/>
      <c r="BB62" s="661"/>
      <c r="BC62" s="673"/>
      <c r="BD62" s="866"/>
      <c r="BE62" s="867"/>
      <c r="BF62" s="867"/>
      <c r="BG62" s="867"/>
      <c r="BH62" s="867"/>
      <c r="BI62" s="867"/>
      <c r="BJ62" s="867"/>
      <c r="BK62" s="867"/>
      <c r="BL62" s="867"/>
      <c r="BM62" s="867"/>
      <c r="BN62" s="867"/>
      <c r="BO62" s="868"/>
    </row>
    <row r="63" spans="1:71" ht="20.100000000000001" customHeight="1">
      <c r="A63" s="608"/>
      <c r="B63" s="608"/>
      <c r="C63" s="608"/>
      <c r="D63" s="608"/>
      <c r="E63" s="608"/>
      <c r="F63" s="609"/>
      <c r="G63" s="609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08"/>
      <c r="W63" s="608"/>
      <c r="X63" s="608"/>
      <c r="Y63" s="608"/>
      <c r="Z63" s="608"/>
      <c r="AA63" s="608"/>
      <c r="AB63" s="610"/>
      <c r="AC63" s="610"/>
      <c r="AD63" s="610"/>
      <c r="AE63" s="610"/>
      <c r="AF63" s="608"/>
      <c r="AG63" s="608"/>
      <c r="AH63" s="608"/>
      <c r="AI63" s="608"/>
      <c r="AJ63" s="608"/>
      <c r="AK63" s="608"/>
      <c r="AL63" s="608"/>
      <c r="AM63" s="608"/>
      <c r="AN63" s="608"/>
      <c r="AO63" s="608"/>
      <c r="AP63" s="608"/>
      <c r="AQ63" s="608"/>
      <c r="AR63" s="608"/>
      <c r="AS63" s="608"/>
      <c r="AT63" s="608"/>
      <c r="AU63" s="608"/>
      <c r="AV63" s="608"/>
      <c r="AW63" s="608"/>
      <c r="AX63" s="608"/>
      <c r="AY63" s="608"/>
      <c r="AZ63" s="608"/>
      <c r="BA63" s="608"/>
      <c r="BB63" s="608"/>
      <c r="BC63" s="608"/>
      <c r="BD63" s="608"/>
      <c r="BE63" s="608"/>
      <c r="BF63" s="608"/>
      <c r="BG63" s="608"/>
      <c r="BH63" s="608"/>
      <c r="BI63" s="608"/>
      <c r="BJ63" s="608"/>
      <c r="BK63" s="608"/>
      <c r="BL63" s="608"/>
      <c r="BM63" s="608"/>
      <c r="BN63" s="608"/>
      <c r="BO63" s="608"/>
      <c r="BP63" s="608"/>
      <c r="BQ63" s="608"/>
      <c r="BR63" s="608"/>
      <c r="BS63" s="608"/>
    </row>
    <row r="64" spans="1:71" ht="20.100000000000001" customHeight="1">
      <c r="A64" s="608"/>
      <c r="B64" s="608"/>
      <c r="C64" s="608"/>
      <c r="D64" s="608"/>
      <c r="E64" s="608"/>
      <c r="F64" s="609"/>
      <c r="G64" s="609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/>
      <c r="S64" s="608"/>
      <c r="T64" s="608"/>
      <c r="U64" s="608"/>
      <c r="V64" s="608"/>
      <c r="W64" s="608"/>
      <c r="X64" s="608"/>
      <c r="Y64" s="608"/>
      <c r="Z64" s="608"/>
      <c r="AA64" s="608"/>
      <c r="AB64" s="610"/>
      <c r="AC64" s="610"/>
      <c r="AD64" s="610"/>
      <c r="AE64" s="610"/>
      <c r="AF64" s="608"/>
      <c r="AG64" s="608"/>
      <c r="AH64" s="608"/>
      <c r="AI64" s="608"/>
      <c r="AJ64" s="608"/>
      <c r="AK64" s="608"/>
      <c r="AL64" s="608"/>
      <c r="AM64" s="608"/>
      <c r="AN64" s="608"/>
      <c r="AO64" s="608"/>
      <c r="AP64" s="608"/>
      <c r="AQ64" s="608"/>
      <c r="AR64" s="608"/>
      <c r="AS64" s="608"/>
      <c r="AT64" s="608"/>
      <c r="AU64" s="608"/>
      <c r="AV64" s="608"/>
      <c r="AW64" s="608"/>
      <c r="AX64" s="608"/>
      <c r="AY64" s="608"/>
      <c r="AZ64" s="608"/>
      <c r="BA64" s="608"/>
      <c r="BB64" s="608"/>
      <c r="BC64" s="608"/>
      <c r="BD64" s="608"/>
      <c r="BE64" s="608"/>
      <c r="BF64" s="608"/>
      <c r="BG64" s="608"/>
      <c r="BH64" s="608"/>
      <c r="BI64" s="608"/>
      <c r="BJ64" s="608"/>
      <c r="BK64" s="608"/>
      <c r="BL64" s="608"/>
      <c r="BM64" s="608"/>
      <c r="BN64" s="608"/>
      <c r="BO64" s="608"/>
      <c r="BP64" s="608"/>
      <c r="BQ64" s="608"/>
      <c r="BR64" s="608"/>
      <c r="BS64" s="608"/>
    </row>
    <row r="65" spans="1:71" ht="20.100000000000001" customHeight="1">
      <c r="A65" s="608"/>
      <c r="B65" s="608"/>
      <c r="C65" s="608"/>
      <c r="D65" s="608"/>
      <c r="E65" s="608"/>
      <c r="F65" s="609"/>
      <c r="G65" s="609"/>
      <c r="H65" s="608"/>
      <c r="I65" s="608"/>
      <c r="J65" s="608"/>
      <c r="K65" s="608"/>
      <c r="L65" s="608"/>
      <c r="M65" s="608"/>
      <c r="N65" s="608"/>
      <c r="O65" s="608"/>
      <c r="P65" s="608"/>
      <c r="Q65" s="608"/>
      <c r="R65" s="608"/>
      <c r="S65" s="608"/>
      <c r="T65" s="608"/>
      <c r="U65" s="608"/>
      <c r="V65" s="608"/>
      <c r="W65" s="608"/>
      <c r="X65" s="608"/>
      <c r="Y65" s="608"/>
      <c r="Z65" s="608"/>
      <c r="AA65" s="608"/>
      <c r="AB65" s="610"/>
      <c r="AC65" s="610"/>
      <c r="AD65" s="610"/>
      <c r="AE65" s="610"/>
      <c r="AF65" s="608"/>
      <c r="AG65" s="608"/>
      <c r="AH65" s="608"/>
      <c r="AI65" s="608"/>
      <c r="AJ65" s="608"/>
      <c r="AK65" s="608"/>
      <c r="AL65" s="608"/>
      <c r="AM65" s="608"/>
      <c r="AN65" s="608"/>
      <c r="AO65" s="608"/>
      <c r="AP65" s="608"/>
      <c r="AQ65" s="608"/>
      <c r="AR65" s="608"/>
      <c r="AS65" s="608"/>
      <c r="AT65" s="608"/>
      <c r="AU65" s="608"/>
      <c r="AV65" s="608"/>
      <c r="AW65" s="608"/>
      <c r="AX65" s="608"/>
      <c r="AY65" s="608"/>
      <c r="AZ65" s="608"/>
      <c r="BA65" s="608"/>
      <c r="BB65" s="608"/>
      <c r="BC65" s="608"/>
      <c r="BD65" s="608"/>
      <c r="BE65" s="608"/>
      <c r="BF65" s="608"/>
      <c r="BG65" s="608"/>
      <c r="BH65" s="608"/>
      <c r="BI65" s="608"/>
      <c r="BJ65" s="608"/>
      <c r="BK65" s="608"/>
      <c r="BL65" s="608"/>
      <c r="BM65" s="608"/>
      <c r="BN65" s="608"/>
      <c r="BO65" s="608"/>
      <c r="BP65" s="608"/>
      <c r="BQ65" s="608"/>
      <c r="BR65" s="608"/>
      <c r="BS65" s="608"/>
    </row>
    <row r="66" spans="1:71" ht="20.100000000000001" customHeight="1">
      <c r="A66" s="620"/>
      <c r="C66" s="608"/>
      <c r="D66" s="608"/>
      <c r="E66" s="608"/>
      <c r="F66" s="609"/>
      <c r="G66" s="609"/>
      <c r="H66" s="608"/>
      <c r="I66" s="608"/>
      <c r="J66" s="608"/>
      <c r="K66" s="608"/>
      <c r="L66" s="608"/>
      <c r="M66" s="608"/>
      <c r="N66" s="608"/>
      <c r="O66" s="608"/>
      <c r="P66" s="608"/>
      <c r="Q66" s="608"/>
      <c r="R66" s="608"/>
      <c r="S66" s="608"/>
      <c r="T66" s="608"/>
      <c r="U66" s="608"/>
      <c r="V66" s="608"/>
      <c r="W66" s="608"/>
      <c r="X66" s="608"/>
      <c r="Y66" s="608"/>
      <c r="Z66" s="608"/>
      <c r="AA66" s="608"/>
      <c r="AB66" s="610"/>
      <c r="AC66" s="610"/>
      <c r="AD66" s="610"/>
      <c r="AE66" s="610"/>
      <c r="AF66" s="608"/>
      <c r="AG66" s="608"/>
      <c r="AH66" s="608"/>
      <c r="AI66" s="608"/>
      <c r="AJ66" s="608"/>
      <c r="AK66" s="608"/>
      <c r="AL66" s="608"/>
      <c r="AM66" s="608"/>
      <c r="AN66" s="608"/>
      <c r="AO66" s="608"/>
      <c r="AP66" s="608"/>
      <c r="AQ66" s="608"/>
      <c r="AR66" s="608"/>
      <c r="AS66" s="608"/>
      <c r="AT66" s="608"/>
      <c r="AU66" s="608"/>
      <c r="AV66" s="608"/>
      <c r="AW66" s="608"/>
      <c r="AX66" s="608"/>
      <c r="AY66" s="608"/>
      <c r="AZ66" s="608"/>
      <c r="BA66" s="608"/>
      <c r="BB66" s="608"/>
      <c r="BC66" s="608"/>
      <c r="BD66" s="608"/>
      <c r="BE66" s="608"/>
      <c r="BF66" s="608"/>
      <c r="BG66" s="608"/>
      <c r="BH66" s="608"/>
      <c r="BI66" s="608"/>
      <c r="BJ66" s="608"/>
      <c r="BK66" s="608"/>
      <c r="BL66" s="608"/>
      <c r="BM66" s="608"/>
      <c r="BN66" s="608"/>
      <c r="BO66" s="608"/>
      <c r="BP66" s="608"/>
      <c r="BQ66" s="608"/>
      <c r="BR66" s="608"/>
      <c r="BS66" s="608"/>
    </row>
    <row r="67" spans="1:71" ht="20.100000000000001" customHeight="1">
      <c r="A67" s="620"/>
      <c r="C67" s="608"/>
      <c r="D67" s="608"/>
      <c r="E67" s="608"/>
      <c r="F67" s="609"/>
      <c r="G67" s="609"/>
      <c r="H67" s="608"/>
      <c r="I67" s="608"/>
      <c r="J67" s="608"/>
      <c r="K67" s="608"/>
      <c r="L67" s="608"/>
      <c r="M67" s="608"/>
      <c r="N67" s="608"/>
      <c r="O67" s="608"/>
      <c r="P67" s="608"/>
      <c r="Q67" s="608"/>
      <c r="R67" s="608"/>
      <c r="S67" s="608"/>
      <c r="T67" s="608"/>
      <c r="U67" s="608"/>
      <c r="V67" s="608"/>
      <c r="W67" s="608"/>
      <c r="X67" s="608"/>
      <c r="Y67" s="608"/>
      <c r="Z67" s="608"/>
      <c r="AA67" s="608"/>
      <c r="AB67" s="610"/>
      <c r="AC67" s="610"/>
      <c r="AD67" s="610"/>
      <c r="AE67" s="610"/>
      <c r="AF67" s="608"/>
      <c r="AG67" s="608"/>
      <c r="AH67" s="608"/>
      <c r="AI67" s="608"/>
      <c r="AJ67" s="608"/>
      <c r="AK67" s="608"/>
      <c r="AL67" s="608"/>
      <c r="AM67" s="608"/>
      <c r="AN67" s="608"/>
      <c r="AO67" s="608"/>
      <c r="AP67" s="608"/>
      <c r="AQ67" s="608"/>
      <c r="AR67" s="608"/>
      <c r="AS67" s="608"/>
      <c r="AT67" s="608"/>
      <c r="AU67" s="608"/>
      <c r="AV67" s="608"/>
      <c r="AW67" s="608"/>
      <c r="AX67" s="608"/>
      <c r="AY67" s="608"/>
      <c r="AZ67" s="608"/>
      <c r="BA67" s="608"/>
      <c r="BB67" s="608"/>
      <c r="BC67" s="608"/>
      <c r="BD67" s="608"/>
      <c r="BE67" s="608"/>
      <c r="BF67" s="608"/>
      <c r="BG67" s="608"/>
      <c r="BH67" s="608"/>
      <c r="BI67" s="608"/>
      <c r="BJ67" s="608"/>
      <c r="BK67" s="608"/>
      <c r="BL67" s="608"/>
      <c r="BM67" s="608"/>
      <c r="BN67" s="608"/>
      <c r="BO67" s="608"/>
      <c r="BP67" s="608"/>
      <c r="BQ67" s="608"/>
      <c r="BR67" s="608"/>
      <c r="BS67" s="608"/>
    </row>
    <row r="68" spans="1:71" ht="20.100000000000001" customHeight="1">
      <c r="A68" s="620"/>
      <c r="C68" s="608"/>
      <c r="E68" s="608"/>
      <c r="F68" s="609"/>
      <c r="G68" s="609"/>
      <c r="H68" s="608"/>
      <c r="I68" s="608"/>
      <c r="J68" s="608"/>
      <c r="K68" s="608"/>
      <c r="L68" s="608"/>
      <c r="M68" s="608"/>
      <c r="N68" s="608"/>
      <c r="O68" s="608"/>
      <c r="P68" s="608"/>
      <c r="Q68" s="608"/>
      <c r="R68" s="608"/>
      <c r="S68" s="608"/>
      <c r="T68" s="608"/>
      <c r="U68" s="608"/>
      <c r="V68" s="608"/>
      <c r="W68" s="608"/>
      <c r="X68" s="608"/>
      <c r="Y68" s="608"/>
      <c r="Z68" s="608"/>
      <c r="AA68" s="608"/>
      <c r="AB68" s="610"/>
      <c r="AC68" s="610"/>
      <c r="AD68" s="610"/>
      <c r="AE68" s="610"/>
      <c r="AF68" s="608"/>
      <c r="AG68" s="608"/>
      <c r="AH68" s="608"/>
      <c r="AI68" s="608"/>
      <c r="AJ68" s="608"/>
      <c r="AK68" s="608"/>
      <c r="AL68" s="608"/>
      <c r="AM68" s="608"/>
      <c r="AN68" s="608"/>
      <c r="AO68" s="608"/>
      <c r="AP68" s="608"/>
      <c r="AQ68" s="608"/>
      <c r="AR68" s="608"/>
      <c r="AS68" s="608"/>
      <c r="AT68" s="608"/>
      <c r="AU68" s="608"/>
      <c r="AV68" s="608"/>
      <c r="AW68" s="608"/>
      <c r="AX68" s="608"/>
      <c r="AY68" s="608"/>
      <c r="AZ68" s="608"/>
      <c r="BA68" s="608"/>
      <c r="BB68" s="608"/>
      <c r="BC68" s="608"/>
      <c r="BD68" s="608"/>
      <c r="BE68" s="608"/>
      <c r="BF68" s="608"/>
      <c r="BG68" s="608"/>
      <c r="BH68" s="608"/>
      <c r="BI68" s="608"/>
      <c r="BJ68" s="608"/>
      <c r="BK68" s="608"/>
      <c r="BL68" s="608"/>
      <c r="BM68" s="608"/>
      <c r="BN68" s="608"/>
      <c r="BO68" s="608"/>
      <c r="BP68" s="608"/>
      <c r="BQ68" s="608"/>
      <c r="BR68" s="608"/>
      <c r="BS68" s="608"/>
    </row>
    <row r="69" spans="1:71" ht="20.100000000000001" customHeight="1">
      <c r="A69" s="620"/>
      <c r="C69" s="608"/>
      <c r="E69" s="608"/>
      <c r="F69" s="609"/>
      <c r="G69" s="609"/>
      <c r="H69" s="608"/>
      <c r="I69" s="608"/>
      <c r="J69" s="608"/>
      <c r="K69" s="608"/>
      <c r="L69" s="608"/>
      <c r="M69" s="608"/>
      <c r="N69" s="608"/>
      <c r="O69" s="608"/>
      <c r="P69" s="608"/>
      <c r="Q69" s="608"/>
      <c r="R69" s="608"/>
      <c r="S69" s="608"/>
      <c r="T69" s="608"/>
      <c r="U69" s="608"/>
      <c r="V69" s="608"/>
      <c r="W69" s="608"/>
      <c r="X69" s="608"/>
      <c r="Y69" s="608"/>
      <c r="Z69" s="608"/>
      <c r="AA69" s="608"/>
      <c r="AB69" s="610"/>
      <c r="AC69" s="610"/>
      <c r="AD69" s="610"/>
      <c r="AE69" s="610"/>
      <c r="AF69" s="608"/>
      <c r="AG69" s="608"/>
      <c r="AH69" s="608"/>
      <c r="AI69" s="608"/>
      <c r="AJ69" s="608"/>
      <c r="AK69" s="608"/>
      <c r="AL69" s="608"/>
      <c r="AM69" s="608"/>
      <c r="AN69" s="608"/>
      <c r="AO69" s="608"/>
      <c r="AP69" s="608"/>
      <c r="AQ69" s="608"/>
      <c r="AR69" s="608"/>
      <c r="AS69" s="608"/>
      <c r="AT69" s="608"/>
      <c r="AU69" s="608"/>
      <c r="AV69" s="608"/>
      <c r="AW69" s="608"/>
      <c r="AX69" s="608"/>
      <c r="AY69" s="608"/>
      <c r="AZ69" s="608"/>
      <c r="BA69" s="608"/>
      <c r="BB69" s="608"/>
      <c r="BC69" s="608"/>
      <c r="BD69" s="608"/>
      <c r="BE69" s="608"/>
      <c r="BF69" s="608"/>
      <c r="BG69" s="608"/>
      <c r="BH69" s="608"/>
      <c r="BI69" s="608"/>
      <c r="BJ69" s="608"/>
      <c r="BK69" s="608"/>
      <c r="BL69" s="608"/>
      <c r="BM69" s="608"/>
      <c r="BN69" s="608"/>
      <c r="BO69" s="608"/>
      <c r="BP69" s="608"/>
      <c r="BQ69" s="608"/>
      <c r="BR69" s="608"/>
      <c r="BS69" s="608"/>
    </row>
    <row r="71" spans="1:71" s="740" customFormat="1" ht="20.100000000000001" customHeight="1">
      <c r="A71" s="836" t="s">
        <v>51</v>
      </c>
      <c r="B71" s="836"/>
      <c r="C71" s="836"/>
      <c r="D71" s="836"/>
      <c r="E71" s="836"/>
      <c r="F71" s="836"/>
      <c r="G71" s="836"/>
      <c r="H71" s="836"/>
      <c r="I71" s="836"/>
      <c r="J71" s="836"/>
      <c r="K71" s="836"/>
      <c r="L71" s="836"/>
      <c r="M71" s="836"/>
      <c r="N71" s="836"/>
      <c r="O71" s="836"/>
      <c r="P71" s="836"/>
      <c r="Q71" s="836"/>
      <c r="R71" s="836"/>
      <c r="S71" s="836"/>
      <c r="T71" s="836"/>
      <c r="U71" s="836"/>
      <c r="V71" s="836"/>
      <c r="W71" s="836"/>
      <c r="X71" s="836"/>
      <c r="Y71" s="836"/>
      <c r="Z71" s="836"/>
      <c r="AA71" s="836"/>
      <c r="AB71" s="836"/>
      <c r="AC71" s="836"/>
      <c r="AD71" s="836"/>
      <c r="AE71" s="836"/>
      <c r="AF71" s="836"/>
      <c r="AG71" s="836"/>
      <c r="AH71" s="836"/>
      <c r="AI71" s="836"/>
      <c r="AJ71" s="836"/>
      <c r="AK71" s="836"/>
      <c r="AL71" s="836"/>
      <c r="AM71" s="836"/>
      <c r="AN71" s="836"/>
      <c r="AO71" s="836"/>
      <c r="AP71" s="836"/>
      <c r="AQ71" s="836"/>
      <c r="AR71" s="836"/>
      <c r="AS71" s="836"/>
      <c r="AT71" s="836"/>
      <c r="AU71" s="836"/>
      <c r="AV71" s="836"/>
      <c r="AW71" s="836"/>
      <c r="AX71" s="836"/>
      <c r="AY71" s="836"/>
      <c r="AZ71" s="836"/>
      <c r="BA71" s="836"/>
      <c r="BB71" s="836"/>
      <c r="BC71" s="836"/>
      <c r="BD71" s="836"/>
      <c r="BE71" s="836"/>
      <c r="BF71" s="836"/>
      <c r="BG71" s="836"/>
      <c r="BH71" s="836"/>
      <c r="BI71" s="836"/>
      <c r="BJ71" s="836"/>
      <c r="BK71" s="836"/>
      <c r="BL71" s="836"/>
      <c r="BM71" s="836"/>
      <c r="BN71" s="836"/>
      <c r="BO71" s="836"/>
    </row>
    <row r="72" spans="1:71" s="740" customFormat="1" ht="20.100000000000001" customHeight="1">
      <c r="A72" s="836" t="s">
        <v>52</v>
      </c>
      <c r="B72" s="836"/>
      <c r="C72" s="836"/>
      <c r="D72" s="836"/>
      <c r="E72" s="836"/>
      <c r="F72" s="836"/>
      <c r="G72" s="836"/>
      <c r="H72" s="836"/>
      <c r="I72" s="836"/>
      <c r="J72" s="836"/>
      <c r="K72" s="836"/>
      <c r="L72" s="836"/>
      <c r="M72" s="836"/>
      <c r="N72" s="836"/>
      <c r="O72" s="836"/>
      <c r="P72" s="836"/>
      <c r="Q72" s="836"/>
      <c r="R72" s="836"/>
      <c r="S72" s="836"/>
      <c r="T72" s="836"/>
      <c r="U72" s="836"/>
      <c r="V72" s="836"/>
      <c r="W72" s="836"/>
      <c r="X72" s="836"/>
      <c r="Y72" s="836"/>
      <c r="Z72" s="836"/>
      <c r="AA72" s="836"/>
      <c r="AB72" s="836"/>
      <c r="AC72" s="836"/>
      <c r="AD72" s="836"/>
      <c r="AE72" s="836"/>
      <c r="AF72" s="836"/>
      <c r="AG72" s="836"/>
      <c r="AH72" s="836"/>
      <c r="AI72" s="836"/>
      <c r="AJ72" s="836"/>
      <c r="AK72" s="836"/>
      <c r="AL72" s="836"/>
      <c r="AM72" s="836"/>
      <c r="AN72" s="836"/>
      <c r="AO72" s="836"/>
      <c r="AP72" s="836"/>
      <c r="AQ72" s="836"/>
      <c r="AR72" s="836"/>
      <c r="AS72" s="836"/>
      <c r="AT72" s="836"/>
      <c r="AU72" s="836"/>
      <c r="AV72" s="836"/>
      <c r="AW72" s="836"/>
      <c r="AX72" s="836"/>
      <c r="AY72" s="836"/>
      <c r="AZ72" s="836"/>
      <c r="BA72" s="836"/>
      <c r="BB72" s="836"/>
      <c r="BC72" s="836"/>
      <c r="BD72" s="836"/>
      <c r="BE72" s="836"/>
      <c r="BF72" s="836"/>
      <c r="BG72" s="836"/>
      <c r="BH72" s="836"/>
      <c r="BI72" s="836"/>
      <c r="BJ72" s="836"/>
      <c r="BK72" s="836"/>
      <c r="BL72" s="836"/>
      <c r="BM72" s="836"/>
      <c r="BN72" s="836"/>
      <c r="BO72" s="836"/>
    </row>
    <row r="73" spans="1:71" ht="15" customHeight="1">
      <c r="A73" s="638"/>
      <c r="B73" s="638"/>
      <c r="C73" s="638"/>
      <c r="D73" s="638"/>
      <c r="E73" s="638"/>
      <c r="F73" s="638"/>
      <c r="G73" s="638"/>
      <c r="H73" s="640"/>
      <c r="I73" s="640"/>
      <c r="J73" s="640"/>
      <c r="K73" s="640"/>
      <c r="L73" s="640"/>
      <c r="M73" s="640"/>
      <c r="N73" s="640"/>
      <c r="O73" s="640"/>
      <c r="P73" s="640"/>
      <c r="Q73" s="640"/>
      <c r="R73" s="640"/>
      <c r="S73" s="640"/>
      <c r="T73" s="640"/>
      <c r="U73" s="640"/>
      <c r="V73" s="640"/>
      <c r="W73" s="640"/>
      <c r="X73" s="640"/>
      <c r="Y73" s="640"/>
      <c r="Z73" s="640"/>
      <c r="AA73" s="640"/>
      <c r="AB73" s="640"/>
      <c r="AC73" s="640"/>
      <c r="AD73" s="640"/>
      <c r="AE73" s="640"/>
      <c r="AF73" s="640"/>
      <c r="AG73" s="640"/>
      <c r="AH73" s="640"/>
      <c r="AI73" s="640"/>
      <c r="AJ73" s="640"/>
      <c r="AK73" s="640"/>
      <c r="AL73" s="640"/>
      <c r="AM73" s="640"/>
      <c r="AN73" s="640"/>
      <c r="AO73" s="640"/>
      <c r="AP73" s="640"/>
      <c r="AQ73" s="640"/>
      <c r="AR73" s="640"/>
      <c r="AS73" s="640"/>
      <c r="AT73" s="640"/>
      <c r="AU73" s="640"/>
      <c r="AV73" s="640"/>
      <c r="AW73" s="640"/>
      <c r="AX73" s="640"/>
      <c r="AY73" s="640"/>
      <c r="AZ73" s="640"/>
      <c r="BA73" s="640"/>
      <c r="BB73" s="640"/>
      <c r="BC73" s="640"/>
      <c r="BD73" s="640"/>
      <c r="BE73" s="640"/>
      <c r="BF73" s="640"/>
      <c r="BG73" s="640"/>
      <c r="BH73" s="640"/>
      <c r="BI73" s="640"/>
      <c r="BJ73" s="640"/>
      <c r="BK73" s="640"/>
      <c r="BL73" s="640"/>
      <c r="BM73" s="640"/>
      <c r="BN73" s="640"/>
      <c r="BO73" s="640"/>
    </row>
    <row r="74" spans="1:71" ht="20.100000000000001" customHeight="1">
      <c r="A74" s="606" t="s">
        <v>2</v>
      </c>
      <c r="B74" s="26"/>
      <c r="C74" s="22"/>
      <c r="D74" s="23" t="s">
        <v>53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607"/>
      <c r="AC74" s="607"/>
      <c r="AD74" s="607"/>
      <c r="AE74" s="607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641"/>
      <c r="BE74" s="641"/>
      <c r="BF74" s="641"/>
      <c r="BG74" s="641"/>
      <c r="BH74" s="641"/>
      <c r="BI74" s="641"/>
      <c r="BJ74" s="641"/>
      <c r="BK74" s="641"/>
      <c r="BL74" s="641"/>
      <c r="BM74" s="641"/>
      <c r="BN74" s="641"/>
      <c r="BO74" s="641"/>
    </row>
    <row r="75" spans="1:71" ht="15" customHeight="1">
      <c r="A75" s="606"/>
      <c r="B75" s="26"/>
      <c r="C75" s="22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607"/>
      <c r="AC75" s="607"/>
      <c r="AD75" s="607"/>
      <c r="AE75" s="607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641"/>
      <c r="BE75" s="641"/>
      <c r="BF75" s="641"/>
      <c r="BG75" s="641"/>
      <c r="BH75" s="641"/>
      <c r="BI75" s="641"/>
      <c r="BJ75" s="641"/>
      <c r="BK75" s="641"/>
      <c r="BL75" s="641"/>
      <c r="BM75" s="641"/>
      <c r="BN75" s="641"/>
      <c r="BO75" s="641"/>
    </row>
    <row r="76" spans="1:71" ht="20.100000000000001" customHeight="1">
      <c r="A76" s="23" t="s">
        <v>54</v>
      </c>
      <c r="B76" s="642"/>
      <c r="C76" s="39">
        <v>76489</v>
      </c>
      <c r="D76" s="26"/>
      <c r="E76" s="23" t="s">
        <v>3</v>
      </c>
      <c r="F76" s="26"/>
      <c r="G76" s="833" t="s">
        <v>47</v>
      </c>
      <c r="H76" s="834"/>
      <c r="I76" s="834"/>
      <c r="J76" s="834"/>
      <c r="K76" s="834"/>
      <c r="L76" s="834"/>
      <c r="M76" s="834"/>
      <c r="N76" s="834"/>
      <c r="O76" s="834"/>
      <c r="P76" s="834"/>
      <c r="Q76" s="834"/>
      <c r="R76" s="834"/>
      <c r="S76" s="834"/>
      <c r="T76" s="834"/>
      <c r="U76" s="834"/>
      <c r="V76" s="834"/>
      <c r="W76" s="834"/>
      <c r="X76" s="834"/>
      <c r="Y76" s="834"/>
      <c r="Z76" s="834"/>
      <c r="AA76" s="834"/>
      <c r="AB76" s="834"/>
      <c r="AC76" s="834"/>
      <c r="AD76" s="834"/>
      <c r="AE76" s="834"/>
      <c r="AF76" s="834"/>
      <c r="AG76" s="834"/>
      <c r="AH76" s="834"/>
      <c r="AI76" s="834"/>
      <c r="AJ76" s="834"/>
      <c r="AK76" s="834"/>
      <c r="AL76" s="834"/>
      <c r="AM76" s="834"/>
      <c r="AN76" s="834"/>
      <c r="AO76" s="834"/>
      <c r="AP76" s="834"/>
      <c r="AQ76" s="834"/>
      <c r="AR76" s="834"/>
      <c r="AS76" s="834"/>
      <c r="AT76" s="834"/>
      <c r="AU76" s="834"/>
      <c r="AV76" s="834"/>
      <c r="AW76" s="834"/>
      <c r="AX76" s="834"/>
      <c r="AY76" s="834"/>
      <c r="AZ76" s="834"/>
      <c r="BA76" s="834"/>
      <c r="BB76" s="834"/>
      <c r="BC76" s="835"/>
      <c r="BD76" s="643"/>
      <c r="BE76" s="643"/>
      <c r="BF76" s="643"/>
      <c r="BG76" s="643"/>
      <c r="BH76" s="643"/>
      <c r="BI76" s="643"/>
      <c r="BJ76" s="643"/>
      <c r="BK76" s="643"/>
      <c r="BL76" s="643"/>
      <c r="BM76" s="643"/>
      <c r="BN76" s="643"/>
      <c r="BO76" s="643"/>
    </row>
    <row r="77" spans="1:71" ht="15" customHeight="1" thickBot="1">
      <c r="A77" s="608"/>
      <c r="B77" s="608"/>
      <c r="C77" s="608"/>
      <c r="D77" s="608"/>
      <c r="E77" s="608"/>
      <c r="F77" s="608"/>
      <c r="G77" s="608"/>
      <c r="H77" s="608"/>
      <c r="I77" s="608"/>
      <c r="J77" s="608"/>
      <c r="K77" s="608"/>
      <c r="L77" s="608"/>
      <c r="M77" s="608"/>
      <c r="N77" s="608"/>
      <c r="O77" s="608"/>
      <c r="P77" s="608"/>
      <c r="Q77" s="608"/>
      <c r="R77" s="608"/>
      <c r="S77" s="608"/>
      <c r="T77" s="608"/>
      <c r="U77" s="608"/>
      <c r="V77" s="608"/>
      <c r="W77" s="608"/>
      <c r="X77" s="608"/>
      <c r="Y77" s="608"/>
      <c r="Z77" s="608"/>
      <c r="AA77" s="608"/>
      <c r="AB77" s="610"/>
      <c r="AC77" s="610"/>
      <c r="AD77" s="610"/>
      <c r="AE77" s="610"/>
      <c r="AF77" s="608"/>
      <c r="AG77" s="608"/>
      <c r="AH77" s="608"/>
      <c r="AI77" s="608"/>
      <c r="AJ77" s="608"/>
      <c r="AK77" s="608"/>
      <c r="AL77" s="608"/>
      <c r="AM77" s="608"/>
      <c r="AN77" s="608"/>
      <c r="AO77" s="608"/>
      <c r="AP77" s="608"/>
      <c r="AQ77" s="608"/>
      <c r="AR77" s="608"/>
      <c r="AS77" s="608"/>
      <c r="AT77" s="608"/>
      <c r="AU77" s="608"/>
      <c r="AV77" s="608"/>
      <c r="AW77" s="608"/>
      <c r="AX77" s="608"/>
      <c r="AY77" s="608"/>
      <c r="AZ77" s="608"/>
      <c r="BA77" s="608"/>
      <c r="BB77" s="608"/>
      <c r="BC77" s="608"/>
      <c r="BD77" s="608"/>
      <c r="BE77" s="608"/>
      <c r="BF77" s="608"/>
      <c r="BG77" s="608"/>
      <c r="BH77" s="608"/>
      <c r="BI77" s="608"/>
      <c r="BJ77" s="608"/>
      <c r="BK77" s="608"/>
      <c r="BL77" s="608"/>
      <c r="BM77" s="608"/>
      <c r="BN77" s="608"/>
      <c r="BO77" s="608"/>
    </row>
    <row r="78" spans="1:71" ht="20.100000000000001" customHeight="1" thickBot="1">
      <c r="A78" s="820" t="s">
        <v>55</v>
      </c>
      <c r="B78" s="823" t="s">
        <v>56</v>
      </c>
      <c r="C78" s="823" t="s">
        <v>57</v>
      </c>
      <c r="D78" s="823" t="s">
        <v>58</v>
      </c>
      <c r="E78" s="823" t="s">
        <v>59</v>
      </c>
      <c r="F78" s="823" t="s">
        <v>60</v>
      </c>
      <c r="G78" s="823" t="s">
        <v>61</v>
      </c>
      <c r="H78" s="826" t="s">
        <v>62</v>
      </c>
      <c r="I78" s="827"/>
      <c r="J78" s="827"/>
      <c r="K78" s="827"/>
      <c r="L78" s="827"/>
      <c r="M78" s="827"/>
      <c r="N78" s="827"/>
      <c r="O78" s="827"/>
      <c r="P78" s="827"/>
      <c r="Q78" s="827"/>
      <c r="R78" s="827"/>
      <c r="S78" s="827"/>
      <c r="T78" s="827"/>
      <c r="U78" s="827"/>
      <c r="V78" s="827"/>
      <c r="W78" s="827"/>
      <c r="X78" s="827"/>
      <c r="Y78" s="827"/>
      <c r="Z78" s="827"/>
      <c r="AA78" s="827"/>
      <c r="AB78" s="827"/>
      <c r="AC78" s="827"/>
      <c r="AD78" s="827"/>
      <c r="AE78" s="827"/>
      <c r="AF78" s="827"/>
      <c r="AG78" s="827"/>
      <c r="AH78" s="827"/>
      <c r="AI78" s="827"/>
      <c r="AJ78" s="827"/>
      <c r="AK78" s="827"/>
      <c r="AL78" s="827"/>
      <c r="AM78" s="827"/>
      <c r="AN78" s="827"/>
      <c r="AO78" s="827"/>
      <c r="AP78" s="827"/>
      <c r="AQ78" s="827"/>
      <c r="AR78" s="827"/>
      <c r="AS78" s="827"/>
      <c r="AT78" s="827"/>
      <c r="AU78" s="827"/>
      <c r="AV78" s="827"/>
      <c r="AW78" s="827"/>
      <c r="AX78" s="827"/>
      <c r="AY78" s="827"/>
      <c r="AZ78" s="827"/>
      <c r="BA78" s="827"/>
      <c r="BB78" s="827"/>
      <c r="BC78" s="827"/>
      <c r="BD78" s="826" t="s">
        <v>63</v>
      </c>
      <c r="BE78" s="827"/>
      <c r="BF78" s="827"/>
      <c r="BG78" s="827"/>
      <c r="BH78" s="827"/>
      <c r="BI78" s="827"/>
      <c r="BJ78" s="827"/>
      <c r="BK78" s="827"/>
      <c r="BL78" s="827"/>
      <c r="BM78" s="827"/>
      <c r="BN78" s="827"/>
      <c r="BO78" s="823"/>
    </row>
    <row r="79" spans="1:71" ht="20.100000000000001" customHeight="1" thickBot="1">
      <c r="A79" s="821"/>
      <c r="B79" s="824"/>
      <c r="C79" s="824"/>
      <c r="D79" s="824"/>
      <c r="E79" s="824"/>
      <c r="F79" s="824"/>
      <c r="G79" s="824"/>
      <c r="H79" s="832" t="s">
        <v>64</v>
      </c>
      <c r="I79" s="832"/>
      <c r="J79" s="832"/>
      <c r="K79" s="832"/>
      <c r="L79" s="810" t="s">
        <v>65</v>
      </c>
      <c r="M79" s="811"/>
      <c r="N79" s="811"/>
      <c r="O79" s="812"/>
      <c r="P79" s="810" t="s">
        <v>66</v>
      </c>
      <c r="Q79" s="811"/>
      <c r="R79" s="811"/>
      <c r="S79" s="812"/>
      <c r="T79" s="810" t="s">
        <v>67</v>
      </c>
      <c r="U79" s="811"/>
      <c r="V79" s="811"/>
      <c r="W79" s="812"/>
      <c r="X79" s="810" t="s">
        <v>68</v>
      </c>
      <c r="Y79" s="811"/>
      <c r="Z79" s="811"/>
      <c r="AA79" s="812"/>
      <c r="AB79" s="810" t="s">
        <v>69</v>
      </c>
      <c r="AC79" s="811"/>
      <c r="AD79" s="811"/>
      <c r="AE79" s="812"/>
      <c r="AF79" s="810" t="s">
        <v>70</v>
      </c>
      <c r="AG79" s="811"/>
      <c r="AH79" s="811"/>
      <c r="AI79" s="811"/>
      <c r="AJ79" s="810" t="s">
        <v>71</v>
      </c>
      <c r="AK79" s="811"/>
      <c r="AL79" s="811"/>
      <c r="AM79" s="812"/>
      <c r="AN79" s="810" t="s">
        <v>72</v>
      </c>
      <c r="AO79" s="811"/>
      <c r="AP79" s="811"/>
      <c r="AQ79" s="811"/>
      <c r="AR79" s="810" t="s">
        <v>73</v>
      </c>
      <c r="AS79" s="811"/>
      <c r="AT79" s="811"/>
      <c r="AU79" s="812"/>
      <c r="AV79" s="810" t="s">
        <v>74</v>
      </c>
      <c r="AW79" s="811"/>
      <c r="AX79" s="811"/>
      <c r="AY79" s="812"/>
      <c r="AZ79" s="813" t="s">
        <v>75</v>
      </c>
      <c r="BA79" s="813"/>
      <c r="BB79" s="813"/>
      <c r="BC79" s="813"/>
      <c r="BD79" s="828"/>
      <c r="BE79" s="829"/>
      <c r="BF79" s="829"/>
      <c r="BG79" s="829"/>
      <c r="BH79" s="829"/>
      <c r="BI79" s="829"/>
      <c r="BJ79" s="829"/>
      <c r="BK79" s="829"/>
      <c r="BL79" s="829"/>
      <c r="BM79" s="829"/>
      <c r="BN79" s="829"/>
      <c r="BO79" s="824"/>
    </row>
    <row r="80" spans="1:71" ht="20.100000000000001" customHeight="1" thickBot="1">
      <c r="A80" s="822"/>
      <c r="B80" s="825"/>
      <c r="C80" s="825"/>
      <c r="D80" s="825"/>
      <c r="E80" s="825"/>
      <c r="F80" s="825"/>
      <c r="G80" s="825"/>
      <c r="H80" s="646" t="s">
        <v>76</v>
      </c>
      <c r="I80" s="647" t="s">
        <v>77</v>
      </c>
      <c r="J80" s="647" t="s">
        <v>78</v>
      </c>
      <c r="K80" s="648" t="s">
        <v>79</v>
      </c>
      <c r="L80" s="649" t="s">
        <v>76</v>
      </c>
      <c r="M80" s="650" t="s">
        <v>77</v>
      </c>
      <c r="N80" s="650" t="s">
        <v>78</v>
      </c>
      <c r="O80" s="651" t="s">
        <v>79</v>
      </c>
      <c r="P80" s="649" t="s">
        <v>76</v>
      </c>
      <c r="Q80" s="650" t="s">
        <v>77</v>
      </c>
      <c r="R80" s="650" t="s">
        <v>78</v>
      </c>
      <c r="S80" s="651" t="s">
        <v>79</v>
      </c>
      <c r="T80" s="649" t="s">
        <v>76</v>
      </c>
      <c r="U80" s="650" t="s">
        <v>77</v>
      </c>
      <c r="V80" s="650" t="s">
        <v>78</v>
      </c>
      <c r="W80" s="651" t="s">
        <v>79</v>
      </c>
      <c r="X80" s="649" t="s">
        <v>76</v>
      </c>
      <c r="Y80" s="650" t="s">
        <v>77</v>
      </c>
      <c r="Z80" s="650" t="s">
        <v>78</v>
      </c>
      <c r="AA80" s="651" t="s">
        <v>79</v>
      </c>
      <c r="AB80" s="649" t="s">
        <v>76</v>
      </c>
      <c r="AC80" s="650" t="s">
        <v>77</v>
      </c>
      <c r="AD80" s="650" t="s">
        <v>78</v>
      </c>
      <c r="AE80" s="651" t="s">
        <v>79</v>
      </c>
      <c r="AF80" s="649" t="s">
        <v>76</v>
      </c>
      <c r="AG80" s="650" t="s">
        <v>77</v>
      </c>
      <c r="AH80" s="650" t="s">
        <v>78</v>
      </c>
      <c r="AI80" s="652" t="s">
        <v>79</v>
      </c>
      <c r="AJ80" s="649" t="s">
        <v>76</v>
      </c>
      <c r="AK80" s="650" t="s">
        <v>77</v>
      </c>
      <c r="AL80" s="650" t="s">
        <v>78</v>
      </c>
      <c r="AM80" s="651" t="s">
        <v>79</v>
      </c>
      <c r="AN80" s="649" t="s">
        <v>76</v>
      </c>
      <c r="AO80" s="650" t="s">
        <v>77</v>
      </c>
      <c r="AP80" s="650" t="s">
        <v>78</v>
      </c>
      <c r="AQ80" s="652" t="s">
        <v>79</v>
      </c>
      <c r="AR80" s="649" t="s">
        <v>76</v>
      </c>
      <c r="AS80" s="650" t="s">
        <v>77</v>
      </c>
      <c r="AT80" s="650" t="s">
        <v>78</v>
      </c>
      <c r="AU80" s="651" t="s">
        <v>79</v>
      </c>
      <c r="AV80" s="649" t="s">
        <v>76</v>
      </c>
      <c r="AW80" s="650" t="s">
        <v>77</v>
      </c>
      <c r="AX80" s="650" t="s">
        <v>78</v>
      </c>
      <c r="AY80" s="651" t="s">
        <v>79</v>
      </c>
      <c r="AZ80" s="653" t="s">
        <v>76</v>
      </c>
      <c r="BA80" s="650" t="s">
        <v>77</v>
      </c>
      <c r="BB80" s="650" t="s">
        <v>78</v>
      </c>
      <c r="BC80" s="652" t="s">
        <v>79</v>
      </c>
      <c r="BD80" s="830"/>
      <c r="BE80" s="831"/>
      <c r="BF80" s="831"/>
      <c r="BG80" s="831"/>
      <c r="BH80" s="831"/>
      <c r="BI80" s="831"/>
      <c r="BJ80" s="831"/>
      <c r="BK80" s="831"/>
      <c r="BL80" s="831"/>
      <c r="BM80" s="831"/>
      <c r="BN80" s="831"/>
      <c r="BO80" s="825"/>
    </row>
    <row r="81" spans="1:71" ht="15" customHeight="1" thickBot="1">
      <c r="A81" s="28"/>
      <c r="B81" s="28"/>
      <c r="C81" s="28"/>
      <c r="D81" s="29"/>
      <c r="E81" s="29"/>
      <c r="F81" s="624"/>
      <c r="G81" s="624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485"/>
      <c r="BE81" s="485"/>
      <c r="BF81" s="485"/>
      <c r="BG81" s="485"/>
    </row>
    <row r="82" spans="1:71" s="626" customFormat="1" ht="20.100000000000001" customHeight="1" thickBot="1">
      <c r="A82" s="674">
        <v>1</v>
      </c>
      <c r="B82" s="675"/>
      <c r="C82" s="675" t="s">
        <v>89</v>
      </c>
      <c r="D82" s="564"/>
      <c r="E82" s="564"/>
      <c r="F82" s="625"/>
      <c r="G82" s="625"/>
      <c r="H82" s="564"/>
      <c r="I82" s="564"/>
      <c r="J82" s="564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  <c r="AA82" s="564"/>
      <c r="AB82" s="564"/>
      <c r="AC82" s="564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4"/>
      <c r="AQ82" s="564"/>
      <c r="AR82" s="564"/>
      <c r="AS82" s="564"/>
      <c r="AT82" s="564"/>
      <c r="AU82" s="564"/>
      <c r="AV82" s="564"/>
      <c r="AW82" s="564"/>
      <c r="AX82" s="564"/>
      <c r="AY82" s="564"/>
      <c r="AZ82" s="564"/>
      <c r="BA82" s="564"/>
      <c r="BB82" s="564"/>
      <c r="BC82" s="565"/>
      <c r="BD82" s="814"/>
      <c r="BE82" s="815"/>
      <c r="BF82" s="815"/>
      <c r="BG82" s="815"/>
      <c r="BH82" s="815"/>
      <c r="BI82" s="815"/>
      <c r="BJ82" s="815"/>
      <c r="BK82" s="815"/>
      <c r="BL82" s="815"/>
      <c r="BM82" s="815"/>
      <c r="BN82" s="815"/>
      <c r="BO82" s="816"/>
    </row>
    <row r="83" spans="1:71" s="627" customFormat="1" ht="18" customHeight="1">
      <c r="A83" s="676"/>
      <c r="B83" s="597">
        <v>1.1000000000000001</v>
      </c>
      <c r="C83" s="614" t="s">
        <v>80</v>
      </c>
      <c r="D83" s="615" t="s">
        <v>81</v>
      </c>
      <c r="E83" s="598"/>
      <c r="F83" s="665">
        <v>41334</v>
      </c>
      <c r="G83" s="677">
        <v>41348</v>
      </c>
      <c r="H83" s="598"/>
      <c r="I83" s="598"/>
      <c r="J83" s="598"/>
      <c r="K83" s="598"/>
      <c r="L83" s="598"/>
      <c r="M83" s="598"/>
      <c r="N83" s="598"/>
      <c r="O83" s="598"/>
      <c r="P83" s="599"/>
      <c r="Q83" s="599"/>
      <c r="R83" s="678"/>
      <c r="S83" s="678"/>
      <c r="T83" s="598"/>
      <c r="U83" s="598"/>
      <c r="V83" s="598"/>
      <c r="W83" s="598"/>
      <c r="X83" s="598"/>
      <c r="Y83" s="598"/>
      <c r="Z83" s="598"/>
      <c r="AA83" s="598"/>
      <c r="AB83" s="598"/>
      <c r="AC83" s="598"/>
      <c r="AD83" s="598"/>
      <c r="AE83" s="598"/>
      <c r="AF83" s="598"/>
      <c r="AG83" s="598"/>
      <c r="AH83" s="598"/>
      <c r="AI83" s="598"/>
      <c r="AJ83" s="598"/>
      <c r="AK83" s="598"/>
      <c r="AL83" s="598"/>
      <c r="AM83" s="598"/>
      <c r="AN83" s="598"/>
      <c r="AO83" s="598"/>
      <c r="AP83" s="598"/>
      <c r="AQ83" s="598"/>
      <c r="AR83" s="598"/>
      <c r="AS83" s="598"/>
      <c r="AT83" s="598"/>
      <c r="AU83" s="598"/>
      <c r="AV83" s="598"/>
      <c r="AW83" s="598"/>
      <c r="AX83" s="598"/>
      <c r="AY83" s="598"/>
      <c r="AZ83" s="598"/>
      <c r="BA83" s="598"/>
      <c r="BB83" s="598"/>
      <c r="BC83" s="671"/>
      <c r="BD83" s="817"/>
      <c r="BE83" s="818"/>
      <c r="BF83" s="818"/>
      <c r="BG83" s="818"/>
      <c r="BH83" s="818"/>
      <c r="BI83" s="818"/>
      <c r="BJ83" s="818"/>
      <c r="BK83" s="818"/>
      <c r="BL83" s="818"/>
      <c r="BM83" s="818"/>
      <c r="BN83" s="818"/>
      <c r="BO83" s="819"/>
    </row>
    <row r="84" spans="1:71" s="627" customFormat="1" ht="18" customHeight="1">
      <c r="A84" s="679"/>
      <c r="B84" s="602">
        <v>1.2</v>
      </c>
      <c r="C84" s="617" t="s">
        <v>186</v>
      </c>
      <c r="D84" s="618" t="s">
        <v>48</v>
      </c>
      <c r="E84" s="603"/>
      <c r="F84" s="666">
        <v>41351</v>
      </c>
      <c r="G84" s="680">
        <v>41369</v>
      </c>
      <c r="H84" s="603"/>
      <c r="I84" s="603"/>
      <c r="J84" s="603"/>
      <c r="K84" s="603"/>
      <c r="L84" s="603"/>
      <c r="M84" s="603"/>
      <c r="N84" s="603"/>
      <c r="O84" s="603"/>
      <c r="P84" s="603"/>
      <c r="Q84" s="603"/>
      <c r="R84" s="604"/>
      <c r="S84" s="604"/>
      <c r="T84" s="604"/>
      <c r="U84" s="681"/>
      <c r="V84" s="681"/>
      <c r="W84" s="603"/>
      <c r="X84" s="603"/>
      <c r="Y84" s="603"/>
      <c r="Z84" s="603"/>
      <c r="AA84" s="603"/>
      <c r="AB84" s="603"/>
      <c r="AC84" s="603"/>
      <c r="AD84" s="603"/>
      <c r="AE84" s="603"/>
      <c r="AF84" s="603"/>
      <c r="AG84" s="603"/>
      <c r="AH84" s="603"/>
      <c r="AI84" s="603"/>
      <c r="AJ84" s="603"/>
      <c r="AK84" s="603"/>
      <c r="AL84" s="603"/>
      <c r="AM84" s="603"/>
      <c r="AN84" s="603"/>
      <c r="AO84" s="603"/>
      <c r="AP84" s="603"/>
      <c r="AQ84" s="603"/>
      <c r="AR84" s="603"/>
      <c r="AS84" s="603"/>
      <c r="AT84" s="603"/>
      <c r="AU84" s="603"/>
      <c r="AV84" s="603"/>
      <c r="AW84" s="603"/>
      <c r="AX84" s="603"/>
      <c r="AY84" s="603"/>
      <c r="AZ84" s="603"/>
      <c r="BA84" s="603"/>
      <c r="BB84" s="603"/>
      <c r="BC84" s="672"/>
      <c r="BD84" s="817"/>
      <c r="BE84" s="818"/>
      <c r="BF84" s="818"/>
      <c r="BG84" s="818"/>
      <c r="BH84" s="818"/>
      <c r="BI84" s="818"/>
      <c r="BJ84" s="818"/>
      <c r="BK84" s="818"/>
      <c r="BL84" s="818"/>
      <c r="BM84" s="818"/>
      <c r="BN84" s="818"/>
      <c r="BO84" s="819"/>
    </row>
    <row r="85" spans="1:71" s="627" customFormat="1" ht="18" customHeight="1">
      <c r="A85" s="679"/>
      <c r="B85" s="602">
        <v>1.3</v>
      </c>
      <c r="C85" s="617" t="s">
        <v>89</v>
      </c>
      <c r="D85" s="618" t="s">
        <v>37</v>
      </c>
      <c r="E85" s="682">
        <v>1</v>
      </c>
      <c r="F85" s="666">
        <v>41372</v>
      </c>
      <c r="G85" s="680">
        <v>41381</v>
      </c>
      <c r="H85" s="603"/>
      <c r="I85" s="603"/>
      <c r="J85" s="603"/>
      <c r="K85" s="603"/>
      <c r="L85" s="603"/>
      <c r="M85" s="603"/>
      <c r="N85" s="603"/>
      <c r="O85" s="603"/>
      <c r="P85" s="603"/>
      <c r="Q85" s="603"/>
      <c r="R85" s="603"/>
      <c r="S85" s="603"/>
      <c r="T85" s="603"/>
      <c r="U85" s="604"/>
      <c r="V85" s="604"/>
      <c r="W85" s="604"/>
      <c r="X85" s="604"/>
      <c r="Y85" s="604"/>
      <c r="Z85" s="603"/>
      <c r="AA85" s="603"/>
      <c r="AB85" s="603"/>
      <c r="AC85" s="603"/>
      <c r="AD85" s="603"/>
      <c r="AE85" s="603"/>
      <c r="AF85" s="603"/>
      <c r="AG85" s="603"/>
      <c r="AH85" s="603"/>
      <c r="AI85" s="603"/>
      <c r="AJ85" s="603"/>
      <c r="AK85" s="603"/>
      <c r="AL85" s="603"/>
      <c r="AM85" s="603"/>
      <c r="AN85" s="603"/>
      <c r="AO85" s="603"/>
      <c r="AP85" s="603"/>
      <c r="AQ85" s="603"/>
      <c r="AR85" s="603"/>
      <c r="AS85" s="603"/>
      <c r="AT85" s="603"/>
      <c r="AU85" s="603"/>
      <c r="AV85" s="603"/>
      <c r="AW85" s="603"/>
      <c r="AX85" s="603"/>
      <c r="AY85" s="603"/>
      <c r="AZ85" s="603"/>
      <c r="BA85" s="603"/>
      <c r="BB85" s="603"/>
      <c r="BC85" s="672"/>
      <c r="BD85" s="817"/>
      <c r="BE85" s="818"/>
      <c r="BF85" s="818"/>
      <c r="BG85" s="818"/>
      <c r="BH85" s="818"/>
      <c r="BI85" s="818"/>
      <c r="BJ85" s="818"/>
      <c r="BK85" s="818"/>
      <c r="BL85" s="818"/>
      <c r="BM85" s="818"/>
      <c r="BN85" s="818"/>
      <c r="BO85" s="819"/>
    </row>
    <row r="86" spans="1:71" s="627" customFormat="1" ht="18" customHeight="1">
      <c r="A86" s="679"/>
      <c r="B86" s="602">
        <v>1.4</v>
      </c>
      <c r="C86" s="617" t="s">
        <v>83</v>
      </c>
      <c r="D86" s="618" t="s">
        <v>81</v>
      </c>
      <c r="E86" s="603"/>
      <c r="F86" s="666">
        <v>41407</v>
      </c>
      <c r="G86" s="680">
        <v>41411</v>
      </c>
      <c r="H86" s="603"/>
      <c r="I86" s="603"/>
      <c r="J86" s="603"/>
      <c r="K86" s="603"/>
      <c r="L86" s="603"/>
      <c r="M86" s="603"/>
      <c r="N86" s="603"/>
      <c r="O86" s="603"/>
      <c r="P86" s="603"/>
      <c r="Q86" s="603"/>
      <c r="R86" s="603"/>
      <c r="S86" s="603"/>
      <c r="T86" s="603"/>
      <c r="U86" s="603"/>
      <c r="V86" s="603"/>
      <c r="W86" s="603"/>
      <c r="X86" s="603"/>
      <c r="Y86" s="604"/>
      <c r="Z86" s="603"/>
      <c r="AA86" s="603"/>
      <c r="AB86" s="603"/>
      <c r="AC86" s="603"/>
      <c r="AD86" s="603"/>
      <c r="AE86" s="603"/>
      <c r="AF86" s="603"/>
      <c r="AG86" s="603"/>
      <c r="AH86" s="603"/>
      <c r="AI86" s="603"/>
      <c r="AJ86" s="603"/>
      <c r="AK86" s="603"/>
      <c r="AL86" s="603"/>
      <c r="AM86" s="603"/>
      <c r="AN86" s="603"/>
      <c r="AO86" s="603"/>
      <c r="AP86" s="603"/>
      <c r="AQ86" s="603"/>
      <c r="AR86" s="603"/>
      <c r="AS86" s="603"/>
      <c r="AT86" s="603"/>
      <c r="AU86" s="603"/>
      <c r="AV86" s="603"/>
      <c r="AW86" s="603"/>
      <c r="AX86" s="603"/>
      <c r="AY86" s="603"/>
      <c r="AZ86" s="603"/>
      <c r="BA86" s="603"/>
      <c r="BB86" s="603"/>
      <c r="BC86" s="672"/>
      <c r="BD86" s="817"/>
      <c r="BE86" s="818"/>
      <c r="BF86" s="818"/>
      <c r="BG86" s="818"/>
      <c r="BH86" s="818"/>
      <c r="BI86" s="818"/>
      <c r="BJ86" s="818"/>
      <c r="BK86" s="818"/>
      <c r="BL86" s="818"/>
      <c r="BM86" s="818"/>
      <c r="BN86" s="818"/>
      <c r="BO86" s="819"/>
    </row>
    <row r="87" spans="1:71" s="627" customFormat="1" ht="9.9499999999999993" customHeight="1" thickBot="1">
      <c r="A87" s="679"/>
      <c r="B87" s="602"/>
      <c r="C87" s="617"/>
      <c r="D87" s="618"/>
      <c r="E87" s="603"/>
      <c r="F87" s="666"/>
      <c r="G87" s="680"/>
      <c r="H87" s="603"/>
      <c r="I87" s="603"/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3"/>
      <c r="X87" s="603"/>
      <c r="Y87" s="603"/>
      <c r="Z87" s="603"/>
      <c r="AA87" s="603"/>
      <c r="AB87" s="603"/>
      <c r="AC87" s="603"/>
      <c r="AD87" s="603"/>
      <c r="AE87" s="603"/>
      <c r="AF87" s="603"/>
      <c r="AG87" s="603"/>
      <c r="AH87" s="603"/>
      <c r="AI87" s="603"/>
      <c r="AJ87" s="603"/>
      <c r="AK87" s="603"/>
      <c r="AL87" s="603"/>
      <c r="AM87" s="603"/>
      <c r="AN87" s="603"/>
      <c r="AO87" s="603"/>
      <c r="AP87" s="603"/>
      <c r="AQ87" s="603"/>
      <c r="AR87" s="603"/>
      <c r="AS87" s="603"/>
      <c r="AT87" s="603"/>
      <c r="AU87" s="603"/>
      <c r="AV87" s="603"/>
      <c r="AW87" s="603"/>
      <c r="AX87" s="603"/>
      <c r="AY87" s="603"/>
      <c r="AZ87" s="603"/>
      <c r="BA87" s="603"/>
      <c r="BB87" s="603"/>
      <c r="BC87" s="672"/>
      <c r="BD87" s="817"/>
      <c r="BE87" s="818"/>
      <c r="BF87" s="818"/>
      <c r="BG87" s="818"/>
      <c r="BH87" s="818"/>
      <c r="BI87" s="818"/>
      <c r="BJ87" s="818"/>
      <c r="BK87" s="818"/>
      <c r="BL87" s="818"/>
      <c r="BM87" s="818"/>
      <c r="BN87" s="818"/>
      <c r="BO87" s="819"/>
    </row>
    <row r="88" spans="1:71" s="627" customFormat="1" ht="20.100000000000001" customHeight="1" thickBot="1">
      <c r="A88" s="654">
        <v>2</v>
      </c>
      <c r="B88" s="655"/>
      <c r="C88" s="655" t="s">
        <v>35</v>
      </c>
      <c r="D88" s="562"/>
      <c r="E88" s="562"/>
      <c r="F88" s="621"/>
      <c r="G88" s="621"/>
      <c r="H88" s="562"/>
      <c r="I88" s="562"/>
      <c r="J88" s="562"/>
      <c r="K88" s="562"/>
      <c r="L88" s="562"/>
      <c r="M88" s="562"/>
      <c r="N88" s="562"/>
      <c r="O88" s="562"/>
      <c r="P88" s="562"/>
      <c r="Q88" s="562"/>
      <c r="R88" s="562"/>
      <c r="S88" s="562"/>
      <c r="T88" s="562"/>
      <c r="U88" s="562"/>
      <c r="V88" s="562"/>
      <c r="W88" s="562"/>
      <c r="X88" s="562"/>
      <c r="Y88" s="562"/>
      <c r="Z88" s="562"/>
      <c r="AA88" s="562"/>
      <c r="AB88" s="562"/>
      <c r="AC88" s="562"/>
      <c r="AD88" s="562"/>
      <c r="AE88" s="562"/>
      <c r="AF88" s="562"/>
      <c r="AG88" s="562"/>
      <c r="AH88" s="562"/>
      <c r="AI88" s="562"/>
      <c r="AJ88" s="562"/>
      <c r="AK88" s="562"/>
      <c r="AL88" s="562"/>
      <c r="AM88" s="562"/>
      <c r="AN88" s="562"/>
      <c r="AO88" s="562"/>
      <c r="AP88" s="562"/>
      <c r="AQ88" s="562"/>
      <c r="AR88" s="562"/>
      <c r="AS88" s="562"/>
      <c r="AT88" s="562"/>
      <c r="AU88" s="562"/>
      <c r="AV88" s="562"/>
      <c r="AW88" s="562"/>
      <c r="AX88" s="562"/>
      <c r="AY88" s="562"/>
      <c r="AZ88" s="562"/>
      <c r="BA88" s="562"/>
      <c r="BB88" s="562"/>
      <c r="BC88" s="563"/>
      <c r="BD88" s="814"/>
      <c r="BE88" s="815"/>
      <c r="BF88" s="815"/>
      <c r="BG88" s="815"/>
      <c r="BH88" s="815"/>
      <c r="BI88" s="815"/>
      <c r="BJ88" s="815"/>
      <c r="BK88" s="815"/>
      <c r="BL88" s="815"/>
      <c r="BM88" s="815"/>
      <c r="BN88" s="815"/>
      <c r="BO88" s="816"/>
      <c r="BP88" s="628"/>
      <c r="BQ88" s="628"/>
      <c r="BR88" s="628"/>
      <c r="BS88" s="628"/>
    </row>
    <row r="89" spans="1:71" s="627" customFormat="1" ht="18" customHeight="1">
      <c r="A89" s="601"/>
      <c r="B89" s="602">
        <v>2.2000000000000002</v>
      </c>
      <c r="C89" s="617" t="s">
        <v>186</v>
      </c>
      <c r="D89" s="618" t="s">
        <v>48</v>
      </c>
      <c r="E89" s="603"/>
      <c r="F89" s="666">
        <v>41421</v>
      </c>
      <c r="G89" s="680">
        <v>41453</v>
      </c>
      <c r="H89" s="603"/>
      <c r="I89" s="603"/>
      <c r="J89" s="603"/>
      <c r="K89" s="603"/>
      <c r="L89" s="603"/>
      <c r="M89" s="603"/>
      <c r="N89" s="603"/>
      <c r="O89" s="603"/>
      <c r="P89" s="603"/>
      <c r="Q89" s="603"/>
      <c r="R89" s="603"/>
      <c r="S89" s="603"/>
      <c r="T89" s="603"/>
      <c r="U89" s="603"/>
      <c r="V89" s="603"/>
      <c r="W89" s="603"/>
      <c r="X89" s="603"/>
      <c r="Y89" s="603"/>
      <c r="Z89" s="603"/>
      <c r="AA89" s="604"/>
      <c r="AB89" s="604"/>
      <c r="AC89" s="604"/>
      <c r="AD89" s="604"/>
      <c r="AE89" s="604"/>
      <c r="AF89" s="603"/>
      <c r="AG89" s="603"/>
      <c r="AH89" s="603"/>
      <c r="AI89" s="603"/>
      <c r="AJ89" s="603"/>
      <c r="AK89" s="603"/>
      <c r="AL89" s="603"/>
      <c r="AM89" s="603"/>
      <c r="AN89" s="603"/>
      <c r="AO89" s="603"/>
      <c r="AP89" s="603"/>
      <c r="AQ89" s="603"/>
      <c r="AR89" s="603"/>
      <c r="AS89" s="603"/>
      <c r="AT89" s="603"/>
      <c r="AU89" s="603"/>
      <c r="AV89" s="603"/>
      <c r="AW89" s="603"/>
      <c r="AX89" s="603"/>
      <c r="AY89" s="603"/>
      <c r="AZ89" s="603"/>
      <c r="BA89" s="603"/>
      <c r="BB89" s="603"/>
      <c r="BC89" s="672"/>
      <c r="BD89" s="817"/>
      <c r="BE89" s="818"/>
      <c r="BF89" s="818"/>
      <c r="BG89" s="818"/>
      <c r="BH89" s="818"/>
      <c r="BI89" s="818"/>
      <c r="BJ89" s="818"/>
      <c r="BK89" s="818"/>
      <c r="BL89" s="818"/>
      <c r="BM89" s="818"/>
      <c r="BN89" s="818"/>
      <c r="BO89" s="819"/>
      <c r="BP89" s="628"/>
      <c r="BQ89" s="628"/>
      <c r="BR89" s="628"/>
      <c r="BS89" s="628"/>
    </row>
    <row r="90" spans="1:71" s="627" customFormat="1" ht="18" customHeight="1">
      <c r="A90" s="601"/>
      <c r="B90" s="602">
        <v>2.2999999999999998</v>
      </c>
      <c r="C90" s="617" t="s">
        <v>187</v>
      </c>
      <c r="D90" s="618" t="s">
        <v>48</v>
      </c>
      <c r="E90" s="603"/>
      <c r="F90" s="666">
        <v>41456</v>
      </c>
      <c r="G90" s="680">
        <v>41486</v>
      </c>
      <c r="H90" s="603"/>
      <c r="I90" s="603"/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3"/>
      <c r="X90" s="603"/>
      <c r="Y90" s="603"/>
      <c r="Z90" s="603"/>
      <c r="AA90" s="603"/>
      <c r="AB90" s="603"/>
      <c r="AC90" s="603"/>
      <c r="AD90" s="603"/>
      <c r="AE90" s="603"/>
      <c r="AF90" s="604"/>
      <c r="AG90" s="604"/>
      <c r="AH90" s="604"/>
      <c r="AI90" s="604"/>
      <c r="AJ90" s="604"/>
      <c r="AK90" s="604"/>
      <c r="AL90" s="604"/>
      <c r="AM90" s="604"/>
      <c r="AN90" s="604"/>
      <c r="AO90" s="604"/>
      <c r="AP90" s="604"/>
      <c r="AQ90" s="604"/>
      <c r="AR90" s="603"/>
      <c r="AS90" s="603"/>
      <c r="AT90" s="603"/>
      <c r="AU90" s="603"/>
      <c r="AV90" s="603"/>
      <c r="AW90" s="603"/>
      <c r="AX90" s="603"/>
      <c r="AY90" s="603"/>
      <c r="AZ90" s="603"/>
      <c r="BA90" s="603"/>
      <c r="BB90" s="603"/>
      <c r="BC90" s="672"/>
      <c r="BD90" s="817"/>
      <c r="BE90" s="818"/>
      <c r="BF90" s="818"/>
      <c r="BG90" s="818"/>
      <c r="BH90" s="818"/>
      <c r="BI90" s="818"/>
      <c r="BJ90" s="818"/>
      <c r="BK90" s="818"/>
      <c r="BL90" s="818"/>
      <c r="BM90" s="818"/>
      <c r="BN90" s="818"/>
      <c r="BO90" s="819"/>
      <c r="BP90" s="628"/>
      <c r="BQ90" s="628"/>
      <c r="BR90" s="628"/>
      <c r="BS90" s="628"/>
    </row>
    <row r="91" spans="1:71" s="627" customFormat="1" ht="18" customHeight="1">
      <c r="A91" s="601"/>
      <c r="B91" s="602">
        <v>2.4</v>
      </c>
      <c r="C91" s="617" t="s">
        <v>88</v>
      </c>
      <c r="D91" s="618" t="s">
        <v>81</v>
      </c>
      <c r="E91" s="603"/>
      <c r="F91" s="666">
        <v>41533</v>
      </c>
      <c r="G91" s="680">
        <v>41587</v>
      </c>
      <c r="H91" s="603"/>
      <c r="I91" s="603"/>
      <c r="J91" s="603"/>
      <c r="K91" s="603"/>
      <c r="L91" s="603"/>
      <c r="M91" s="603"/>
      <c r="N91" s="603"/>
      <c r="O91" s="603"/>
      <c r="P91" s="603"/>
      <c r="Q91" s="603"/>
      <c r="R91" s="603"/>
      <c r="S91" s="603"/>
      <c r="T91" s="603"/>
      <c r="U91" s="603"/>
      <c r="V91" s="603"/>
      <c r="W91" s="603"/>
      <c r="X91" s="603"/>
      <c r="Y91" s="603"/>
      <c r="Z91" s="603"/>
      <c r="AA91" s="603"/>
      <c r="AB91" s="603"/>
      <c r="AC91" s="603"/>
      <c r="AD91" s="603"/>
      <c r="AE91" s="603"/>
      <c r="AF91" s="603"/>
      <c r="AG91" s="603"/>
      <c r="AH91" s="603"/>
      <c r="AI91" s="603"/>
      <c r="AJ91" s="603"/>
      <c r="AK91" s="603"/>
      <c r="AL91" s="603"/>
      <c r="AM91" s="603"/>
      <c r="AN91" s="603"/>
      <c r="AO91" s="603"/>
      <c r="AP91" s="604"/>
      <c r="AQ91" s="604"/>
      <c r="AR91" s="604"/>
      <c r="AS91" s="604"/>
      <c r="AT91" s="604"/>
      <c r="AU91" s="604"/>
      <c r="AV91" s="604"/>
      <c r="AW91" s="603"/>
      <c r="AX91" s="603"/>
      <c r="AY91" s="603"/>
      <c r="AZ91" s="603"/>
      <c r="BA91" s="603"/>
      <c r="BB91" s="603"/>
      <c r="BC91" s="672"/>
      <c r="BD91" s="817"/>
      <c r="BE91" s="818"/>
      <c r="BF91" s="818"/>
      <c r="BG91" s="818"/>
      <c r="BH91" s="818"/>
      <c r="BI91" s="818"/>
      <c r="BJ91" s="818"/>
      <c r="BK91" s="818"/>
      <c r="BL91" s="818"/>
      <c r="BM91" s="818"/>
      <c r="BN91" s="818"/>
      <c r="BO91" s="819"/>
      <c r="BP91" s="628"/>
      <c r="BQ91" s="628"/>
      <c r="BR91" s="628"/>
      <c r="BS91" s="628"/>
    </row>
    <row r="92" spans="1:71" s="627" customFormat="1" ht="9.9499999999999993" customHeight="1" thickBot="1">
      <c r="A92" s="601"/>
      <c r="B92" s="602"/>
      <c r="C92" s="683"/>
      <c r="D92" s="618"/>
      <c r="E92" s="603"/>
      <c r="F92" s="666"/>
      <c r="G92" s="680"/>
      <c r="H92" s="603"/>
      <c r="I92" s="603"/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3"/>
      <c r="X92" s="603"/>
      <c r="Y92" s="603"/>
      <c r="Z92" s="603"/>
      <c r="AA92" s="603"/>
      <c r="AB92" s="603"/>
      <c r="AC92" s="603"/>
      <c r="AD92" s="603"/>
      <c r="AE92" s="603"/>
      <c r="AF92" s="603"/>
      <c r="AG92" s="603"/>
      <c r="AH92" s="603"/>
      <c r="AI92" s="603"/>
      <c r="AJ92" s="603"/>
      <c r="AK92" s="603"/>
      <c r="AL92" s="603"/>
      <c r="AM92" s="603"/>
      <c r="AN92" s="603"/>
      <c r="AO92" s="603"/>
      <c r="AP92" s="603"/>
      <c r="AQ92" s="603"/>
      <c r="AR92" s="603"/>
      <c r="AS92" s="603"/>
      <c r="AT92" s="603"/>
      <c r="AU92" s="603"/>
      <c r="AV92" s="603"/>
      <c r="AW92" s="603"/>
      <c r="AX92" s="603"/>
      <c r="AY92" s="603"/>
      <c r="AZ92" s="603"/>
      <c r="BA92" s="603"/>
      <c r="BB92" s="603"/>
      <c r="BC92" s="672"/>
      <c r="BD92" s="871"/>
      <c r="BE92" s="872"/>
      <c r="BF92" s="872"/>
      <c r="BG92" s="872"/>
      <c r="BH92" s="872"/>
      <c r="BI92" s="872"/>
      <c r="BJ92" s="872"/>
      <c r="BK92" s="872"/>
      <c r="BL92" s="872"/>
      <c r="BM92" s="872"/>
      <c r="BN92" s="872"/>
      <c r="BO92" s="873"/>
      <c r="BP92" s="628"/>
      <c r="BQ92" s="628"/>
      <c r="BR92" s="628"/>
      <c r="BS92" s="628"/>
    </row>
    <row r="93" spans="1:71" s="627" customFormat="1" ht="20.100000000000001" customHeight="1" thickBot="1">
      <c r="A93" s="654">
        <v>3</v>
      </c>
      <c r="B93" s="655"/>
      <c r="C93" s="655" t="s">
        <v>41</v>
      </c>
      <c r="D93" s="562"/>
      <c r="E93" s="562"/>
      <c r="F93" s="621"/>
      <c r="G93" s="621"/>
      <c r="H93" s="562"/>
      <c r="I93" s="562"/>
      <c r="J93" s="562"/>
      <c r="K93" s="562"/>
      <c r="L93" s="562"/>
      <c r="M93" s="562"/>
      <c r="N93" s="562"/>
      <c r="O93" s="562"/>
      <c r="P93" s="562"/>
      <c r="Q93" s="562"/>
      <c r="R93" s="562"/>
      <c r="S93" s="562"/>
      <c r="T93" s="562"/>
      <c r="U93" s="562"/>
      <c r="V93" s="562"/>
      <c r="W93" s="562"/>
      <c r="X93" s="562"/>
      <c r="Y93" s="562"/>
      <c r="Z93" s="562"/>
      <c r="AA93" s="562"/>
      <c r="AB93" s="562"/>
      <c r="AC93" s="562"/>
      <c r="AD93" s="562"/>
      <c r="AE93" s="562"/>
      <c r="AF93" s="562"/>
      <c r="AG93" s="562"/>
      <c r="AH93" s="562"/>
      <c r="AI93" s="562"/>
      <c r="AJ93" s="562"/>
      <c r="AK93" s="562"/>
      <c r="AL93" s="562"/>
      <c r="AM93" s="562"/>
      <c r="AN93" s="562"/>
      <c r="AO93" s="562"/>
      <c r="AP93" s="562"/>
      <c r="AQ93" s="562"/>
      <c r="AR93" s="562"/>
      <c r="AS93" s="562"/>
      <c r="AT93" s="562"/>
      <c r="AU93" s="562"/>
      <c r="AV93" s="562"/>
      <c r="AW93" s="562"/>
      <c r="AX93" s="562"/>
      <c r="AY93" s="562"/>
      <c r="AZ93" s="562"/>
      <c r="BA93" s="562"/>
      <c r="BB93" s="562"/>
      <c r="BC93" s="563"/>
      <c r="BD93" s="863" t="s">
        <v>188</v>
      </c>
      <c r="BE93" s="864"/>
      <c r="BF93" s="864"/>
      <c r="BG93" s="864"/>
      <c r="BH93" s="864"/>
      <c r="BI93" s="864"/>
      <c r="BJ93" s="864"/>
      <c r="BK93" s="864"/>
      <c r="BL93" s="864"/>
      <c r="BM93" s="864"/>
      <c r="BN93" s="864"/>
      <c r="BO93" s="865"/>
    </row>
    <row r="94" spans="1:71" s="627" customFormat="1" ht="18" customHeight="1">
      <c r="A94" s="601"/>
      <c r="B94" s="602">
        <v>3.1</v>
      </c>
      <c r="C94" s="617" t="s">
        <v>186</v>
      </c>
      <c r="D94" s="618" t="s">
        <v>48</v>
      </c>
      <c r="E94" s="603"/>
      <c r="F94" s="666">
        <v>41334</v>
      </c>
      <c r="G94" s="680">
        <v>41363</v>
      </c>
      <c r="H94" s="603"/>
      <c r="I94" s="603"/>
      <c r="J94" s="603"/>
      <c r="K94" s="603"/>
      <c r="L94" s="603"/>
      <c r="M94" s="603"/>
      <c r="N94" s="603"/>
      <c r="O94" s="603"/>
      <c r="P94" s="603"/>
      <c r="Q94" s="603"/>
      <c r="R94" s="603"/>
      <c r="S94" s="603"/>
      <c r="T94" s="603"/>
      <c r="U94" s="603"/>
      <c r="V94" s="603"/>
      <c r="W94" s="603"/>
      <c r="X94" s="603"/>
      <c r="Y94" s="603"/>
      <c r="Z94" s="604"/>
      <c r="AA94" s="604"/>
      <c r="AB94" s="603"/>
      <c r="AC94" s="603"/>
      <c r="AD94" s="603"/>
      <c r="AE94" s="603"/>
      <c r="AF94" s="603"/>
      <c r="AG94" s="603"/>
      <c r="AH94" s="603"/>
      <c r="AI94" s="603"/>
      <c r="AJ94" s="603"/>
      <c r="AK94" s="603"/>
      <c r="AL94" s="603"/>
      <c r="AM94" s="603"/>
      <c r="AN94" s="603"/>
      <c r="AO94" s="603"/>
      <c r="AP94" s="603"/>
      <c r="AQ94" s="603"/>
      <c r="AR94" s="603"/>
      <c r="AS94" s="603"/>
      <c r="AT94" s="603"/>
      <c r="AU94" s="603"/>
      <c r="AV94" s="603"/>
      <c r="AW94" s="603"/>
      <c r="AX94" s="603"/>
      <c r="AY94" s="603"/>
      <c r="AZ94" s="603"/>
      <c r="BA94" s="603"/>
      <c r="BB94" s="603"/>
      <c r="BC94" s="672"/>
      <c r="BD94" s="863"/>
      <c r="BE94" s="864"/>
      <c r="BF94" s="864"/>
      <c r="BG94" s="864"/>
      <c r="BH94" s="864"/>
      <c r="BI94" s="864"/>
      <c r="BJ94" s="864"/>
      <c r="BK94" s="864"/>
      <c r="BL94" s="864"/>
      <c r="BM94" s="864"/>
      <c r="BN94" s="864"/>
      <c r="BO94" s="865"/>
    </row>
    <row r="95" spans="1:71" s="627" customFormat="1" ht="18" customHeight="1">
      <c r="A95" s="601"/>
      <c r="B95" s="602">
        <v>3.2</v>
      </c>
      <c r="C95" s="617" t="s">
        <v>84</v>
      </c>
      <c r="D95" s="603" t="s">
        <v>34</v>
      </c>
      <c r="E95" s="603">
        <v>1</v>
      </c>
      <c r="F95" s="666">
        <v>41365</v>
      </c>
      <c r="G95" s="680">
        <v>41425</v>
      </c>
      <c r="H95" s="603"/>
      <c r="I95" s="603"/>
      <c r="J95" s="603"/>
      <c r="K95" s="603"/>
      <c r="L95" s="603"/>
      <c r="M95" s="603"/>
      <c r="N95" s="603"/>
      <c r="O95" s="603"/>
      <c r="P95" s="603"/>
      <c r="Q95" s="603"/>
      <c r="R95" s="603"/>
      <c r="S95" s="603"/>
      <c r="T95" s="603"/>
      <c r="U95" s="603"/>
      <c r="V95" s="603"/>
      <c r="W95" s="603"/>
      <c r="X95" s="603"/>
      <c r="Y95" s="603"/>
      <c r="Z95" s="603"/>
      <c r="AA95" s="603"/>
      <c r="AB95" s="604"/>
      <c r="AC95" s="604"/>
      <c r="AD95" s="604"/>
      <c r="AE95" s="604"/>
      <c r="AF95" s="604"/>
      <c r="AG95" s="604"/>
      <c r="AH95" s="604"/>
      <c r="AI95" s="604"/>
      <c r="AJ95" s="603"/>
      <c r="AK95" s="603"/>
      <c r="AL95" s="603"/>
      <c r="AM95" s="603"/>
      <c r="AN95" s="603"/>
      <c r="AO95" s="603"/>
      <c r="AP95" s="603"/>
      <c r="AQ95" s="603"/>
      <c r="AR95" s="603"/>
      <c r="AS95" s="603"/>
      <c r="AT95" s="603"/>
      <c r="AU95" s="603"/>
      <c r="AV95" s="603"/>
      <c r="AW95" s="603"/>
      <c r="AX95" s="603"/>
      <c r="AY95" s="603"/>
      <c r="AZ95" s="603"/>
      <c r="BA95" s="603"/>
      <c r="BB95" s="603"/>
      <c r="BC95" s="672"/>
      <c r="BD95" s="863"/>
      <c r="BE95" s="864"/>
      <c r="BF95" s="864"/>
      <c r="BG95" s="864"/>
      <c r="BH95" s="864"/>
      <c r="BI95" s="864"/>
      <c r="BJ95" s="864"/>
      <c r="BK95" s="864"/>
      <c r="BL95" s="864"/>
      <c r="BM95" s="864"/>
      <c r="BN95" s="864"/>
      <c r="BO95" s="865"/>
    </row>
    <row r="96" spans="1:71" s="627" customFormat="1" ht="18" customHeight="1">
      <c r="A96" s="601"/>
      <c r="B96" s="602">
        <v>3.3</v>
      </c>
      <c r="C96" s="617" t="s">
        <v>85</v>
      </c>
      <c r="D96" s="603" t="s">
        <v>81</v>
      </c>
      <c r="E96" s="603"/>
      <c r="F96" s="666">
        <v>41397</v>
      </c>
      <c r="G96" s="680">
        <v>41347</v>
      </c>
      <c r="H96" s="603"/>
      <c r="I96" s="603"/>
      <c r="J96" s="603"/>
      <c r="K96" s="603"/>
      <c r="L96" s="603"/>
      <c r="M96" s="603"/>
      <c r="N96" s="603"/>
      <c r="O96" s="603"/>
      <c r="P96" s="603"/>
      <c r="Q96" s="603"/>
      <c r="R96" s="603"/>
      <c r="S96" s="603"/>
      <c r="T96" s="603"/>
      <c r="U96" s="603"/>
      <c r="V96" s="603"/>
      <c r="W96" s="603"/>
      <c r="X96" s="603"/>
      <c r="Y96" s="603"/>
      <c r="Z96" s="603"/>
      <c r="AA96" s="603"/>
      <c r="AB96" s="603"/>
      <c r="AC96" s="603"/>
      <c r="AD96" s="603"/>
      <c r="AE96" s="603"/>
      <c r="AF96" s="603"/>
      <c r="AG96" s="603"/>
      <c r="AH96" s="603"/>
      <c r="AI96" s="603"/>
      <c r="AJ96" s="604"/>
      <c r="AK96" s="604"/>
      <c r="AL96" s="603"/>
      <c r="AM96" s="603"/>
      <c r="AN96" s="603"/>
      <c r="AO96" s="603"/>
      <c r="AP96" s="603"/>
      <c r="AQ96" s="603"/>
      <c r="AR96" s="603"/>
      <c r="AS96" s="603"/>
      <c r="AT96" s="603"/>
      <c r="AU96" s="603"/>
      <c r="AV96" s="603"/>
      <c r="AW96" s="603"/>
      <c r="AX96" s="603"/>
      <c r="AY96" s="603"/>
      <c r="AZ96" s="603"/>
      <c r="BA96" s="603"/>
      <c r="BB96" s="603"/>
      <c r="BC96" s="672"/>
      <c r="BD96" s="863"/>
      <c r="BE96" s="864"/>
      <c r="BF96" s="864"/>
      <c r="BG96" s="864"/>
      <c r="BH96" s="864"/>
      <c r="BI96" s="864"/>
      <c r="BJ96" s="864"/>
      <c r="BK96" s="864"/>
      <c r="BL96" s="864"/>
      <c r="BM96" s="864"/>
      <c r="BN96" s="864"/>
      <c r="BO96" s="865"/>
    </row>
    <row r="97" spans="1:79" s="627" customFormat="1" ht="9.9499999999999993" customHeight="1" thickBot="1">
      <c r="A97" s="601"/>
      <c r="B97" s="602"/>
      <c r="C97" s="617"/>
      <c r="D97" s="603"/>
      <c r="E97" s="603"/>
      <c r="F97" s="666"/>
      <c r="G97" s="680"/>
      <c r="H97" s="603"/>
      <c r="I97" s="603"/>
      <c r="J97" s="603"/>
      <c r="K97" s="603"/>
      <c r="L97" s="603"/>
      <c r="M97" s="603"/>
      <c r="N97" s="603"/>
      <c r="O97" s="603"/>
      <c r="P97" s="603"/>
      <c r="Q97" s="603"/>
      <c r="R97" s="603"/>
      <c r="S97" s="603"/>
      <c r="T97" s="603"/>
      <c r="U97" s="603"/>
      <c r="V97" s="603"/>
      <c r="W97" s="603"/>
      <c r="X97" s="603"/>
      <c r="Y97" s="603"/>
      <c r="Z97" s="603"/>
      <c r="AA97" s="603"/>
      <c r="AB97" s="603"/>
      <c r="AC97" s="603"/>
      <c r="AD97" s="603"/>
      <c r="AE97" s="603"/>
      <c r="AF97" s="603"/>
      <c r="AG97" s="603"/>
      <c r="AH97" s="603"/>
      <c r="AI97" s="603"/>
      <c r="AJ97" s="603"/>
      <c r="AK97" s="603"/>
      <c r="AL97" s="603"/>
      <c r="AM97" s="603"/>
      <c r="AN97" s="603"/>
      <c r="AO97" s="603"/>
      <c r="AP97" s="603"/>
      <c r="AQ97" s="603"/>
      <c r="AR97" s="603"/>
      <c r="AS97" s="603"/>
      <c r="AT97" s="603"/>
      <c r="AU97" s="603"/>
      <c r="AV97" s="603"/>
      <c r="AW97" s="603"/>
      <c r="AX97" s="603"/>
      <c r="AY97" s="603"/>
      <c r="AZ97" s="603"/>
      <c r="BA97" s="603"/>
      <c r="BB97" s="603"/>
      <c r="BC97" s="672"/>
      <c r="BD97" s="863"/>
      <c r="BE97" s="864"/>
      <c r="BF97" s="864"/>
      <c r="BG97" s="864"/>
      <c r="BH97" s="864"/>
      <c r="BI97" s="864"/>
      <c r="BJ97" s="864"/>
      <c r="BK97" s="864"/>
      <c r="BL97" s="864"/>
      <c r="BM97" s="864"/>
      <c r="BN97" s="864"/>
      <c r="BO97" s="865"/>
    </row>
    <row r="98" spans="1:79" s="627" customFormat="1" ht="20.100000000000001" customHeight="1" thickBot="1">
      <c r="A98" s="654">
        <v>4</v>
      </c>
      <c r="B98" s="655"/>
      <c r="C98" s="655" t="s">
        <v>45</v>
      </c>
      <c r="D98" s="562"/>
      <c r="E98" s="562"/>
      <c r="F98" s="621"/>
      <c r="G98" s="621"/>
      <c r="H98" s="562"/>
      <c r="I98" s="562"/>
      <c r="J98" s="562"/>
      <c r="K98" s="562"/>
      <c r="L98" s="562"/>
      <c r="M98" s="562"/>
      <c r="N98" s="562"/>
      <c r="O98" s="562"/>
      <c r="P98" s="562"/>
      <c r="Q98" s="562"/>
      <c r="R98" s="562"/>
      <c r="S98" s="562"/>
      <c r="T98" s="562"/>
      <c r="U98" s="562"/>
      <c r="V98" s="562"/>
      <c r="W98" s="562"/>
      <c r="X98" s="562"/>
      <c r="Y98" s="562"/>
      <c r="Z98" s="562"/>
      <c r="AA98" s="562"/>
      <c r="AB98" s="562"/>
      <c r="AC98" s="562"/>
      <c r="AD98" s="562"/>
      <c r="AE98" s="562"/>
      <c r="AF98" s="562"/>
      <c r="AG98" s="562"/>
      <c r="AH98" s="562"/>
      <c r="AI98" s="562"/>
      <c r="AJ98" s="562"/>
      <c r="AK98" s="562"/>
      <c r="AL98" s="562"/>
      <c r="AM98" s="562"/>
      <c r="AN98" s="562"/>
      <c r="AO98" s="562"/>
      <c r="AP98" s="562"/>
      <c r="AQ98" s="562"/>
      <c r="AR98" s="562"/>
      <c r="AS98" s="562"/>
      <c r="AT98" s="562"/>
      <c r="AU98" s="562"/>
      <c r="AV98" s="562"/>
      <c r="AW98" s="562"/>
      <c r="AX98" s="562"/>
      <c r="AY98" s="562"/>
      <c r="AZ98" s="562"/>
      <c r="BA98" s="562"/>
      <c r="BB98" s="562"/>
      <c r="BC98" s="563"/>
      <c r="BD98" s="860"/>
      <c r="BE98" s="861"/>
      <c r="BF98" s="861"/>
      <c r="BG98" s="861"/>
      <c r="BH98" s="861"/>
      <c r="BI98" s="861"/>
      <c r="BJ98" s="861"/>
      <c r="BK98" s="861"/>
      <c r="BL98" s="861"/>
      <c r="BM98" s="861"/>
      <c r="BN98" s="861"/>
      <c r="BO98" s="862"/>
    </row>
    <row r="99" spans="1:79" s="627" customFormat="1" ht="18" customHeight="1">
      <c r="A99" s="684"/>
      <c r="B99" s="602">
        <v>4.0999999999999996</v>
      </c>
      <c r="C99" s="617" t="s">
        <v>90</v>
      </c>
      <c r="D99" s="618" t="s">
        <v>48</v>
      </c>
      <c r="E99" s="603"/>
      <c r="F99" s="666">
        <v>41334</v>
      </c>
      <c r="G99" s="680">
        <v>41369</v>
      </c>
      <c r="H99" s="603"/>
      <c r="I99" s="603"/>
      <c r="J99" s="603"/>
      <c r="K99" s="603"/>
      <c r="L99" s="603"/>
      <c r="M99" s="603"/>
      <c r="N99" s="603"/>
      <c r="O99" s="603"/>
      <c r="P99" s="604"/>
      <c r="Q99" s="604"/>
      <c r="R99" s="604"/>
      <c r="S99" s="604"/>
      <c r="T99" s="604"/>
      <c r="U99" s="603"/>
      <c r="V99" s="603"/>
      <c r="W99" s="603"/>
      <c r="X99" s="603"/>
      <c r="Y99" s="603"/>
      <c r="Z99" s="603"/>
      <c r="AA99" s="603"/>
      <c r="AB99" s="603"/>
      <c r="AC99" s="603"/>
      <c r="AD99" s="603"/>
      <c r="AE99" s="603"/>
      <c r="AF99" s="603"/>
      <c r="AG99" s="603"/>
      <c r="AH99" s="603"/>
      <c r="AI99" s="603"/>
      <c r="AJ99" s="603"/>
      <c r="AK99" s="603"/>
      <c r="AL99" s="603"/>
      <c r="AM99" s="603"/>
      <c r="AN99" s="603"/>
      <c r="AO99" s="603"/>
      <c r="AP99" s="603"/>
      <c r="AQ99" s="603"/>
      <c r="AR99" s="603"/>
      <c r="AS99" s="603"/>
      <c r="AT99" s="603"/>
      <c r="AU99" s="603"/>
      <c r="AV99" s="603"/>
      <c r="AW99" s="603"/>
      <c r="AX99" s="603"/>
      <c r="AY99" s="603"/>
      <c r="AZ99" s="603"/>
      <c r="BA99" s="603"/>
      <c r="BB99" s="603"/>
      <c r="BC99" s="672"/>
      <c r="BD99" s="863"/>
      <c r="BE99" s="864"/>
      <c r="BF99" s="864"/>
      <c r="BG99" s="864"/>
      <c r="BH99" s="864"/>
      <c r="BI99" s="864"/>
      <c r="BJ99" s="864"/>
      <c r="BK99" s="864"/>
      <c r="BL99" s="864"/>
      <c r="BM99" s="864"/>
      <c r="BN99" s="864"/>
      <c r="BO99" s="865"/>
    </row>
    <row r="100" spans="1:79" s="627" customFormat="1" ht="18" customHeight="1">
      <c r="A100" s="684"/>
      <c r="B100" s="602">
        <v>4.2</v>
      </c>
      <c r="C100" s="617" t="s">
        <v>45</v>
      </c>
      <c r="D100" s="618" t="s">
        <v>48</v>
      </c>
      <c r="E100" s="603">
        <v>1</v>
      </c>
      <c r="F100" s="666">
        <v>41421</v>
      </c>
      <c r="G100" s="680">
        <v>41505</v>
      </c>
      <c r="H100" s="603"/>
      <c r="I100" s="603"/>
      <c r="J100" s="603"/>
      <c r="K100" s="603"/>
      <c r="L100" s="603"/>
      <c r="M100" s="603"/>
      <c r="N100" s="603"/>
      <c r="O100" s="603"/>
      <c r="P100" s="603"/>
      <c r="Q100" s="603"/>
      <c r="R100" s="603"/>
      <c r="S100" s="603"/>
      <c r="T100" s="603"/>
      <c r="U100" s="603"/>
      <c r="V100" s="603"/>
      <c r="W100" s="604"/>
      <c r="X100" s="604"/>
      <c r="Y100" s="604"/>
      <c r="Z100" s="604"/>
      <c r="AA100" s="604"/>
      <c r="AB100" s="604"/>
      <c r="AC100" s="604"/>
      <c r="AD100" s="604"/>
      <c r="AE100" s="604"/>
      <c r="AF100" s="604"/>
      <c r="AG100" s="604"/>
      <c r="AH100" s="604"/>
      <c r="AI100" s="604"/>
      <c r="AJ100" s="604"/>
      <c r="AK100" s="604"/>
      <c r="AL100" s="603"/>
      <c r="AM100" s="603"/>
      <c r="AN100" s="603"/>
      <c r="AO100" s="603"/>
      <c r="AP100" s="603"/>
      <c r="AQ100" s="603"/>
      <c r="AR100" s="603"/>
      <c r="AS100" s="603"/>
      <c r="AT100" s="603"/>
      <c r="AU100" s="603"/>
      <c r="AV100" s="603"/>
      <c r="AW100" s="603"/>
      <c r="AX100" s="603"/>
      <c r="AY100" s="603"/>
      <c r="AZ100" s="603"/>
      <c r="BA100" s="603"/>
      <c r="BB100" s="603"/>
      <c r="BC100" s="672"/>
      <c r="BD100" s="863"/>
      <c r="BE100" s="864"/>
      <c r="BF100" s="864"/>
      <c r="BG100" s="864"/>
      <c r="BH100" s="864"/>
      <c r="BI100" s="864"/>
      <c r="BJ100" s="864"/>
      <c r="BK100" s="864"/>
      <c r="BL100" s="864"/>
      <c r="BM100" s="864"/>
      <c r="BN100" s="864"/>
      <c r="BO100" s="865"/>
    </row>
    <row r="101" spans="1:79" s="627" customFormat="1" ht="18" customHeight="1">
      <c r="A101" s="684"/>
      <c r="B101" s="602">
        <v>4.3</v>
      </c>
      <c r="C101" s="617" t="s">
        <v>91</v>
      </c>
      <c r="D101" s="618" t="s">
        <v>81</v>
      </c>
      <c r="E101" s="603"/>
      <c r="F101" s="666">
        <v>41487</v>
      </c>
      <c r="G101" s="680">
        <v>41505</v>
      </c>
      <c r="H101" s="603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81"/>
      <c r="V101" s="681"/>
      <c r="W101" s="681"/>
      <c r="X101" s="681"/>
      <c r="Y101" s="681"/>
      <c r="Z101" s="681"/>
      <c r="AA101" s="681"/>
      <c r="AB101" s="681"/>
      <c r="AC101" s="681"/>
      <c r="AD101" s="681"/>
      <c r="AE101" s="681"/>
      <c r="AF101" s="681"/>
      <c r="AG101" s="603"/>
      <c r="AH101" s="603"/>
      <c r="AI101" s="603"/>
      <c r="AJ101" s="604"/>
      <c r="AK101" s="604"/>
      <c r="AL101" s="603"/>
      <c r="AM101" s="603"/>
      <c r="AN101" s="603"/>
      <c r="AO101" s="603"/>
      <c r="AP101" s="603"/>
      <c r="AQ101" s="603"/>
      <c r="AR101" s="603"/>
      <c r="AS101" s="603"/>
      <c r="AT101" s="603"/>
      <c r="AU101" s="603"/>
      <c r="AV101" s="603"/>
      <c r="AW101" s="603"/>
      <c r="AX101" s="603"/>
      <c r="AY101" s="603"/>
      <c r="AZ101" s="603"/>
      <c r="BA101" s="603"/>
      <c r="BB101" s="603"/>
      <c r="BC101" s="672"/>
      <c r="BD101" s="863"/>
      <c r="BE101" s="864"/>
      <c r="BF101" s="864"/>
      <c r="BG101" s="864"/>
      <c r="BH101" s="864"/>
      <c r="BI101" s="864"/>
      <c r="BJ101" s="864"/>
      <c r="BK101" s="864"/>
      <c r="BL101" s="864"/>
      <c r="BM101" s="864"/>
      <c r="BN101" s="864"/>
      <c r="BO101" s="865"/>
    </row>
    <row r="102" spans="1:79" s="627" customFormat="1" ht="9.9499999999999993" customHeight="1" thickBot="1">
      <c r="A102" s="684"/>
      <c r="B102" s="602"/>
      <c r="C102" s="617"/>
      <c r="D102" s="603"/>
      <c r="E102" s="603"/>
      <c r="F102" s="666"/>
      <c r="G102" s="680"/>
      <c r="H102" s="603"/>
      <c r="I102" s="603"/>
      <c r="J102" s="603"/>
      <c r="K102" s="603"/>
      <c r="L102" s="603"/>
      <c r="M102" s="603"/>
      <c r="N102" s="603"/>
      <c r="O102" s="603"/>
      <c r="P102" s="603"/>
      <c r="Q102" s="603"/>
      <c r="R102" s="603"/>
      <c r="S102" s="603"/>
      <c r="T102" s="603"/>
      <c r="U102" s="603"/>
      <c r="V102" s="603"/>
      <c r="W102" s="603"/>
      <c r="X102" s="603"/>
      <c r="Y102" s="603"/>
      <c r="Z102" s="603"/>
      <c r="AA102" s="603"/>
      <c r="AB102" s="603"/>
      <c r="AC102" s="603"/>
      <c r="AD102" s="603"/>
      <c r="AE102" s="603"/>
      <c r="AF102" s="603"/>
      <c r="AG102" s="603"/>
      <c r="AH102" s="603"/>
      <c r="AI102" s="603"/>
      <c r="AJ102" s="603"/>
      <c r="AK102" s="603"/>
      <c r="AL102" s="603"/>
      <c r="AM102" s="603"/>
      <c r="AN102" s="603"/>
      <c r="AO102" s="603"/>
      <c r="AP102" s="603"/>
      <c r="AQ102" s="603"/>
      <c r="AR102" s="603"/>
      <c r="AS102" s="603"/>
      <c r="AT102" s="603"/>
      <c r="AU102" s="603"/>
      <c r="AV102" s="603"/>
      <c r="AW102" s="603"/>
      <c r="AX102" s="603"/>
      <c r="AY102" s="603"/>
      <c r="AZ102" s="603"/>
      <c r="BA102" s="603"/>
      <c r="BB102" s="603"/>
      <c r="BC102" s="672"/>
      <c r="BD102" s="866"/>
      <c r="BE102" s="867"/>
      <c r="BF102" s="867"/>
      <c r="BG102" s="867"/>
      <c r="BH102" s="867"/>
      <c r="BI102" s="867"/>
      <c r="BJ102" s="867"/>
      <c r="BK102" s="867"/>
      <c r="BL102" s="867"/>
      <c r="BM102" s="867"/>
      <c r="BN102" s="867"/>
      <c r="BO102" s="868"/>
    </row>
    <row r="103" spans="1:79" s="627" customFormat="1" ht="20.100000000000001" customHeight="1" thickBot="1">
      <c r="A103" s="654">
        <v>5</v>
      </c>
      <c r="B103" s="655"/>
      <c r="C103" s="655" t="s">
        <v>143</v>
      </c>
      <c r="D103" s="562"/>
      <c r="E103" s="562"/>
      <c r="F103" s="621"/>
      <c r="G103" s="621"/>
      <c r="H103" s="562"/>
      <c r="I103" s="562"/>
      <c r="J103" s="562"/>
      <c r="K103" s="562"/>
      <c r="L103" s="562"/>
      <c r="M103" s="562"/>
      <c r="N103" s="562"/>
      <c r="O103" s="562"/>
      <c r="P103" s="562"/>
      <c r="Q103" s="562"/>
      <c r="R103" s="562"/>
      <c r="S103" s="562"/>
      <c r="T103" s="562"/>
      <c r="U103" s="562"/>
      <c r="V103" s="562"/>
      <c r="W103" s="562"/>
      <c r="X103" s="562"/>
      <c r="Y103" s="562"/>
      <c r="Z103" s="562"/>
      <c r="AA103" s="562"/>
      <c r="AB103" s="562"/>
      <c r="AC103" s="562"/>
      <c r="AD103" s="562"/>
      <c r="AE103" s="562"/>
      <c r="AF103" s="562"/>
      <c r="AG103" s="562"/>
      <c r="AH103" s="562"/>
      <c r="AI103" s="562"/>
      <c r="AJ103" s="562"/>
      <c r="AK103" s="562"/>
      <c r="AL103" s="562"/>
      <c r="AM103" s="562"/>
      <c r="AN103" s="562"/>
      <c r="AO103" s="562"/>
      <c r="AP103" s="562"/>
      <c r="AQ103" s="562"/>
      <c r="AR103" s="562"/>
      <c r="AS103" s="562"/>
      <c r="AT103" s="562"/>
      <c r="AU103" s="562"/>
      <c r="AV103" s="562"/>
      <c r="AW103" s="562"/>
      <c r="AX103" s="562"/>
      <c r="AY103" s="562"/>
      <c r="AZ103" s="562"/>
      <c r="BA103" s="562"/>
      <c r="BB103" s="562"/>
      <c r="BC103" s="563"/>
      <c r="BD103" s="863"/>
      <c r="BE103" s="864"/>
      <c r="BF103" s="864"/>
      <c r="BG103" s="864"/>
      <c r="BH103" s="864"/>
      <c r="BI103" s="864"/>
      <c r="BJ103" s="864"/>
      <c r="BK103" s="864"/>
      <c r="BL103" s="864"/>
      <c r="BM103" s="864"/>
      <c r="BN103" s="864"/>
      <c r="BO103" s="865"/>
      <c r="BP103" s="628"/>
      <c r="BQ103" s="628"/>
      <c r="BR103" s="628"/>
      <c r="BS103" s="628"/>
    </row>
    <row r="104" spans="1:79" s="627" customFormat="1" ht="18" customHeight="1">
      <c r="A104" s="684"/>
      <c r="B104" s="602">
        <v>5.0999999999999996</v>
      </c>
      <c r="C104" s="685" t="s">
        <v>190</v>
      </c>
      <c r="D104" s="618" t="s">
        <v>48</v>
      </c>
      <c r="E104" s="603"/>
      <c r="F104" s="666">
        <v>41400</v>
      </c>
      <c r="G104" s="680">
        <v>41586</v>
      </c>
      <c r="H104" s="603"/>
      <c r="I104" s="603"/>
      <c r="J104" s="603"/>
      <c r="K104" s="603"/>
      <c r="L104" s="603"/>
      <c r="M104" s="603"/>
      <c r="N104" s="603"/>
      <c r="O104" s="603"/>
      <c r="P104" s="603"/>
      <c r="Q104" s="603"/>
      <c r="R104" s="603"/>
      <c r="S104" s="603"/>
      <c r="T104" s="603"/>
      <c r="U104" s="603"/>
      <c r="V104" s="603"/>
      <c r="W104" s="603"/>
      <c r="X104" s="603"/>
      <c r="Y104" s="604"/>
      <c r="Z104" s="604"/>
      <c r="AA104" s="604"/>
      <c r="AB104" s="604"/>
      <c r="AC104" s="604"/>
      <c r="AD104" s="604"/>
      <c r="AE104" s="604"/>
      <c r="AF104" s="604"/>
      <c r="AG104" s="604"/>
      <c r="AH104" s="604"/>
      <c r="AI104" s="604"/>
      <c r="AJ104" s="604"/>
      <c r="AK104" s="604"/>
      <c r="AL104" s="604"/>
      <c r="AM104" s="604"/>
      <c r="AN104" s="604"/>
      <c r="AO104" s="604"/>
      <c r="AP104" s="604"/>
      <c r="AQ104" s="604"/>
      <c r="AR104" s="604"/>
      <c r="AS104" s="604"/>
      <c r="AT104" s="604"/>
      <c r="AU104" s="604"/>
      <c r="AV104" s="604"/>
      <c r="AW104" s="603"/>
      <c r="AX104" s="603"/>
      <c r="AY104" s="603"/>
      <c r="AZ104" s="603"/>
      <c r="BA104" s="603"/>
      <c r="BB104" s="603"/>
      <c r="BC104" s="672"/>
      <c r="BD104" s="863"/>
      <c r="BE104" s="864"/>
      <c r="BF104" s="864"/>
      <c r="BG104" s="864"/>
      <c r="BH104" s="864"/>
      <c r="BI104" s="864"/>
      <c r="BJ104" s="864"/>
      <c r="BK104" s="864"/>
      <c r="BL104" s="864"/>
      <c r="BM104" s="864"/>
      <c r="BN104" s="864"/>
      <c r="BO104" s="865"/>
      <c r="BP104" s="628"/>
      <c r="BQ104" s="628"/>
      <c r="BR104" s="628"/>
      <c r="BS104" s="628"/>
    </row>
    <row r="105" spans="1:79" s="627" customFormat="1" ht="18" customHeight="1" thickBot="1">
      <c r="A105" s="657"/>
      <c r="B105" s="668">
        <v>5.2</v>
      </c>
      <c r="C105" s="686" t="s">
        <v>42</v>
      </c>
      <c r="D105" s="660" t="s">
        <v>48</v>
      </c>
      <c r="E105" s="661"/>
      <c r="F105" s="670">
        <v>41421</v>
      </c>
      <c r="G105" s="662">
        <v>41586</v>
      </c>
      <c r="H105" s="661"/>
      <c r="I105" s="661"/>
      <c r="J105" s="661"/>
      <c r="K105" s="661"/>
      <c r="L105" s="661"/>
      <c r="M105" s="661"/>
      <c r="N105" s="661"/>
      <c r="O105" s="661"/>
      <c r="P105" s="661"/>
      <c r="Q105" s="661"/>
      <c r="R105" s="661"/>
      <c r="S105" s="661"/>
      <c r="T105" s="661"/>
      <c r="U105" s="661"/>
      <c r="V105" s="661"/>
      <c r="W105" s="661"/>
      <c r="X105" s="661"/>
      <c r="Y105" s="661"/>
      <c r="Z105" s="661"/>
      <c r="AA105" s="687"/>
      <c r="AB105" s="687"/>
      <c r="AC105" s="687"/>
      <c r="AD105" s="687"/>
      <c r="AE105" s="687"/>
      <c r="AF105" s="687"/>
      <c r="AG105" s="687"/>
      <c r="AH105" s="687"/>
      <c r="AI105" s="687"/>
      <c r="AJ105" s="687"/>
      <c r="AK105" s="687"/>
      <c r="AL105" s="687"/>
      <c r="AM105" s="687"/>
      <c r="AN105" s="687"/>
      <c r="AO105" s="687"/>
      <c r="AP105" s="687"/>
      <c r="AQ105" s="687"/>
      <c r="AR105" s="687"/>
      <c r="AS105" s="687"/>
      <c r="AT105" s="687"/>
      <c r="AU105" s="687"/>
      <c r="AV105" s="687"/>
      <c r="AW105" s="661"/>
      <c r="AX105" s="661"/>
      <c r="AY105" s="661"/>
      <c r="AZ105" s="661"/>
      <c r="BA105" s="661"/>
      <c r="BB105" s="661"/>
      <c r="BC105" s="673"/>
      <c r="BD105" s="866"/>
      <c r="BE105" s="867"/>
      <c r="BF105" s="867"/>
      <c r="BG105" s="867"/>
      <c r="BH105" s="867"/>
      <c r="BI105" s="867"/>
      <c r="BJ105" s="867"/>
      <c r="BK105" s="867"/>
      <c r="BL105" s="867"/>
      <c r="BM105" s="867"/>
      <c r="BN105" s="867"/>
      <c r="BO105" s="868"/>
      <c r="BP105" s="628"/>
      <c r="BQ105" s="628"/>
      <c r="BR105" s="628"/>
      <c r="BS105" s="628"/>
    </row>
    <row r="106" spans="1:79" s="627" customFormat="1" ht="20.100000000000001" customHeight="1">
      <c r="A106" s="29"/>
      <c r="B106" s="29"/>
      <c r="C106" s="688"/>
      <c r="D106" s="689"/>
      <c r="E106" s="690"/>
      <c r="F106" s="690"/>
      <c r="G106" s="690"/>
      <c r="H106" s="690"/>
      <c r="I106" s="690"/>
      <c r="J106" s="690"/>
      <c r="K106" s="690"/>
      <c r="L106" s="690"/>
      <c r="M106" s="690"/>
      <c r="N106" s="690"/>
      <c r="O106" s="690"/>
      <c r="P106" s="690"/>
      <c r="Q106" s="690"/>
      <c r="R106" s="690"/>
      <c r="S106" s="690"/>
      <c r="T106" s="690"/>
      <c r="U106" s="690"/>
      <c r="V106" s="690"/>
      <c r="W106" s="690"/>
      <c r="X106" s="690"/>
      <c r="Y106" s="690"/>
      <c r="Z106" s="690"/>
      <c r="AA106" s="690"/>
      <c r="AB106" s="690"/>
      <c r="AC106" s="690"/>
      <c r="AD106" s="690"/>
      <c r="AE106" s="690"/>
      <c r="AF106" s="690"/>
      <c r="AG106" s="690"/>
      <c r="AH106" s="690"/>
      <c r="AI106" s="690"/>
      <c r="AJ106" s="690"/>
      <c r="AK106" s="690"/>
      <c r="AL106" s="690"/>
      <c r="AM106" s="690"/>
      <c r="AN106" s="690"/>
      <c r="AO106" s="690"/>
      <c r="AP106" s="690"/>
      <c r="AQ106" s="690"/>
      <c r="AR106" s="690"/>
      <c r="AS106" s="690"/>
      <c r="AT106" s="690"/>
      <c r="AU106" s="690"/>
      <c r="AV106" s="690"/>
      <c r="AW106" s="690"/>
      <c r="AX106" s="690"/>
      <c r="AY106" s="690"/>
      <c r="AZ106" s="690"/>
      <c r="BA106" s="690"/>
      <c r="BB106" s="690"/>
      <c r="BC106" s="690"/>
      <c r="BD106" s="690"/>
      <c r="BE106" s="690"/>
      <c r="BF106" s="690"/>
      <c r="BG106" s="690"/>
      <c r="BH106" s="690"/>
      <c r="BI106" s="690"/>
      <c r="BJ106" s="690"/>
      <c r="BK106" s="690"/>
      <c r="BL106" s="864"/>
      <c r="BM106" s="864"/>
      <c r="BN106" s="864"/>
      <c r="BO106" s="864"/>
      <c r="BP106" s="864"/>
      <c r="BQ106" s="864"/>
      <c r="BR106" s="864"/>
      <c r="BS106" s="864"/>
      <c r="BT106" s="864"/>
      <c r="BU106" s="864"/>
      <c r="BV106" s="864"/>
      <c r="BW106" s="864"/>
      <c r="BX106" s="628"/>
      <c r="BY106" s="628"/>
      <c r="BZ106" s="628"/>
      <c r="CA106" s="628"/>
    </row>
    <row r="107" spans="1:79" ht="20.100000000000001" customHeight="1">
      <c r="A107" s="29"/>
      <c r="B107" s="690"/>
      <c r="C107" s="688"/>
      <c r="D107" s="689"/>
      <c r="E107" s="690"/>
      <c r="F107" s="691"/>
      <c r="G107" s="691"/>
      <c r="H107" s="690"/>
      <c r="I107" s="690"/>
      <c r="J107" s="690"/>
      <c r="K107" s="690"/>
      <c r="L107" s="690"/>
      <c r="M107" s="690"/>
      <c r="N107" s="690"/>
      <c r="O107" s="690"/>
      <c r="P107" s="690"/>
      <c r="Q107" s="690"/>
      <c r="R107" s="690"/>
      <c r="S107" s="690"/>
      <c r="T107" s="690"/>
      <c r="U107" s="690"/>
      <c r="V107" s="690"/>
      <c r="W107" s="690"/>
      <c r="X107" s="690"/>
      <c r="Y107" s="690"/>
      <c r="Z107" s="690"/>
      <c r="AA107" s="690"/>
      <c r="AB107" s="690"/>
      <c r="AC107" s="690"/>
      <c r="AD107" s="690"/>
      <c r="AE107" s="690"/>
      <c r="AF107" s="690"/>
      <c r="AG107" s="690"/>
      <c r="AH107" s="690"/>
      <c r="AI107" s="690"/>
      <c r="AJ107" s="690"/>
      <c r="AK107" s="690"/>
      <c r="AL107" s="690"/>
      <c r="AM107" s="690"/>
      <c r="AN107" s="690"/>
      <c r="AO107" s="690"/>
      <c r="AP107" s="690"/>
      <c r="AQ107" s="690"/>
      <c r="AR107" s="690"/>
      <c r="AS107" s="690"/>
      <c r="AT107" s="690"/>
      <c r="AU107" s="690"/>
      <c r="AV107" s="690"/>
      <c r="AW107" s="690"/>
      <c r="AX107" s="690"/>
      <c r="AY107" s="690"/>
      <c r="AZ107" s="690"/>
      <c r="BA107" s="690"/>
      <c r="BB107" s="690"/>
      <c r="BC107" s="690"/>
      <c r="BD107" s="484"/>
      <c r="BE107" s="484"/>
      <c r="BF107" s="484"/>
      <c r="BG107" s="484"/>
      <c r="BH107" s="484"/>
      <c r="BI107" s="484"/>
      <c r="BJ107" s="484"/>
      <c r="BK107" s="484"/>
      <c r="BL107" s="484"/>
      <c r="BM107" s="484"/>
      <c r="BN107" s="484"/>
      <c r="BO107" s="484"/>
    </row>
    <row r="108" spans="1:79" ht="20.100000000000001" customHeight="1">
      <c r="A108" s="608"/>
      <c r="B108" s="608"/>
      <c r="C108" s="608"/>
      <c r="D108" s="608"/>
      <c r="E108" s="608"/>
      <c r="F108" s="608"/>
      <c r="G108" s="608"/>
      <c r="H108" s="608"/>
      <c r="I108" s="608"/>
      <c r="J108" s="608"/>
      <c r="K108" s="608"/>
      <c r="L108" s="608"/>
      <c r="M108" s="608"/>
      <c r="N108" s="608"/>
      <c r="O108" s="608"/>
      <c r="P108" s="608"/>
      <c r="Q108" s="608"/>
      <c r="R108" s="608"/>
      <c r="S108" s="608"/>
      <c r="T108" s="608"/>
      <c r="U108" s="608"/>
      <c r="V108" s="608"/>
      <c r="W108" s="608"/>
      <c r="X108" s="608"/>
      <c r="Y108" s="608"/>
      <c r="Z108" s="608"/>
      <c r="AA108" s="608"/>
      <c r="AB108" s="610"/>
      <c r="AC108" s="610"/>
      <c r="AD108" s="610"/>
      <c r="AE108" s="610"/>
      <c r="AF108" s="608"/>
      <c r="AG108" s="608"/>
      <c r="AH108" s="608"/>
      <c r="AI108" s="608"/>
      <c r="AJ108" s="608"/>
      <c r="AK108" s="608"/>
      <c r="AL108" s="608"/>
      <c r="AM108" s="608"/>
      <c r="AN108" s="608"/>
      <c r="AO108" s="608"/>
      <c r="AP108" s="608"/>
      <c r="AQ108" s="608"/>
      <c r="AR108" s="608"/>
      <c r="AS108" s="608"/>
      <c r="AT108" s="608"/>
      <c r="AU108" s="608"/>
      <c r="AV108" s="608"/>
      <c r="AW108" s="608"/>
      <c r="AX108" s="608"/>
      <c r="AY108" s="608"/>
      <c r="AZ108" s="608"/>
      <c r="BA108" s="608"/>
      <c r="BB108" s="608"/>
      <c r="BC108" s="608"/>
      <c r="BD108" s="608"/>
      <c r="BE108" s="608"/>
      <c r="BF108" s="608"/>
      <c r="BG108" s="608"/>
      <c r="BH108" s="608"/>
      <c r="BI108" s="608"/>
      <c r="BJ108" s="608"/>
      <c r="BK108" s="608"/>
      <c r="BL108" s="608"/>
      <c r="BM108" s="608"/>
      <c r="BN108" s="608"/>
      <c r="BO108" s="608"/>
    </row>
    <row r="109" spans="1:79" ht="20.100000000000001" customHeight="1">
      <c r="A109" s="620"/>
      <c r="C109" s="608"/>
      <c r="D109" s="608"/>
      <c r="E109" s="608"/>
      <c r="F109" s="608"/>
      <c r="G109" s="608"/>
      <c r="H109" s="608"/>
      <c r="I109" s="608"/>
      <c r="J109" s="608"/>
      <c r="K109" s="608"/>
      <c r="L109" s="608"/>
      <c r="M109" s="608"/>
      <c r="N109" s="608"/>
      <c r="O109" s="608"/>
      <c r="P109" s="608"/>
      <c r="Q109" s="608"/>
      <c r="R109" s="608"/>
      <c r="S109" s="608"/>
      <c r="T109" s="608"/>
      <c r="U109" s="608"/>
      <c r="V109" s="608"/>
      <c r="W109" s="608"/>
      <c r="X109" s="608"/>
      <c r="Y109" s="608"/>
      <c r="Z109" s="608"/>
      <c r="AA109" s="608"/>
      <c r="AB109" s="610"/>
      <c r="AC109" s="610"/>
      <c r="AD109" s="610"/>
      <c r="AE109" s="610"/>
      <c r="AF109" s="608"/>
      <c r="AG109" s="608"/>
      <c r="AH109" s="608"/>
      <c r="AI109" s="608"/>
      <c r="AJ109" s="608"/>
      <c r="AK109" s="608"/>
      <c r="AL109" s="608"/>
      <c r="AM109" s="608"/>
      <c r="AN109" s="608"/>
      <c r="AO109" s="608"/>
      <c r="AP109" s="608"/>
      <c r="AQ109" s="608"/>
      <c r="AR109" s="608"/>
      <c r="AS109" s="608"/>
      <c r="AT109" s="608"/>
      <c r="AU109" s="608"/>
      <c r="AV109" s="608"/>
      <c r="AW109" s="608"/>
      <c r="AX109" s="608"/>
      <c r="AY109" s="608"/>
      <c r="AZ109" s="608"/>
      <c r="BA109" s="608"/>
      <c r="BB109" s="608"/>
      <c r="BC109" s="608"/>
      <c r="BD109" s="608"/>
      <c r="BE109" s="608"/>
      <c r="BF109" s="608"/>
      <c r="BG109" s="608"/>
      <c r="BH109" s="608"/>
      <c r="BI109" s="608"/>
      <c r="BJ109" s="608"/>
      <c r="BK109" s="608"/>
      <c r="BL109" s="608"/>
      <c r="BM109" s="608"/>
      <c r="BN109" s="608"/>
      <c r="BO109" s="608"/>
    </row>
    <row r="110" spans="1:79" ht="20.100000000000001" customHeight="1">
      <c r="A110" s="620"/>
      <c r="C110" s="608"/>
      <c r="D110" s="608"/>
      <c r="E110" s="608"/>
      <c r="F110" s="608"/>
      <c r="G110" s="608"/>
      <c r="H110" s="608"/>
      <c r="I110" s="608"/>
      <c r="J110" s="608"/>
      <c r="K110" s="608"/>
      <c r="L110" s="608"/>
      <c r="M110" s="608"/>
      <c r="N110" s="608"/>
      <c r="O110" s="608"/>
      <c r="P110" s="608"/>
      <c r="Q110" s="608"/>
      <c r="R110" s="608"/>
      <c r="S110" s="608"/>
      <c r="T110" s="608"/>
      <c r="U110" s="608"/>
      <c r="V110" s="608"/>
      <c r="W110" s="608"/>
      <c r="X110" s="608"/>
      <c r="Y110" s="608"/>
      <c r="Z110" s="608"/>
      <c r="AA110" s="608"/>
      <c r="AB110" s="610"/>
      <c r="AC110" s="610"/>
      <c r="AD110" s="610"/>
      <c r="AE110" s="610"/>
      <c r="AF110" s="608"/>
      <c r="AG110" s="608"/>
      <c r="AH110" s="608"/>
      <c r="AI110" s="608"/>
      <c r="AJ110" s="608"/>
      <c r="AK110" s="608"/>
      <c r="AL110" s="608"/>
      <c r="AM110" s="608"/>
      <c r="AN110" s="608"/>
      <c r="AO110" s="608"/>
      <c r="AP110" s="608"/>
      <c r="AQ110" s="608"/>
      <c r="AR110" s="608"/>
      <c r="AS110" s="608"/>
      <c r="AT110" s="608"/>
      <c r="AU110" s="608"/>
      <c r="AV110" s="608"/>
      <c r="AW110" s="608"/>
      <c r="AX110" s="608"/>
      <c r="AY110" s="608"/>
      <c r="AZ110" s="608"/>
      <c r="BA110" s="608"/>
      <c r="BB110" s="608"/>
      <c r="BC110" s="608"/>
      <c r="BD110" s="608"/>
      <c r="BE110" s="608"/>
      <c r="BF110" s="608"/>
      <c r="BG110" s="608"/>
      <c r="BH110" s="608"/>
      <c r="BI110" s="608"/>
      <c r="BJ110" s="608"/>
      <c r="BK110" s="608"/>
      <c r="BL110" s="608"/>
      <c r="BM110" s="608"/>
      <c r="BN110" s="608"/>
      <c r="BO110" s="608"/>
    </row>
    <row r="111" spans="1:79" ht="20.100000000000001" customHeight="1">
      <c r="A111" s="608"/>
      <c r="B111" s="608"/>
      <c r="C111" s="608"/>
      <c r="D111" s="608"/>
      <c r="E111" s="608"/>
      <c r="F111" s="608"/>
      <c r="G111" s="608"/>
      <c r="H111" s="608"/>
      <c r="I111" s="608"/>
      <c r="J111" s="608"/>
      <c r="K111" s="608"/>
      <c r="L111" s="608"/>
      <c r="M111" s="608"/>
      <c r="N111" s="608"/>
      <c r="O111" s="608"/>
      <c r="P111" s="608"/>
      <c r="Q111" s="608"/>
      <c r="R111" s="608"/>
      <c r="S111" s="608"/>
      <c r="T111" s="608"/>
      <c r="U111" s="608"/>
      <c r="V111" s="608"/>
      <c r="W111" s="608"/>
      <c r="X111" s="608"/>
      <c r="Y111" s="608"/>
      <c r="Z111" s="608"/>
      <c r="AA111" s="608"/>
      <c r="AB111" s="610"/>
      <c r="AC111" s="610"/>
      <c r="AD111" s="610"/>
      <c r="AE111" s="610"/>
      <c r="AF111" s="608"/>
      <c r="AG111" s="608"/>
      <c r="AH111" s="608"/>
      <c r="AI111" s="608"/>
      <c r="AJ111" s="608"/>
      <c r="AK111" s="608"/>
      <c r="AL111" s="608"/>
      <c r="AM111" s="608"/>
      <c r="AN111" s="608"/>
      <c r="AO111" s="608"/>
      <c r="AP111" s="608"/>
      <c r="AQ111" s="608"/>
      <c r="AR111" s="608"/>
      <c r="AS111" s="608"/>
      <c r="AT111" s="608"/>
      <c r="AU111" s="608"/>
      <c r="AV111" s="608"/>
      <c r="AW111" s="608"/>
      <c r="AX111" s="608"/>
      <c r="AY111" s="608"/>
      <c r="AZ111" s="608"/>
      <c r="BA111" s="608"/>
      <c r="BB111" s="608"/>
      <c r="BC111" s="608"/>
      <c r="BD111" s="608"/>
      <c r="BE111" s="608"/>
      <c r="BF111" s="608"/>
      <c r="BG111" s="608"/>
      <c r="BH111" s="608"/>
      <c r="BI111" s="608"/>
      <c r="BJ111" s="608"/>
      <c r="BK111" s="608"/>
      <c r="BL111" s="608"/>
      <c r="BM111" s="608"/>
      <c r="BN111" s="608"/>
      <c r="BO111" s="608"/>
    </row>
    <row r="112" spans="1:79" ht="20.100000000000001" customHeight="1">
      <c r="F112" s="611"/>
      <c r="G112" s="611"/>
    </row>
    <row r="113" spans="1:253" s="740" customFormat="1" ht="20.100000000000001" customHeight="1">
      <c r="A113" s="836" t="s">
        <v>51</v>
      </c>
      <c r="B113" s="836"/>
      <c r="C113" s="836"/>
      <c r="D113" s="836"/>
      <c r="E113" s="836"/>
      <c r="F113" s="836"/>
      <c r="G113" s="836"/>
      <c r="H113" s="836"/>
      <c r="I113" s="836"/>
      <c r="J113" s="836"/>
      <c r="K113" s="836"/>
      <c r="L113" s="836"/>
      <c r="M113" s="836"/>
      <c r="N113" s="836"/>
      <c r="O113" s="836"/>
      <c r="P113" s="836"/>
      <c r="Q113" s="836"/>
      <c r="R113" s="836"/>
      <c r="S113" s="836"/>
      <c r="T113" s="836"/>
      <c r="U113" s="836"/>
      <c r="V113" s="836"/>
      <c r="W113" s="836"/>
      <c r="X113" s="836"/>
      <c r="Y113" s="836"/>
      <c r="Z113" s="836"/>
      <c r="AA113" s="836"/>
      <c r="AB113" s="836"/>
      <c r="AC113" s="836"/>
      <c r="AD113" s="836"/>
      <c r="AE113" s="836"/>
      <c r="AF113" s="836"/>
      <c r="AG113" s="836"/>
      <c r="AH113" s="836"/>
      <c r="AI113" s="836"/>
      <c r="AJ113" s="836"/>
      <c r="AK113" s="836"/>
      <c r="AL113" s="836"/>
      <c r="AM113" s="836"/>
      <c r="AN113" s="836"/>
      <c r="AO113" s="836"/>
      <c r="AP113" s="836"/>
      <c r="AQ113" s="836"/>
      <c r="AR113" s="836"/>
      <c r="AS113" s="836"/>
      <c r="AT113" s="836"/>
      <c r="AU113" s="836"/>
      <c r="AV113" s="836"/>
      <c r="AW113" s="836"/>
      <c r="AX113" s="836"/>
      <c r="AY113" s="836"/>
      <c r="AZ113" s="836"/>
      <c r="BA113" s="836"/>
      <c r="BB113" s="836"/>
      <c r="BC113" s="836"/>
      <c r="BD113" s="836"/>
      <c r="BE113" s="836"/>
      <c r="BF113" s="836"/>
      <c r="BG113" s="836"/>
      <c r="BH113" s="836"/>
      <c r="BI113" s="836"/>
      <c r="BJ113" s="836"/>
      <c r="BK113" s="836"/>
      <c r="BL113" s="836"/>
      <c r="BM113" s="836"/>
      <c r="BN113" s="836"/>
      <c r="BO113" s="836"/>
    </row>
    <row r="114" spans="1:253" s="740" customFormat="1" ht="20.100000000000001" customHeight="1">
      <c r="A114" s="836" t="s">
        <v>52</v>
      </c>
      <c r="B114" s="836"/>
      <c r="C114" s="836"/>
      <c r="D114" s="836"/>
      <c r="E114" s="836"/>
      <c r="F114" s="836"/>
      <c r="G114" s="836"/>
      <c r="H114" s="836"/>
      <c r="I114" s="836"/>
      <c r="J114" s="836"/>
      <c r="K114" s="836"/>
      <c r="L114" s="836"/>
      <c r="M114" s="836"/>
      <c r="N114" s="836"/>
      <c r="O114" s="836"/>
      <c r="P114" s="836"/>
      <c r="Q114" s="836"/>
      <c r="R114" s="836"/>
      <c r="S114" s="836"/>
      <c r="T114" s="836"/>
      <c r="U114" s="836"/>
      <c r="V114" s="836"/>
      <c r="W114" s="836"/>
      <c r="X114" s="836"/>
      <c r="Y114" s="836"/>
      <c r="Z114" s="836"/>
      <c r="AA114" s="836"/>
      <c r="AB114" s="836"/>
      <c r="AC114" s="836"/>
      <c r="AD114" s="836"/>
      <c r="AE114" s="836"/>
      <c r="AF114" s="836"/>
      <c r="AG114" s="836"/>
      <c r="AH114" s="836"/>
      <c r="AI114" s="836"/>
      <c r="AJ114" s="836"/>
      <c r="AK114" s="836"/>
      <c r="AL114" s="836"/>
      <c r="AM114" s="836"/>
      <c r="AN114" s="836"/>
      <c r="AO114" s="836"/>
      <c r="AP114" s="836"/>
      <c r="AQ114" s="836"/>
      <c r="AR114" s="836"/>
      <c r="AS114" s="836"/>
      <c r="AT114" s="836"/>
      <c r="AU114" s="836"/>
      <c r="AV114" s="836"/>
      <c r="AW114" s="836"/>
      <c r="AX114" s="836"/>
      <c r="AY114" s="836"/>
      <c r="AZ114" s="836"/>
      <c r="BA114" s="836"/>
      <c r="BB114" s="836"/>
      <c r="BC114" s="836"/>
      <c r="BD114" s="836"/>
      <c r="BE114" s="836"/>
      <c r="BF114" s="836"/>
      <c r="BG114" s="836"/>
      <c r="BH114" s="836"/>
      <c r="BI114" s="836"/>
      <c r="BJ114" s="836"/>
      <c r="BK114" s="836"/>
      <c r="BL114" s="836"/>
      <c r="BM114" s="836"/>
      <c r="BN114" s="836"/>
      <c r="BO114" s="836"/>
    </row>
    <row r="115" spans="1:253" s="26" customFormat="1" ht="15" customHeight="1">
      <c r="A115" s="638"/>
      <c r="B115" s="638"/>
      <c r="C115" s="638"/>
      <c r="D115" s="638"/>
      <c r="E115" s="638"/>
      <c r="F115" s="638"/>
      <c r="G115" s="638"/>
      <c r="H115" s="640"/>
      <c r="I115" s="640"/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0"/>
      <c r="X115" s="640"/>
      <c r="Y115" s="640"/>
      <c r="Z115" s="640"/>
      <c r="AA115" s="640"/>
      <c r="AB115" s="640"/>
      <c r="AC115" s="640"/>
      <c r="AD115" s="640"/>
      <c r="AE115" s="640"/>
      <c r="AF115" s="640"/>
      <c r="AG115" s="640"/>
      <c r="AH115" s="640"/>
      <c r="AI115" s="640"/>
      <c r="AJ115" s="640"/>
      <c r="AK115" s="640"/>
      <c r="AL115" s="640"/>
      <c r="AM115" s="640"/>
      <c r="AN115" s="640"/>
      <c r="AO115" s="640"/>
      <c r="AP115" s="640"/>
      <c r="AQ115" s="640"/>
      <c r="AR115" s="640"/>
      <c r="AS115" s="640"/>
      <c r="AT115" s="640"/>
      <c r="AU115" s="640"/>
      <c r="AV115" s="640"/>
      <c r="AW115" s="640"/>
      <c r="AX115" s="640"/>
      <c r="AY115" s="640"/>
      <c r="AZ115" s="640"/>
      <c r="BA115" s="640"/>
      <c r="BB115" s="640"/>
      <c r="BC115" s="640"/>
      <c r="BD115" s="640"/>
      <c r="BE115" s="640"/>
      <c r="BF115" s="640"/>
      <c r="BG115" s="640"/>
      <c r="BH115" s="640"/>
      <c r="BI115" s="640"/>
      <c r="BJ115" s="640"/>
      <c r="BK115" s="640"/>
      <c r="BL115" s="640"/>
      <c r="BM115" s="640"/>
      <c r="BN115" s="640"/>
      <c r="BO115" s="640"/>
    </row>
    <row r="116" spans="1:253" s="26" customFormat="1" ht="20.100000000000001" customHeight="1">
      <c r="A116" s="606" t="s">
        <v>2</v>
      </c>
      <c r="C116" s="22"/>
      <c r="D116" s="23" t="s">
        <v>53</v>
      </c>
      <c r="AB116" s="607"/>
      <c r="AC116" s="607"/>
      <c r="AD116" s="607"/>
      <c r="AE116" s="607"/>
      <c r="BD116" s="641"/>
      <c r="BE116" s="641"/>
      <c r="BF116" s="641"/>
      <c r="BG116" s="641"/>
      <c r="BH116" s="641"/>
      <c r="BI116" s="641"/>
      <c r="BJ116" s="641"/>
      <c r="BK116" s="641"/>
      <c r="BL116" s="641"/>
      <c r="BM116" s="641"/>
      <c r="BN116" s="641"/>
      <c r="BO116" s="641"/>
    </row>
    <row r="117" spans="1:253" s="26" customFormat="1" ht="15" customHeight="1">
      <c r="A117" s="606"/>
      <c r="C117" s="22"/>
      <c r="AB117" s="607"/>
      <c r="AC117" s="607"/>
      <c r="AD117" s="607"/>
      <c r="AE117" s="607"/>
      <c r="BD117" s="641"/>
      <c r="BE117" s="641"/>
      <c r="BF117" s="641"/>
      <c r="BG117" s="641"/>
      <c r="BH117" s="641"/>
      <c r="BI117" s="641"/>
      <c r="BJ117" s="641"/>
      <c r="BK117" s="641"/>
      <c r="BL117" s="641"/>
      <c r="BM117" s="641"/>
      <c r="BN117" s="641"/>
      <c r="BO117" s="641"/>
    </row>
    <row r="118" spans="1:253" s="26" customFormat="1" ht="20.100000000000001" customHeight="1">
      <c r="A118" s="23" t="s">
        <v>54</v>
      </c>
      <c r="B118" s="642"/>
      <c r="C118" s="39">
        <v>75398</v>
      </c>
      <c r="E118" s="23" t="s">
        <v>3</v>
      </c>
      <c r="G118" s="833" t="s">
        <v>46</v>
      </c>
      <c r="H118" s="834"/>
      <c r="I118" s="834"/>
      <c r="J118" s="834"/>
      <c r="K118" s="834"/>
      <c r="L118" s="834"/>
      <c r="M118" s="834"/>
      <c r="N118" s="834"/>
      <c r="O118" s="834"/>
      <c r="P118" s="834"/>
      <c r="Q118" s="834"/>
      <c r="R118" s="834"/>
      <c r="S118" s="834"/>
      <c r="T118" s="834"/>
      <c r="U118" s="834"/>
      <c r="V118" s="834"/>
      <c r="W118" s="834"/>
      <c r="X118" s="834"/>
      <c r="Y118" s="834"/>
      <c r="Z118" s="834"/>
      <c r="AA118" s="834"/>
      <c r="AB118" s="834"/>
      <c r="AC118" s="834"/>
      <c r="AD118" s="834"/>
      <c r="AE118" s="834"/>
      <c r="AF118" s="834"/>
      <c r="AG118" s="834"/>
      <c r="AH118" s="834"/>
      <c r="AI118" s="834"/>
      <c r="AJ118" s="834"/>
      <c r="AK118" s="834"/>
      <c r="AL118" s="834"/>
      <c r="AM118" s="834"/>
      <c r="AN118" s="834"/>
      <c r="AO118" s="834"/>
      <c r="AP118" s="834"/>
      <c r="AQ118" s="834"/>
      <c r="AR118" s="834"/>
      <c r="AS118" s="834"/>
      <c r="AT118" s="834"/>
      <c r="AU118" s="834"/>
      <c r="AV118" s="834"/>
      <c r="AW118" s="834"/>
      <c r="AX118" s="834"/>
      <c r="AY118" s="834"/>
      <c r="AZ118" s="834"/>
      <c r="BA118" s="834"/>
      <c r="BB118" s="834"/>
      <c r="BC118" s="835"/>
      <c r="BD118" s="643"/>
      <c r="BE118" s="643"/>
      <c r="BF118" s="643"/>
      <c r="BG118" s="643"/>
      <c r="BH118" s="643"/>
      <c r="BI118" s="643"/>
      <c r="BJ118" s="643"/>
      <c r="BK118" s="643"/>
      <c r="BL118" s="643"/>
      <c r="BM118" s="643"/>
      <c r="BN118" s="643"/>
      <c r="BO118" s="643"/>
    </row>
    <row r="119" spans="1:253" ht="15" customHeight="1" thickBot="1">
      <c r="A119" s="608"/>
      <c r="B119" s="608"/>
      <c r="C119" s="608"/>
      <c r="D119" s="608"/>
      <c r="E119" s="608"/>
      <c r="F119" s="608"/>
      <c r="G119" s="608"/>
      <c r="H119" s="608"/>
      <c r="I119" s="608"/>
      <c r="J119" s="608"/>
      <c r="K119" s="608"/>
      <c r="L119" s="608"/>
      <c r="M119" s="608"/>
      <c r="N119" s="608"/>
      <c r="O119" s="608"/>
      <c r="P119" s="608"/>
      <c r="Q119" s="608"/>
      <c r="R119" s="608"/>
      <c r="S119" s="608"/>
      <c r="T119" s="608"/>
      <c r="U119" s="608"/>
      <c r="V119" s="608"/>
      <c r="W119" s="608"/>
      <c r="X119" s="608"/>
      <c r="Y119" s="608"/>
      <c r="Z119" s="608"/>
      <c r="AA119" s="608"/>
      <c r="AB119" s="610"/>
      <c r="AC119" s="610"/>
      <c r="AD119" s="610"/>
      <c r="AE119" s="610"/>
      <c r="AF119" s="608"/>
      <c r="AG119" s="608"/>
      <c r="AH119" s="608"/>
      <c r="AI119" s="608"/>
      <c r="AJ119" s="608"/>
      <c r="AK119" s="608"/>
      <c r="AL119" s="608"/>
      <c r="AM119" s="608"/>
      <c r="AN119" s="608"/>
      <c r="AO119" s="608"/>
      <c r="AP119" s="608"/>
      <c r="AQ119" s="608"/>
      <c r="AR119" s="608"/>
      <c r="AS119" s="608"/>
      <c r="AT119" s="608"/>
      <c r="AU119" s="608"/>
      <c r="AV119" s="608"/>
      <c r="AW119" s="608"/>
      <c r="AX119" s="608"/>
      <c r="AY119" s="608"/>
      <c r="AZ119" s="608"/>
      <c r="BA119" s="608"/>
      <c r="BB119" s="608"/>
      <c r="BC119" s="608"/>
      <c r="BD119" s="608"/>
      <c r="BE119" s="608"/>
      <c r="BF119" s="608"/>
      <c r="BG119" s="608"/>
      <c r="BH119" s="608"/>
      <c r="BI119" s="608"/>
      <c r="BJ119" s="608"/>
      <c r="BK119" s="608"/>
      <c r="BL119" s="608"/>
      <c r="BM119" s="608"/>
      <c r="BN119" s="608"/>
      <c r="BO119" s="608"/>
      <c r="BP119" s="608"/>
      <c r="BQ119" s="608"/>
      <c r="BR119" s="608"/>
      <c r="BS119" s="608"/>
    </row>
    <row r="120" spans="1:253" s="645" customFormat="1" ht="20.100000000000001" customHeight="1" thickBot="1">
      <c r="A120" s="820" t="s">
        <v>55</v>
      </c>
      <c r="B120" s="823" t="s">
        <v>56</v>
      </c>
      <c r="C120" s="823" t="s">
        <v>57</v>
      </c>
      <c r="D120" s="823" t="s">
        <v>58</v>
      </c>
      <c r="E120" s="823" t="s">
        <v>59</v>
      </c>
      <c r="F120" s="823" t="s">
        <v>60</v>
      </c>
      <c r="G120" s="823" t="s">
        <v>61</v>
      </c>
      <c r="H120" s="629" t="s">
        <v>62</v>
      </c>
      <c r="I120" s="630"/>
      <c r="J120" s="630"/>
      <c r="K120" s="630"/>
      <c r="L120" s="630"/>
      <c r="M120" s="630"/>
      <c r="N120" s="630"/>
      <c r="O120" s="630"/>
      <c r="P120" s="630"/>
      <c r="Q120" s="630"/>
      <c r="R120" s="630"/>
      <c r="S120" s="630"/>
      <c r="T120" s="630"/>
      <c r="U120" s="630"/>
      <c r="V120" s="630"/>
      <c r="W120" s="630"/>
      <c r="X120" s="630"/>
      <c r="Y120" s="630"/>
      <c r="Z120" s="630"/>
      <c r="AA120" s="630"/>
      <c r="AB120" s="630"/>
      <c r="AC120" s="630"/>
      <c r="AD120" s="630"/>
      <c r="AE120" s="630"/>
      <c r="AF120" s="630"/>
      <c r="AG120" s="630"/>
      <c r="AH120" s="630"/>
      <c r="AI120" s="630"/>
      <c r="AJ120" s="630"/>
      <c r="AK120" s="630"/>
      <c r="AL120" s="630"/>
      <c r="AM120" s="630"/>
      <c r="AN120" s="630"/>
      <c r="AO120" s="630"/>
      <c r="AP120" s="630"/>
      <c r="AQ120" s="630"/>
      <c r="AR120" s="630"/>
      <c r="AS120" s="630"/>
      <c r="AT120" s="630"/>
      <c r="AU120" s="630"/>
      <c r="AV120" s="630"/>
      <c r="AW120" s="630"/>
      <c r="AX120" s="630"/>
      <c r="AY120" s="630"/>
      <c r="AZ120" s="630"/>
      <c r="BA120" s="630"/>
      <c r="BB120" s="630"/>
      <c r="BC120" s="630"/>
      <c r="BD120" s="826" t="s">
        <v>63</v>
      </c>
      <c r="BE120" s="827"/>
      <c r="BF120" s="827"/>
      <c r="BG120" s="827"/>
      <c r="BH120" s="827"/>
      <c r="BI120" s="827"/>
      <c r="BJ120" s="827"/>
      <c r="BK120" s="827"/>
      <c r="BL120" s="827"/>
      <c r="BM120" s="827"/>
      <c r="BN120" s="827"/>
      <c r="BO120" s="823"/>
      <c r="BP120" s="644"/>
      <c r="BQ120" s="644"/>
      <c r="BR120" s="644"/>
      <c r="BS120" s="644"/>
    </row>
    <row r="121" spans="1:253" s="645" customFormat="1" ht="20.100000000000001" customHeight="1" thickBot="1">
      <c r="A121" s="821"/>
      <c r="B121" s="824"/>
      <c r="C121" s="824"/>
      <c r="D121" s="824"/>
      <c r="E121" s="824"/>
      <c r="F121" s="824"/>
      <c r="G121" s="824"/>
      <c r="H121" s="832" t="s">
        <v>64</v>
      </c>
      <c r="I121" s="832"/>
      <c r="J121" s="832"/>
      <c r="K121" s="832"/>
      <c r="L121" s="810" t="s">
        <v>65</v>
      </c>
      <c r="M121" s="811"/>
      <c r="N121" s="811"/>
      <c r="O121" s="812"/>
      <c r="P121" s="810" t="s">
        <v>66</v>
      </c>
      <c r="Q121" s="811"/>
      <c r="R121" s="811"/>
      <c r="S121" s="812"/>
      <c r="T121" s="810" t="s">
        <v>67</v>
      </c>
      <c r="U121" s="811"/>
      <c r="V121" s="811"/>
      <c r="W121" s="812"/>
      <c r="X121" s="810" t="s">
        <v>68</v>
      </c>
      <c r="Y121" s="811"/>
      <c r="Z121" s="811"/>
      <c r="AA121" s="812"/>
      <c r="AB121" s="810" t="s">
        <v>69</v>
      </c>
      <c r="AC121" s="811"/>
      <c r="AD121" s="811"/>
      <c r="AE121" s="812"/>
      <c r="AF121" s="810" t="s">
        <v>70</v>
      </c>
      <c r="AG121" s="811"/>
      <c r="AH121" s="811"/>
      <c r="AI121" s="811"/>
      <c r="AJ121" s="810" t="s">
        <v>71</v>
      </c>
      <c r="AK121" s="811"/>
      <c r="AL121" s="811"/>
      <c r="AM121" s="812"/>
      <c r="AN121" s="810" t="s">
        <v>72</v>
      </c>
      <c r="AO121" s="811"/>
      <c r="AP121" s="811"/>
      <c r="AQ121" s="811"/>
      <c r="AR121" s="810" t="s">
        <v>73</v>
      </c>
      <c r="AS121" s="811"/>
      <c r="AT121" s="811"/>
      <c r="AU121" s="812"/>
      <c r="AV121" s="810" t="s">
        <v>74</v>
      </c>
      <c r="AW121" s="811"/>
      <c r="AX121" s="811"/>
      <c r="AY121" s="812"/>
      <c r="AZ121" s="813" t="s">
        <v>75</v>
      </c>
      <c r="BA121" s="813"/>
      <c r="BB121" s="813"/>
      <c r="BC121" s="813"/>
      <c r="BD121" s="828"/>
      <c r="BE121" s="829"/>
      <c r="BF121" s="829"/>
      <c r="BG121" s="829"/>
      <c r="BH121" s="829"/>
      <c r="BI121" s="829"/>
      <c r="BJ121" s="829"/>
      <c r="BK121" s="829"/>
      <c r="BL121" s="829"/>
      <c r="BM121" s="829"/>
      <c r="BN121" s="829"/>
      <c r="BO121" s="824"/>
      <c r="BP121" s="644"/>
      <c r="BQ121" s="644"/>
      <c r="BR121" s="644"/>
      <c r="BS121" s="644"/>
    </row>
    <row r="122" spans="1:253" s="645" customFormat="1" ht="20.100000000000001" customHeight="1" thickBot="1">
      <c r="A122" s="822"/>
      <c r="B122" s="825"/>
      <c r="C122" s="825"/>
      <c r="D122" s="825"/>
      <c r="E122" s="825"/>
      <c r="F122" s="825"/>
      <c r="G122" s="825"/>
      <c r="H122" s="646" t="s">
        <v>76</v>
      </c>
      <c r="I122" s="647" t="s">
        <v>77</v>
      </c>
      <c r="J122" s="647" t="s">
        <v>78</v>
      </c>
      <c r="K122" s="648" t="s">
        <v>79</v>
      </c>
      <c r="L122" s="649" t="s">
        <v>76</v>
      </c>
      <c r="M122" s="650" t="s">
        <v>77</v>
      </c>
      <c r="N122" s="650" t="s">
        <v>78</v>
      </c>
      <c r="O122" s="651" t="s">
        <v>79</v>
      </c>
      <c r="P122" s="649" t="s">
        <v>76</v>
      </c>
      <c r="Q122" s="650" t="s">
        <v>77</v>
      </c>
      <c r="R122" s="650" t="s">
        <v>78</v>
      </c>
      <c r="S122" s="651" t="s">
        <v>79</v>
      </c>
      <c r="T122" s="649" t="s">
        <v>76</v>
      </c>
      <c r="U122" s="650" t="s">
        <v>77</v>
      </c>
      <c r="V122" s="650" t="s">
        <v>78</v>
      </c>
      <c r="W122" s="651" t="s">
        <v>79</v>
      </c>
      <c r="X122" s="649" t="s">
        <v>76</v>
      </c>
      <c r="Y122" s="650" t="s">
        <v>77</v>
      </c>
      <c r="Z122" s="650" t="s">
        <v>78</v>
      </c>
      <c r="AA122" s="651" t="s">
        <v>79</v>
      </c>
      <c r="AB122" s="649" t="s">
        <v>76</v>
      </c>
      <c r="AC122" s="650" t="s">
        <v>77</v>
      </c>
      <c r="AD122" s="650" t="s">
        <v>78</v>
      </c>
      <c r="AE122" s="651" t="s">
        <v>79</v>
      </c>
      <c r="AF122" s="649" t="s">
        <v>76</v>
      </c>
      <c r="AG122" s="650" t="s">
        <v>77</v>
      </c>
      <c r="AH122" s="650" t="s">
        <v>78</v>
      </c>
      <c r="AI122" s="652" t="s">
        <v>79</v>
      </c>
      <c r="AJ122" s="649" t="s">
        <v>76</v>
      </c>
      <c r="AK122" s="650" t="s">
        <v>77</v>
      </c>
      <c r="AL122" s="650" t="s">
        <v>78</v>
      </c>
      <c r="AM122" s="651" t="s">
        <v>79</v>
      </c>
      <c r="AN122" s="649" t="s">
        <v>76</v>
      </c>
      <c r="AO122" s="650" t="s">
        <v>77</v>
      </c>
      <c r="AP122" s="650" t="s">
        <v>78</v>
      </c>
      <c r="AQ122" s="652" t="s">
        <v>79</v>
      </c>
      <c r="AR122" s="649" t="s">
        <v>76</v>
      </c>
      <c r="AS122" s="650" t="s">
        <v>77</v>
      </c>
      <c r="AT122" s="650" t="s">
        <v>78</v>
      </c>
      <c r="AU122" s="651" t="s">
        <v>79</v>
      </c>
      <c r="AV122" s="649" t="s">
        <v>76</v>
      </c>
      <c r="AW122" s="650" t="s">
        <v>77</v>
      </c>
      <c r="AX122" s="650" t="s">
        <v>78</v>
      </c>
      <c r="AY122" s="651" t="s">
        <v>79</v>
      </c>
      <c r="AZ122" s="653" t="s">
        <v>76</v>
      </c>
      <c r="BA122" s="650" t="s">
        <v>77</v>
      </c>
      <c r="BB122" s="650" t="s">
        <v>78</v>
      </c>
      <c r="BC122" s="652" t="s">
        <v>79</v>
      </c>
      <c r="BD122" s="830"/>
      <c r="BE122" s="831"/>
      <c r="BF122" s="831"/>
      <c r="BG122" s="831"/>
      <c r="BH122" s="831"/>
      <c r="BI122" s="831"/>
      <c r="BJ122" s="831"/>
      <c r="BK122" s="831"/>
      <c r="BL122" s="831"/>
      <c r="BM122" s="831"/>
      <c r="BN122" s="831"/>
      <c r="BO122" s="825"/>
      <c r="BP122" s="644"/>
      <c r="BQ122" s="644"/>
      <c r="BR122" s="644"/>
      <c r="BS122" s="644"/>
    </row>
    <row r="123" spans="1:253" s="30" customFormat="1" ht="15" customHeight="1" thickBot="1">
      <c r="A123" s="28"/>
      <c r="B123" s="28"/>
      <c r="C123" s="28"/>
      <c r="D123" s="29"/>
      <c r="E123" s="29"/>
      <c r="F123" s="624"/>
      <c r="G123" s="624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485"/>
      <c r="BE123" s="485"/>
      <c r="BF123" s="485"/>
      <c r="BG123" s="485"/>
      <c r="BH123" s="485"/>
      <c r="BI123" s="485"/>
      <c r="BJ123" s="485"/>
      <c r="BK123" s="485"/>
      <c r="BL123" s="485"/>
      <c r="BM123" s="485"/>
      <c r="BN123" s="485"/>
      <c r="BO123" s="485"/>
    </row>
    <row r="124" spans="1:253" s="30" customFormat="1" ht="20.100000000000001" customHeight="1" thickBot="1">
      <c r="A124" s="654">
        <v>1</v>
      </c>
      <c r="B124" s="655"/>
      <c r="C124" s="655" t="s">
        <v>89</v>
      </c>
      <c r="D124" s="562"/>
      <c r="E124" s="562"/>
      <c r="F124" s="621"/>
      <c r="G124" s="621"/>
      <c r="H124" s="562"/>
      <c r="I124" s="562"/>
      <c r="J124" s="562"/>
      <c r="K124" s="562"/>
      <c r="L124" s="562"/>
      <c r="M124" s="562"/>
      <c r="N124" s="562"/>
      <c r="O124" s="562"/>
      <c r="P124" s="562"/>
      <c r="Q124" s="562"/>
      <c r="R124" s="562"/>
      <c r="S124" s="562"/>
      <c r="T124" s="562"/>
      <c r="U124" s="562"/>
      <c r="V124" s="562"/>
      <c r="W124" s="562"/>
      <c r="X124" s="562"/>
      <c r="Y124" s="562"/>
      <c r="Z124" s="562"/>
      <c r="AA124" s="562"/>
      <c r="AB124" s="562"/>
      <c r="AC124" s="562"/>
      <c r="AD124" s="562"/>
      <c r="AE124" s="562"/>
      <c r="AF124" s="562"/>
      <c r="AG124" s="562"/>
      <c r="AH124" s="562"/>
      <c r="AI124" s="562"/>
      <c r="AJ124" s="562"/>
      <c r="AK124" s="562"/>
      <c r="AL124" s="562"/>
      <c r="AM124" s="562"/>
      <c r="AN124" s="562"/>
      <c r="AO124" s="562"/>
      <c r="AP124" s="562"/>
      <c r="AQ124" s="562"/>
      <c r="AR124" s="562"/>
      <c r="AS124" s="562"/>
      <c r="AT124" s="562"/>
      <c r="AU124" s="562"/>
      <c r="AV124" s="562"/>
      <c r="AW124" s="562"/>
      <c r="AX124" s="562"/>
      <c r="AY124" s="562"/>
      <c r="AZ124" s="562"/>
      <c r="BA124" s="562"/>
      <c r="BB124" s="562"/>
      <c r="BC124" s="563"/>
      <c r="BD124" s="860"/>
      <c r="BE124" s="861"/>
      <c r="BF124" s="861"/>
      <c r="BG124" s="861"/>
      <c r="BH124" s="861"/>
      <c r="BI124" s="861"/>
      <c r="BJ124" s="861"/>
      <c r="BK124" s="861"/>
      <c r="BL124" s="861"/>
      <c r="BM124" s="861"/>
      <c r="BN124" s="861"/>
      <c r="BO124" s="862"/>
    </row>
    <row r="125" spans="1:253" s="631" customFormat="1" ht="18" customHeight="1">
      <c r="A125" s="676"/>
      <c r="B125" s="597">
        <v>1.1000000000000001</v>
      </c>
      <c r="C125" s="614" t="s">
        <v>80</v>
      </c>
      <c r="D125" s="615" t="s">
        <v>81</v>
      </c>
      <c r="E125" s="598"/>
      <c r="F125" s="665">
        <v>41334</v>
      </c>
      <c r="G125" s="677">
        <v>41348</v>
      </c>
      <c r="H125" s="598"/>
      <c r="I125" s="598"/>
      <c r="J125" s="598"/>
      <c r="K125" s="598"/>
      <c r="L125" s="598"/>
      <c r="M125" s="598"/>
      <c r="N125" s="598"/>
      <c r="O125" s="598"/>
      <c r="P125" s="599"/>
      <c r="Q125" s="599"/>
      <c r="R125" s="678"/>
      <c r="S125" s="678"/>
      <c r="T125" s="598"/>
      <c r="U125" s="598"/>
      <c r="V125" s="598"/>
      <c r="W125" s="598"/>
      <c r="X125" s="598"/>
      <c r="Y125" s="598"/>
      <c r="Z125" s="598"/>
      <c r="AA125" s="598"/>
      <c r="AB125" s="598"/>
      <c r="AC125" s="598"/>
      <c r="AD125" s="598"/>
      <c r="AE125" s="598"/>
      <c r="AF125" s="598"/>
      <c r="AG125" s="598"/>
      <c r="AH125" s="598"/>
      <c r="AI125" s="598"/>
      <c r="AJ125" s="598"/>
      <c r="AK125" s="598"/>
      <c r="AL125" s="598"/>
      <c r="AM125" s="598"/>
      <c r="AN125" s="598"/>
      <c r="AO125" s="598"/>
      <c r="AP125" s="598"/>
      <c r="AQ125" s="598"/>
      <c r="AR125" s="598"/>
      <c r="AS125" s="598"/>
      <c r="AT125" s="598"/>
      <c r="AU125" s="598"/>
      <c r="AV125" s="598"/>
      <c r="AW125" s="598"/>
      <c r="AX125" s="598"/>
      <c r="AY125" s="598"/>
      <c r="AZ125" s="598"/>
      <c r="BA125" s="598"/>
      <c r="BB125" s="598"/>
      <c r="BC125" s="671"/>
      <c r="BD125" s="863"/>
      <c r="BE125" s="864"/>
      <c r="BF125" s="864"/>
      <c r="BG125" s="864"/>
      <c r="BH125" s="864"/>
      <c r="BI125" s="864"/>
      <c r="BJ125" s="864"/>
      <c r="BK125" s="864"/>
      <c r="BL125" s="864"/>
      <c r="BM125" s="864"/>
      <c r="BN125" s="864"/>
      <c r="BO125" s="865"/>
    </row>
    <row r="126" spans="1:253" s="632" customFormat="1" ht="18" customHeight="1">
      <c r="A126" s="679"/>
      <c r="B126" s="602">
        <v>1.2</v>
      </c>
      <c r="C126" s="617" t="s">
        <v>186</v>
      </c>
      <c r="D126" s="618" t="s">
        <v>48</v>
      </c>
      <c r="E126" s="603"/>
      <c r="F126" s="666">
        <v>41351</v>
      </c>
      <c r="G126" s="680">
        <v>41369</v>
      </c>
      <c r="H126" s="603"/>
      <c r="I126" s="603"/>
      <c r="J126" s="603"/>
      <c r="K126" s="603"/>
      <c r="L126" s="603"/>
      <c r="M126" s="603"/>
      <c r="N126" s="603"/>
      <c r="O126" s="603"/>
      <c r="P126" s="603"/>
      <c r="Q126" s="603"/>
      <c r="R126" s="604"/>
      <c r="S126" s="604"/>
      <c r="T126" s="604"/>
      <c r="U126" s="681"/>
      <c r="V126" s="681"/>
      <c r="W126" s="603"/>
      <c r="X126" s="603"/>
      <c r="Y126" s="603"/>
      <c r="Z126" s="603"/>
      <c r="AA126" s="603"/>
      <c r="AB126" s="603"/>
      <c r="AC126" s="603"/>
      <c r="AD126" s="603"/>
      <c r="AE126" s="603"/>
      <c r="AF126" s="603"/>
      <c r="AG126" s="603"/>
      <c r="AH126" s="603"/>
      <c r="AI126" s="603"/>
      <c r="AJ126" s="603"/>
      <c r="AK126" s="603"/>
      <c r="AL126" s="603"/>
      <c r="AM126" s="603"/>
      <c r="AN126" s="603"/>
      <c r="AO126" s="603"/>
      <c r="AP126" s="603"/>
      <c r="AQ126" s="603"/>
      <c r="AR126" s="603"/>
      <c r="AS126" s="603"/>
      <c r="AT126" s="603"/>
      <c r="AU126" s="603"/>
      <c r="AV126" s="603"/>
      <c r="AW126" s="603"/>
      <c r="AX126" s="603"/>
      <c r="AY126" s="603"/>
      <c r="AZ126" s="603"/>
      <c r="BA126" s="603"/>
      <c r="BB126" s="603"/>
      <c r="BC126" s="672"/>
      <c r="BD126" s="863"/>
      <c r="BE126" s="864"/>
      <c r="BF126" s="864"/>
      <c r="BG126" s="864"/>
      <c r="BH126" s="864"/>
      <c r="BI126" s="864"/>
      <c r="BJ126" s="864"/>
      <c r="BK126" s="864"/>
      <c r="BL126" s="864"/>
      <c r="BM126" s="864"/>
      <c r="BN126" s="864"/>
      <c r="BO126" s="865"/>
    </row>
    <row r="127" spans="1:253" s="632" customFormat="1" ht="18" customHeight="1">
      <c r="A127" s="679"/>
      <c r="B127" s="602">
        <v>1.3</v>
      </c>
      <c r="C127" s="617" t="s">
        <v>89</v>
      </c>
      <c r="D127" s="618" t="s">
        <v>37</v>
      </c>
      <c r="E127" s="682">
        <v>1</v>
      </c>
      <c r="F127" s="666">
        <v>41379</v>
      </c>
      <c r="G127" s="680">
        <v>41411</v>
      </c>
      <c r="H127" s="603"/>
      <c r="I127" s="603"/>
      <c r="J127" s="603"/>
      <c r="K127" s="603"/>
      <c r="L127" s="603"/>
      <c r="M127" s="603"/>
      <c r="N127" s="603"/>
      <c r="O127" s="603"/>
      <c r="P127" s="603"/>
      <c r="Q127" s="603"/>
      <c r="R127" s="603"/>
      <c r="S127" s="603"/>
      <c r="T127" s="603"/>
      <c r="U127" s="604"/>
      <c r="V127" s="604"/>
      <c r="W127" s="604"/>
      <c r="X127" s="604"/>
      <c r="Y127" s="604"/>
      <c r="Z127" s="603"/>
      <c r="AA127" s="603"/>
      <c r="AB127" s="603"/>
      <c r="AC127" s="603"/>
      <c r="AD127" s="603"/>
      <c r="AE127" s="603"/>
      <c r="AF127" s="603"/>
      <c r="AG127" s="603"/>
      <c r="AH127" s="603"/>
      <c r="AI127" s="603"/>
      <c r="AJ127" s="603"/>
      <c r="AK127" s="603"/>
      <c r="AL127" s="603"/>
      <c r="AM127" s="603"/>
      <c r="AN127" s="603"/>
      <c r="AO127" s="603"/>
      <c r="AP127" s="603"/>
      <c r="AQ127" s="603"/>
      <c r="AR127" s="603"/>
      <c r="AS127" s="603"/>
      <c r="AT127" s="603"/>
      <c r="AU127" s="603"/>
      <c r="AV127" s="603"/>
      <c r="AW127" s="603"/>
      <c r="AX127" s="603"/>
      <c r="AY127" s="603"/>
      <c r="AZ127" s="603"/>
      <c r="BA127" s="603"/>
      <c r="BB127" s="603"/>
      <c r="BC127" s="672"/>
      <c r="BD127" s="863"/>
      <c r="BE127" s="864"/>
      <c r="BF127" s="864"/>
      <c r="BG127" s="864"/>
      <c r="BH127" s="864"/>
      <c r="BI127" s="864"/>
      <c r="BJ127" s="864"/>
      <c r="BK127" s="864"/>
      <c r="BL127" s="864"/>
      <c r="BM127" s="864"/>
      <c r="BN127" s="864"/>
      <c r="BO127" s="865"/>
      <c r="BP127" s="692"/>
      <c r="BQ127" s="692"/>
      <c r="BR127" s="692"/>
      <c r="BS127" s="692"/>
      <c r="BT127" s="692"/>
      <c r="BU127" s="692"/>
      <c r="BV127" s="692"/>
      <c r="BW127" s="692"/>
      <c r="BX127" s="692"/>
      <c r="BY127" s="692"/>
      <c r="BZ127" s="692"/>
      <c r="CA127" s="692"/>
      <c r="CB127" s="692"/>
      <c r="CC127" s="692"/>
      <c r="CD127" s="692"/>
      <c r="CE127" s="692"/>
      <c r="CF127" s="692"/>
      <c r="CG127" s="692"/>
      <c r="CH127" s="692"/>
      <c r="CI127" s="692"/>
      <c r="CJ127" s="692"/>
      <c r="CK127" s="692"/>
      <c r="CL127" s="692"/>
      <c r="CM127" s="692"/>
      <c r="CN127" s="692"/>
      <c r="CO127" s="692"/>
      <c r="CP127" s="692"/>
      <c r="CQ127" s="692"/>
      <c r="CR127" s="692"/>
      <c r="CS127" s="692"/>
      <c r="CT127" s="692"/>
      <c r="CU127" s="692"/>
      <c r="CV127" s="692"/>
      <c r="CW127" s="692"/>
      <c r="CX127" s="692"/>
      <c r="CY127" s="692"/>
      <c r="CZ127" s="692"/>
      <c r="DA127" s="692"/>
      <c r="DB127" s="692"/>
      <c r="DC127" s="692"/>
      <c r="DD127" s="692"/>
      <c r="DE127" s="692"/>
      <c r="DF127" s="692"/>
      <c r="DG127" s="692"/>
      <c r="DH127" s="692"/>
      <c r="DI127" s="692"/>
      <c r="DJ127" s="692"/>
      <c r="DK127" s="692"/>
      <c r="DL127" s="692"/>
      <c r="DM127" s="692"/>
      <c r="DN127" s="692"/>
      <c r="DO127" s="692"/>
      <c r="DP127" s="692"/>
      <c r="DQ127" s="692"/>
      <c r="DR127" s="692"/>
      <c r="DS127" s="692"/>
      <c r="DT127" s="692"/>
      <c r="DU127" s="692"/>
      <c r="DV127" s="692"/>
      <c r="DW127" s="692"/>
      <c r="DX127" s="692"/>
      <c r="DY127" s="692"/>
      <c r="DZ127" s="692"/>
      <c r="EA127" s="692"/>
      <c r="EB127" s="692"/>
      <c r="EC127" s="692"/>
      <c r="ED127" s="692"/>
      <c r="EE127" s="692"/>
      <c r="EF127" s="692"/>
      <c r="EG127" s="692"/>
      <c r="EH127" s="692"/>
      <c r="EI127" s="692"/>
      <c r="EJ127" s="692"/>
      <c r="EK127" s="692"/>
      <c r="EL127" s="692"/>
      <c r="EM127" s="692"/>
      <c r="EN127" s="692"/>
      <c r="EO127" s="692"/>
      <c r="EP127" s="692"/>
      <c r="EQ127" s="692"/>
      <c r="ER127" s="692"/>
      <c r="ES127" s="692"/>
      <c r="ET127" s="692"/>
      <c r="EU127" s="692"/>
      <c r="EV127" s="692"/>
      <c r="EW127" s="692"/>
      <c r="EX127" s="692"/>
      <c r="EY127" s="692"/>
      <c r="EZ127" s="692"/>
      <c r="FA127" s="692"/>
      <c r="FB127" s="692"/>
      <c r="FC127" s="692"/>
      <c r="FD127" s="692"/>
      <c r="FE127" s="692"/>
      <c r="FF127" s="692"/>
      <c r="FG127" s="692"/>
      <c r="FH127" s="692"/>
      <c r="FI127" s="692"/>
      <c r="FJ127" s="692"/>
      <c r="FK127" s="692"/>
      <c r="FL127" s="692"/>
      <c r="FM127" s="692"/>
      <c r="FN127" s="692"/>
      <c r="FO127" s="692"/>
      <c r="FP127" s="692"/>
      <c r="FQ127" s="692"/>
      <c r="FR127" s="692"/>
      <c r="FS127" s="692"/>
      <c r="FT127" s="692"/>
      <c r="FU127" s="692"/>
      <c r="FV127" s="692"/>
      <c r="FW127" s="692"/>
      <c r="FX127" s="692"/>
      <c r="FY127" s="692"/>
      <c r="FZ127" s="692"/>
      <c r="GA127" s="692"/>
      <c r="GB127" s="692"/>
      <c r="GC127" s="692"/>
      <c r="GD127" s="692"/>
      <c r="GE127" s="692"/>
      <c r="GF127" s="692"/>
      <c r="GG127" s="692"/>
      <c r="GH127" s="692"/>
      <c r="GI127" s="692"/>
      <c r="GJ127" s="692"/>
      <c r="GK127" s="692"/>
      <c r="GL127" s="692"/>
      <c r="GM127" s="692"/>
      <c r="GN127" s="692"/>
      <c r="GO127" s="692"/>
      <c r="GP127" s="692"/>
      <c r="GQ127" s="692"/>
      <c r="GR127" s="692"/>
      <c r="GS127" s="692"/>
      <c r="GT127" s="692"/>
      <c r="GU127" s="692"/>
      <c r="GV127" s="692"/>
      <c r="GW127" s="692"/>
      <c r="GX127" s="692"/>
      <c r="GY127" s="692"/>
      <c r="GZ127" s="692"/>
      <c r="HA127" s="692"/>
      <c r="HB127" s="692"/>
      <c r="HC127" s="692"/>
      <c r="HD127" s="692"/>
      <c r="HE127" s="692"/>
      <c r="HF127" s="692"/>
      <c r="HG127" s="692"/>
      <c r="HH127" s="692"/>
      <c r="HI127" s="692"/>
      <c r="HJ127" s="692"/>
      <c r="HK127" s="692"/>
      <c r="HL127" s="692"/>
      <c r="HM127" s="692"/>
      <c r="HN127" s="692"/>
      <c r="HO127" s="692"/>
      <c r="HP127" s="692"/>
      <c r="HQ127" s="692"/>
      <c r="HR127" s="692"/>
      <c r="HS127" s="692"/>
      <c r="HT127" s="692"/>
      <c r="HU127" s="692"/>
      <c r="HV127" s="692"/>
      <c r="HW127" s="692"/>
      <c r="HX127" s="692"/>
      <c r="HY127" s="692"/>
      <c r="HZ127" s="692"/>
      <c r="IA127" s="692"/>
      <c r="IB127" s="692"/>
      <c r="IC127" s="692"/>
      <c r="ID127" s="692"/>
      <c r="IE127" s="692"/>
      <c r="IF127" s="692"/>
      <c r="IG127" s="692"/>
      <c r="IH127" s="692"/>
      <c r="II127" s="692"/>
      <c r="IJ127" s="692"/>
      <c r="IK127" s="692"/>
      <c r="IL127" s="692"/>
      <c r="IM127" s="692"/>
      <c r="IN127" s="692"/>
      <c r="IO127" s="692"/>
      <c r="IP127" s="692"/>
      <c r="IQ127" s="692"/>
      <c r="IR127" s="692"/>
      <c r="IS127" s="692"/>
    </row>
    <row r="128" spans="1:253" s="632" customFormat="1" ht="18" customHeight="1">
      <c r="A128" s="679"/>
      <c r="B128" s="602">
        <v>1.4</v>
      </c>
      <c r="C128" s="617" t="s">
        <v>83</v>
      </c>
      <c r="D128" s="618" t="s">
        <v>81</v>
      </c>
      <c r="E128" s="603"/>
      <c r="F128" s="666">
        <v>41407</v>
      </c>
      <c r="G128" s="680">
        <v>41411</v>
      </c>
      <c r="H128" s="603"/>
      <c r="I128" s="603"/>
      <c r="J128" s="603"/>
      <c r="K128" s="603"/>
      <c r="L128" s="603"/>
      <c r="M128" s="603"/>
      <c r="N128" s="603"/>
      <c r="O128" s="603"/>
      <c r="P128" s="603"/>
      <c r="Q128" s="603"/>
      <c r="R128" s="603"/>
      <c r="S128" s="603"/>
      <c r="T128" s="603"/>
      <c r="U128" s="603"/>
      <c r="V128" s="603"/>
      <c r="W128" s="603"/>
      <c r="X128" s="603"/>
      <c r="Y128" s="604"/>
      <c r="Z128" s="603"/>
      <c r="AA128" s="603"/>
      <c r="AB128" s="603"/>
      <c r="AC128" s="603"/>
      <c r="AD128" s="603"/>
      <c r="AE128" s="603"/>
      <c r="AF128" s="603"/>
      <c r="AG128" s="603"/>
      <c r="AH128" s="603"/>
      <c r="AI128" s="603"/>
      <c r="AJ128" s="603"/>
      <c r="AK128" s="603"/>
      <c r="AL128" s="603"/>
      <c r="AM128" s="603"/>
      <c r="AN128" s="603"/>
      <c r="AO128" s="603"/>
      <c r="AP128" s="603"/>
      <c r="AQ128" s="603"/>
      <c r="AR128" s="603"/>
      <c r="AS128" s="603"/>
      <c r="AT128" s="603"/>
      <c r="AU128" s="603"/>
      <c r="AV128" s="603"/>
      <c r="AW128" s="603"/>
      <c r="AX128" s="603"/>
      <c r="AY128" s="603"/>
      <c r="AZ128" s="603"/>
      <c r="BA128" s="603"/>
      <c r="BB128" s="603"/>
      <c r="BC128" s="672"/>
      <c r="BD128" s="863"/>
      <c r="BE128" s="864"/>
      <c r="BF128" s="864"/>
      <c r="BG128" s="864"/>
      <c r="BH128" s="864"/>
      <c r="BI128" s="864"/>
      <c r="BJ128" s="864"/>
      <c r="BK128" s="864"/>
      <c r="BL128" s="864"/>
      <c r="BM128" s="864"/>
      <c r="BN128" s="864"/>
      <c r="BO128" s="865"/>
    </row>
    <row r="129" spans="1:71" s="632" customFormat="1" ht="9.9499999999999993" customHeight="1" thickBot="1">
      <c r="A129" s="679"/>
      <c r="B129" s="602"/>
      <c r="C129" s="617"/>
      <c r="D129" s="618"/>
      <c r="E129" s="603"/>
      <c r="F129" s="693"/>
      <c r="G129" s="693"/>
      <c r="H129" s="603"/>
      <c r="I129" s="603"/>
      <c r="J129" s="603"/>
      <c r="K129" s="603"/>
      <c r="L129" s="603"/>
      <c r="M129" s="603"/>
      <c r="N129" s="603"/>
      <c r="O129" s="603"/>
      <c r="P129" s="603"/>
      <c r="Q129" s="603"/>
      <c r="R129" s="603"/>
      <c r="S129" s="603"/>
      <c r="T129" s="603"/>
      <c r="U129" s="603"/>
      <c r="V129" s="603"/>
      <c r="W129" s="603"/>
      <c r="X129" s="603"/>
      <c r="Y129" s="603"/>
      <c r="Z129" s="603"/>
      <c r="AA129" s="603"/>
      <c r="AB129" s="603"/>
      <c r="AC129" s="603"/>
      <c r="AD129" s="603"/>
      <c r="AE129" s="603"/>
      <c r="AF129" s="603"/>
      <c r="AG129" s="603"/>
      <c r="AH129" s="603"/>
      <c r="AI129" s="603"/>
      <c r="AJ129" s="603"/>
      <c r="AK129" s="603"/>
      <c r="AL129" s="603"/>
      <c r="AM129" s="603"/>
      <c r="AN129" s="603"/>
      <c r="AO129" s="603"/>
      <c r="AP129" s="603"/>
      <c r="AQ129" s="603"/>
      <c r="AR129" s="603"/>
      <c r="AS129" s="603"/>
      <c r="AT129" s="603"/>
      <c r="AU129" s="603"/>
      <c r="AV129" s="603"/>
      <c r="AW129" s="603"/>
      <c r="AX129" s="603"/>
      <c r="AY129" s="603"/>
      <c r="AZ129" s="603"/>
      <c r="BA129" s="603"/>
      <c r="BB129" s="603"/>
      <c r="BC129" s="672"/>
      <c r="BD129" s="866"/>
      <c r="BE129" s="867"/>
      <c r="BF129" s="867"/>
      <c r="BG129" s="867"/>
      <c r="BH129" s="867"/>
      <c r="BI129" s="867"/>
      <c r="BJ129" s="867"/>
      <c r="BK129" s="867"/>
      <c r="BL129" s="867"/>
      <c r="BM129" s="867"/>
      <c r="BN129" s="867"/>
      <c r="BO129" s="868"/>
    </row>
    <row r="130" spans="1:71" ht="20.100000000000001" customHeight="1" thickBot="1">
      <c r="A130" s="654">
        <v>2</v>
      </c>
      <c r="B130" s="655"/>
      <c r="C130" s="655" t="s">
        <v>35</v>
      </c>
      <c r="D130" s="562"/>
      <c r="E130" s="562"/>
      <c r="F130" s="621"/>
      <c r="G130" s="621"/>
      <c r="H130" s="562"/>
      <c r="I130" s="562"/>
      <c r="J130" s="562"/>
      <c r="K130" s="562"/>
      <c r="L130" s="562"/>
      <c r="M130" s="562"/>
      <c r="N130" s="562"/>
      <c r="O130" s="562"/>
      <c r="P130" s="562"/>
      <c r="Q130" s="562"/>
      <c r="R130" s="562"/>
      <c r="S130" s="562"/>
      <c r="T130" s="562"/>
      <c r="U130" s="562"/>
      <c r="V130" s="562"/>
      <c r="W130" s="562"/>
      <c r="X130" s="562"/>
      <c r="Y130" s="562"/>
      <c r="Z130" s="562"/>
      <c r="AA130" s="562"/>
      <c r="AB130" s="562"/>
      <c r="AC130" s="562"/>
      <c r="AD130" s="562"/>
      <c r="AE130" s="562"/>
      <c r="AF130" s="562"/>
      <c r="AG130" s="562"/>
      <c r="AH130" s="562"/>
      <c r="AI130" s="562"/>
      <c r="AJ130" s="562"/>
      <c r="AK130" s="562"/>
      <c r="AL130" s="562"/>
      <c r="AM130" s="562"/>
      <c r="AN130" s="562"/>
      <c r="AO130" s="562"/>
      <c r="AP130" s="562"/>
      <c r="AQ130" s="562"/>
      <c r="AR130" s="562"/>
      <c r="AS130" s="562"/>
      <c r="AT130" s="562"/>
      <c r="AU130" s="562"/>
      <c r="AV130" s="562"/>
      <c r="AW130" s="562"/>
      <c r="AX130" s="562"/>
      <c r="AY130" s="562"/>
      <c r="AZ130" s="562"/>
      <c r="BA130" s="562"/>
      <c r="BB130" s="562"/>
      <c r="BC130" s="563"/>
      <c r="BD130" s="814"/>
      <c r="BE130" s="815"/>
      <c r="BF130" s="815"/>
      <c r="BG130" s="815"/>
      <c r="BH130" s="815"/>
      <c r="BI130" s="815"/>
      <c r="BJ130" s="815"/>
      <c r="BK130" s="815"/>
      <c r="BL130" s="815"/>
      <c r="BM130" s="815"/>
      <c r="BN130" s="815"/>
      <c r="BO130" s="816"/>
      <c r="BP130" s="608"/>
      <c r="BQ130" s="608"/>
      <c r="BR130" s="608"/>
      <c r="BS130" s="608"/>
    </row>
    <row r="131" spans="1:71" ht="18" customHeight="1">
      <c r="A131" s="601"/>
      <c r="B131" s="602">
        <v>2.2000000000000002</v>
      </c>
      <c r="C131" s="617" t="s">
        <v>186</v>
      </c>
      <c r="D131" s="618" t="s">
        <v>48</v>
      </c>
      <c r="E131" s="603"/>
      <c r="F131" s="666">
        <v>41421</v>
      </c>
      <c r="G131" s="680">
        <v>41453</v>
      </c>
      <c r="H131" s="603"/>
      <c r="I131" s="603"/>
      <c r="J131" s="603"/>
      <c r="K131" s="603"/>
      <c r="L131" s="603"/>
      <c r="M131" s="603"/>
      <c r="N131" s="603"/>
      <c r="O131" s="603"/>
      <c r="P131" s="603"/>
      <c r="Q131" s="603"/>
      <c r="R131" s="603"/>
      <c r="S131" s="603"/>
      <c r="T131" s="603"/>
      <c r="U131" s="603"/>
      <c r="V131" s="603"/>
      <c r="W131" s="603"/>
      <c r="X131" s="603"/>
      <c r="Y131" s="603"/>
      <c r="Z131" s="603"/>
      <c r="AA131" s="604"/>
      <c r="AB131" s="604"/>
      <c r="AC131" s="604"/>
      <c r="AD131" s="604"/>
      <c r="AE131" s="604"/>
      <c r="AF131" s="603"/>
      <c r="AG131" s="603"/>
      <c r="AH131" s="603"/>
      <c r="AI131" s="603"/>
      <c r="AJ131" s="603"/>
      <c r="AK131" s="603"/>
      <c r="AL131" s="603"/>
      <c r="AM131" s="603"/>
      <c r="AN131" s="603"/>
      <c r="AO131" s="603"/>
      <c r="AP131" s="603"/>
      <c r="AQ131" s="603"/>
      <c r="AR131" s="603"/>
      <c r="AS131" s="603"/>
      <c r="AT131" s="603"/>
      <c r="AU131" s="603"/>
      <c r="AV131" s="603"/>
      <c r="AW131" s="603"/>
      <c r="AX131" s="603"/>
      <c r="AY131" s="603"/>
      <c r="AZ131" s="603"/>
      <c r="BA131" s="603"/>
      <c r="BB131" s="603"/>
      <c r="BC131" s="672"/>
      <c r="BD131" s="817"/>
      <c r="BE131" s="818"/>
      <c r="BF131" s="818"/>
      <c r="BG131" s="818"/>
      <c r="BH131" s="818"/>
      <c r="BI131" s="818"/>
      <c r="BJ131" s="818"/>
      <c r="BK131" s="818"/>
      <c r="BL131" s="818"/>
      <c r="BM131" s="818"/>
      <c r="BN131" s="818"/>
      <c r="BO131" s="819"/>
      <c r="BP131" s="608"/>
      <c r="BQ131" s="608"/>
      <c r="BR131" s="608"/>
      <c r="BS131" s="608"/>
    </row>
    <row r="132" spans="1:71" ht="18" customHeight="1">
      <c r="A132" s="601"/>
      <c r="B132" s="602">
        <v>2.2999999999999998</v>
      </c>
      <c r="C132" s="617" t="s">
        <v>187</v>
      </c>
      <c r="D132" s="618" t="s">
        <v>48</v>
      </c>
      <c r="E132" s="603"/>
      <c r="F132" s="666">
        <v>41456</v>
      </c>
      <c r="G132" s="680">
        <v>41545</v>
      </c>
      <c r="H132" s="603"/>
      <c r="I132" s="603"/>
      <c r="J132" s="603"/>
      <c r="K132" s="603"/>
      <c r="L132" s="603"/>
      <c r="M132" s="603"/>
      <c r="N132" s="603"/>
      <c r="O132" s="603"/>
      <c r="P132" s="603"/>
      <c r="Q132" s="603"/>
      <c r="R132" s="603"/>
      <c r="S132" s="603"/>
      <c r="T132" s="603"/>
      <c r="U132" s="603"/>
      <c r="V132" s="603"/>
      <c r="W132" s="603"/>
      <c r="X132" s="603"/>
      <c r="Y132" s="603"/>
      <c r="Z132" s="603"/>
      <c r="AA132" s="603"/>
      <c r="AB132" s="603"/>
      <c r="AC132" s="603"/>
      <c r="AD132" s="603"/>
      <c r="AE132" s="603"/>
      <c r="AF132" s="604"/>
      <c r="AG132" s="604"/>
      <c r="AH132" s="604"/>
      <c r="AI132" s="604"/>
      <c r="AJ132" s="604"/>
      <c r="AK132" s="604"/>
      <c r="AL132" s="604"/>
      <c r="AM132" s="604"/>
      <c r="AN132" s="604"/>
      <c r="AO132" s="604"/>
      <c r="AP132" s="604"/>
      <c r="AQ132" s="604"/>
      <c r="AR132" s="603"/>
      <c r="AS132" s="603"/>
      <c r="AT132" s="603"/>
      <c r="AU132" s="603"/>
      <c r="AV132" s="603"/>
      <c r="AW132" s="603"/>
      <c r="AX132" s="603"/>
      <c r="AY132" s="603"/>
      <c r="AZ132" s="603"/>
      <c r="BA132" s="603"/>
      <c r="BB132" s="603"/>
      <c r="BC132" s="672"/>
      <c r="BD132" s="817"/>
      <c r="BE132" s="818"/>
      <c r="BF132" s="818"/>
      <c r="BG132" s="818"/>
      <c r="BH132" s="818"/>
      <c r="BI132" s="818"/>
      <c r="BJ132" s="818"/>
      <c r="BK132" s="818"/>
      <c r="BL132" s="818"/>
      <c r="BM132" s="818"/>
      <c r="BN132" s="818"/>
      <c r="BO132" s="819"/>
      <c r="BP132" s="608"/>
      <c r="BQ132" s="608"/>
      <c r="BR132" s="608"/>
      <c r="BS132" s="608"/>
    </row>
    <row r="133" spans="1:71" ht="18" customHeight="1">
      <c r="A133" s="601"/>
      <c r="B133" s="602">
        <v>2.4</v>
      </c>
      <c r="C133" s="617" t="s">
        <v>88</v>
      </c>
      <c r="D133" s="618" t="s">
        <v>81</v>
      </c>
      <c r="E133" s="603"/>
      <c r="F133" s="666">
        <v>41533</v>
      </c>
      <c r="G133" s="680">
        <v>41545</v>
      </c>
      <c r="H133" s="603"/>
      <c r="I133" s="603"/>
      <c r="J133" s="603"/>
      <c r="K133" s="603"/>
      <c r="L133" s="603"/>
      <c r="M133" s="603"/>
      <c r="N133" s="603"/>
      <c r="O133" s="603"/>
      <c r="P133" s="603"/>
      <c r="Q133" s="603"/>
      <c r="R133" s="603"/>
      <c r="S133" s="603"/>
      <c r="T133" s="603"/>
      <c r="U133" s="603"/>
      <c r="V133" s="603"/>
      <c r="W133" s="603"/>
      <c r="X133" s="603"/>
      <c r="Y133" s="603"/>
      <c r="Z133" s="603"/>
      <c r="AA133" s="603"/>
      <c r="AB133" s="603"/>
      <c r="AC133" s="603"/>
      <c r="AD133" s="603"/>
      <c r="AE133" s="603"/>
      <c r="AF133" s="603"/>
      <c r="AG133" s="603"/>
      <c r="AH133" s="603"/>
      <c r="AI133" s="603"/>
      <c r="AJ133" s="603"/>
      <c r="AK133" s="603"/>
      <c r="AL133" s="603"/>
      <c r="AM133" s="603"/>
      <c r="AN133" s="603"/>
      <c r="AO133" s="603"/>
      <c r="AP133" s="604"/>
      <c r="AQ133" s="604"/>
      <c r="AR133" s="604"/>
      <c r="AS133" s="604"/>
      <c r="AT133" s="604"/>
      <c r="AU133" s="604"/>
      <c r="AV133" s="604"/>
      <c r="AW133" s="603"/>
      <c r="AX133" s="603"/>
      <c r="AY133" s="603"/>
      <c r="AZ133" s="603"/>
      <c r="BA133" s="603"/>
      <c r="BB133" s="603"/>
      <c r="BC133" s="672"/>
      <c r="BD133" s="817"/>
      <c r="BE133" s="818"/>
      <c r="BF133" s="818"/>
      <c r="BG133" s="818"/>
      <c r="BH133" s="818"/>
      <c r="BI133" s="818"/>
      <c r="BJ133" s="818"/>
      <c r="BK133" s="818"/>
      <c r="BL133" s="818"/>
      <c r="BM133" s="818"/>
      <c r="BN133" s="818"/>
      <c r="BO133" s="819"/>
      <c r="BP133" s="608"/>
      <c r="BQ133" s="608"/>
      <c r="BR133" s="608"/>
      <c r="BS133" s="608"/>
    </row>
    <row r="134" spans="1:71" ht="9.9499999999999993" customHeight="1" thickBot="1">
      <c r="A134" s="601"/>
      <c r="B134" s="602"/>
      <c r="C134" s="683"/>
      <c r="D134" s="618"/>
      <c r="E134" s="603"/>
      <c r="F134" s="666"/>
      <c r="G134" s="680"/>
      <c r="H134" s="603"/>
      <c r="I134" s="603"/>
      <c r="J134" s="603"/>
      <c r="K134" s="603"/>
      <c r="L134" s="603"/>
      <c r="M134" s="603"/>
      <c r="N134" s="603"/>
      <c r="O134" s="603"/>
      <c r="P134" s="603"/>
      <c r="Q134" s="603"/>
      <c r="R134" s="603"/>
      <c r="S134" s="603"/>
      <c r="T134" s="603"/>
      <c r="U134" s="603"/>
      <c r="V134" s="603"/>
      <c r="W134" s="603"/>
      <c r="X134" s="603"/>
      <c r="Y134" s="603"/>
      <c r="Z134" s="603"/>
      <c r="AA134" s="603"/>
      <c r="AB134" s="603"/>
      <c r="AC134" s="603"/>
      <c r="AD134" s="603"/>
      <c r="AE134" s="603"/>
      <c r="AF134" s="603"/>
      <c r="AG134" s="603"/>
      <c r="AH134" s="603"/>
      <c r="AI134" s="603"/>
      <c r="AJ134" s="603"/>
      <c r="AK134" s="603"/>
      <c r="AL134" s="603"/>
      <c r="AM134" s="603"/>
      <c r="AN134" s="603"/>
      <c r="AO134" s="603"/>
      <c r="AP134" s="603"/>
      <c r="AQ134" s="603"/>
      <c r="AR134" s="603"/>
      <c r="AS134" s="603"/>
      <c r="AT134" s="603"/>
      <c r="AU134" s="603"/>
      <c r="AV134" s="603"/>
      <c r="AW134" s="603"/>
      <c r="AX134" s="603"/>
      <c r="AY134" s="603"/>
      <c r="AZ134" s="603"/>
      <c r="BA134" s="603"/>
      <c r="BB134" s="603"/>
      <c r="BC134" s="672"/>
      <c r="BD134" s="871"/>
      <c r="BE134" s="872"/>
      <c r="BF134" s="872"/>
      <c r="BG134" s="872"/>
      <c r="BH134" s="872"/>
      <c r="BI134" s="872"/>
      <c r="BJ134" s="872"/>
      <c r="BK134" s="872"/>
      <c r="BL134" s="872"/>
      <c r="BM134" s="872"/>
      <c r="BN134" s="872"/>
      <c r="BO134" s="873"/>
      <c r="BP134" s="608"/>
      <c r="BQ134" s="608"/>
      <c r="BR134" s="608"/>
      <c r="BS134" s="608"/>
    </row>
    <row r="135" spans="1:71" ht="20.100000000000001" customHeight="1" thickBot="1">
      <c r="A135" s="654">
        <v>3</v>
      </c>
      <c r="B135" s="655"/>
      <c r="C135" s="655" t="s">
        <v>41</v>
      </c>
      <c r="D135" s="562"/>
      <c r="E135" s="562"/>
      <c r="F135" s="621"/>
      <c r="G135" s="621"/>
      <c r="H135" s="562"/>
      <c r="I135" s="562"/>
      <c r="J135" s="562"/>
      <c r="K135" s="562"/>
      <c r="L135" s="562"/>
      <c r="M135" s="562"/>
      <c r="N135" s="562"/>
      <c r="O135" s="562"/>
      <c r="P135" s="562"/>
      <c r="Q135" s="562"/>
      <c r="R135" s="562"/>
      <c r="S135" s="562"/>
      <c r="T135" s="562"/>
      <c r="U135" s="562"/>
      <c r="V135" s="562"/>
      <c r="W135" s="562"/>
      <c r="X135" s="562"/>
      <c r="Y135" s="562"/>
      <c r="Z135" s="562"/>
      <c r="AA135" s="562"/>
      <c r="AB135" s="562"/>
      <c r="AC135" s="562"/>
      <c r="AD135" s="562"/>
      <c r="AE135" s="562"/>
      <c r="AF135" s="562"/>
      <c r="AG135" s="562"/>
      <c r="AH135" s="562"/>
      <c r="AI135" s="562"/>
      <c r="AJ135" s="562"/>
      <c r="AK135" s="562"/>
      <c r="AL135" s="562"/>
      <c r="AM135" s="562"/>
      <c r="AN135" s="562"/>
      <c r="AO135" s="562"/>
      <c r="AP135" s="562"/>
      <c r="AQ135" s="562"/>
      <c r="AR135" s="562"/>
      <c r="AS135" s="562"/>
      <c r="AT135" s="562"/>
      <c r="AU135" s="562"/>
      <c r="AV135" s="562"/>
      <c r="AW135" s="562"/>
      <c r="AX135" s="562"/>
      <c r="AY135" s="562"/>
      <c r="AZ135" s="562"/>
      <c r="BA135" s="562"/>
      <c r="BB135" s="562"/>
      <c r="BC135" s="563"/>
      <c r="BD135" s="860" t="s">
        <v>160</v>
      </c>
      <c r="BE135" s="861"/>
      <c r="BF135" s="861"/>
      <c r="BG135" s="861"/>
      <c r="BH135" s="861"/>
      <c r="BI135" s="861"/>
      <c r="BJ135" s="861"/>
      <c r="BK135" s="861"/>
      <c r="BL135" s="861"/>
      <c r="BM135" s="861"/>
      <c r="BN135" s="861"/>
      <c r="BO135" s="862"/>
      <c r="BP135" s="608"/>
      <c r="BQ135" s="608"/>
      <c r="BR135" s="608"/>
      <c r="BS135" s="608"/>
    </row>
    <row r="136" spans="1:71" ht="18" customHeight="1">
      <c r="A136" s="601"/>
      <c r="B136" s="602">
        <v>3.1</v>
      </c>
      <c r="C136" s="617" t="s">
        <v>186</v>
      </c>
      <c r="D136" s="618" t="s">
        <v>48</v>
      </c>
      <c r="E136" s="603"/>
      <c r="F136" s="666">
        <v>41414</v>
      </c>
      <c r="G136" s="680">
        <v>41425</v>
      </c>
      <c r="H136" s="603"/>
      <c r="I136" s="603"/>
      <c r="J136" s="603"/>
      <c r="K136" s="603"/>
      <c r="L136" s="603"/>
      <c r="M136" s="603"/>
      <c r="N136" s="603"/>
      <c r="O136" s="603"/>
      <c r="P136" s="603"/>
      <c r="Q136" s="603"/>
      <c r="R136" s="603"/>
      <c r="S136" s="603"/>
      <c r="T136" s="603"/>
      <c r="U136" s="603"/>
      <c r="V136" s="603"/>
      <c r="W136" s="603"/>
      <c r="X136" s="603"/>
      <c r="Y136" s="603"/>
      <c r="Z136" s="604"/>
      <c r="AA136" s="604"/>
      <c r="AB136" s="603"/>
      <c r="AC136" s="603"/>
      <c r="AD136" s="603"/>
      <c r="AE136" s="603"/>
      <c r="AF136" s="603"/>
      <c r="AG136" s="603"/>
      <c r="AH136" s="603"/>
      <c r="AI136" s="603"/>
      <c r="AJ136" s="603"/>
      <c r="AK136" s="603"/>
      <c r="AL136" s="603"/>
      <c r="AM136" s="603"/>
      <c r="AN136" s="603"/>
      <c r="AO136" s="603"/>
      <c r="AP136" s="603"/>
      <c r="AQ136" s="603"/>
      <c r="AR136" s="603"/>
      <c r="AS136" s="603"/>
      <c r="AT136" s="603"/>
      <c r="AU136" s="603"/>
      <c r="AV136" s="603"/>
      <c r="AW136" s="603"/>
      <c r="AX136" s="603"/>
      <c r="AY136" s="603"/>
      <c r="AZ136" s="603"/>
      <c r="BA136" s="603"/>
      <c r="BB136" s="603"/>
      <c r="BC136" s="672"/>
      <c r="BD136" s="863"/>
      <c r="BE136" s="864"/>
      <c r="BF136" s="864"/>
      <c r="BG136" s="864"/>
      <c r="BH136" s="864"/>
      <c r="BI136" s="864"/>
      <c r="BJ136" s="864"/>
      <c r="BK136" s="864"/>
      <c r="BL136" s="864"/>
      <c r="BM136" s="864"/>
      <c r="BN136" s="864"/>
      <c r="BO136" s="865"/>
      <c r="BP136" s="608"/>
      <c r="BQ136" s="608"/>
      <c r="BR136" s="608"/>
      <c r="BS136" s="608"/>
    </row>
    <row r="137" spans="1:71" ht="18" customHeight="1">
      <c r="A137" s="601"/>
      <c r="B137" s="602">
        <v>3.2</v>
      </c>
      <c r="C137" s="617" t="s">
        <v>84</v>
      </c>
      <c r="D137" s="603" t="s">
        <v>34</v>
      </c>
      <c r="E137" s="603">
        <v>1</v>
      </c>
      <c r="F137" s="666">
        <v>41428</v>
      </c>
      <c r="G137" s="680">
        <v>41486</v>
      </c>
      <c r="H137" s="603"/>
      <c r="I137" s="603"/>
      <c r="J137" s="603"/>
      <c r="K137" s="603"/>
      <c r="L137" s="603"/>
      <c r="M137" s="603"/>
      <c r="N137" s="603"/>
      <c r="O137" s="603"/>
      <c r="P137" s="603"/>
      <c r="Q137" s="603"/>
      <c r="R137" s="603"/>
      <c r="S137" s="603"/>
      <c r="T137" s="603"/>
      <c r="U137" s="603"/>
      <c r="V137" s="603"/>
      <c r="W137" s="603"/>
      <c r="X137" s="603"/>
      <c r="Y137" s="603"/>
      <c r="Z137" s="603"/>
      <c r="AA137" s="603"/>
      <c r="AB137" s="604"/>
      <c r="AC137" s="604"/>
      <c r="AD137" s="604"/>
      <c r="AE137" s="604"/>
      <c r="AF137" s="604"/>
      <c r="AG137" s="604"/>
      <c r="AH137" s="604"/>
      <c r="AI137" s="604"/>
      <c r="AJ137" s="603"/>
      <c r="AK137" s="603"/>
      <c r="AL137" s="603"/>
      <c r="AM137" s="603"/>
      <c r="AN137" s="603"/>
      <c r="AO137" s="603"/>
      <c r="AP137" s="603"/>
      <c r="AQ137" s="603"/>
      <c r="AR137" s="603"/>
      <c r="AS137" s="603"/>
      <c r="AT137" s="603"/>
      <c r="AU137" s="603"/>
      <c r="AV137" s="603"/>
      <c r="AW137" s="603"/>
      <c r="AX137" s="603"/>
      <c r="AY137" s="603"/>
      <c r="AZ137" s="603"/>
      <c r="BA137" s="603"/>
      <c r="BB137" s="603"/>
      <c r="BC137" s="672"/>
      <c r="BD137" s="863"/>
      <c r="BE137" s="864"/>
      <c r="BF137" s="864"/>
      <c r="BG137" s="864"/>
      <c r="BH137" s="864"/>
      <c r="BI137" s="864"/>
      <c r="BJ137" s="864"/>
      <c r="BK137" s="864"/>
      <c r="BL137" s="864"/>
      <c r="BM137" s="864"/>
      <c r="BN137" s="864"/>
      <c r="BO137" s="865"/>
      <c r="BP137" s="608"/>
      <c r="BQ137" s="608"/>
      <c r="BR137" s="608"/>
      <c r="BS137" s="608"/>
    </row>
    <row r="138" spans="1:71" ht="18" customHeight="1">
      <c r="A138" s="601"/>
      <c r="B138" s="602">
        <v>3.3</v>
      </c>
      <c r="C138" s="617" t="s">
        <v>85</v>
      </c>
      <c r="D138" s="603" t="s">
        <v>81</v>
      </c>
      <c r="E138" s="603"/>
      <c r="F138" s="666">
        <v>41487</v>
      </c>
      <c r="G138" s="680">
        <v>41502</v>
      </c>
      <c r="H138" s="603"/>
      <c r="I138" s="603"/>
      <c r="J138" s="603"/>
      <c r="K138" s="603"/>
      <c r="L138" s="603"/>
      <c r="M138" s="603"/>
      <c r="N138" s="603"/>
      <c r="O138" s="603"/>
      <c r="P138" s="603"/>
      <c r="Q138" s="603"/>
      <c r="R138" s="603"/>
      <c r="S138" s="603"/>
      <c r="T138" s="603"/>
      <c r="U138" s="603"/>
      <c r="V138" s="603"/>
      <c r="W138" s="603"/>
      <c r="X138" s="603"/>
      <c r="Y138" s="603"/>
      <c r="Z138" s="603"/>
      <c r="AA138" s="603"/>
      <c r="AB138" s="603"/>
      <c r="AC138" s="603"/>
      <c r="AD138" s="603"/>
      <c r="AE138" s="603"/>
      <c r="AF138" s="603"/>
      <c r="AG138" s="603"/>
      <c r="AH138" s="603"/>
      <c r="AI138" s="603"/>
      <c r="AJ138" s="604"/>
      <c r="AK138" s="604"/>
      <c r="AL138" s="603"/>
      <c r="AM138" s="603"/>
      <c r="AN138" s="603"/>
      <c r="AO138" s="603"/>
      <c r="AP138" s="603"/>
      <c r="AQ138" s="603"/>
      <c r="AR138" s="603"/>
      <c r="AS138" s="603"/>
      <c r="AT138" s="603"/>
      <c r="AU138" s="603"/>
      <c r="AV138" s="603"/>
      <c r="AW138" s="603"/>
      <c r="AX138" s="603"/>
      <c r="AY138" s="603"/>
      <c r="AZ138" s="603"/>
      <c r="BA138" s="603"/>
      <c r="BB138" s="603"/>
      <c r="BC138" s="672"/>
      <c r="BD138" s="863"/>
      <c r="BE138" s="864"/>
      <c r="BF138" s="864"/>
      <c r="BG138" s="864"/>
      <c r="BH138" s="864"/>
      <c r="BI138" s="864"/>
      <c r="BJ138" s="864"/>
      <c r="BK138" s="864"/>
      <c r="BL138" s="864"/>
      <c r="BM138" s="864"/>
      <c r="BN138" s="864"/>
      <c r="BO138" s="865"/>
      <c r="BP138" s="608"/>
      <c r="BQ138" s="608"/>
      <c r="BR138" s="608"/>
      <c r="BS138" s="608"/>
    </row>
    <row r="139" spans="1:71" ht="9.9499999999999993" customHeight="1" thickBot="1">
      <c r="A139" s="601"/>
      <c r="B139" s="602"/>
      <c r="C139" s="617"/>
      <c r="D139" s="603"/>
      <c r="E139" s="603"/>
      <c r="F139" s="633"/>
      <c r="G139" s="633"/>
      <c r="H139" s="603"/>
      <c r="I139" s="603"/>
      <c r="J139" s="603"/>
      <c r="K139" s="603"/>
      <c r="L139" s="603"/>
      <c r="M139" s="603"/>
      <c r="N139" s="603"/>
      <c r="O139" s="603"/>
      <c r="P139" s="603"/>
      <c r="Q139" s="603"/>
      <c r="R139" s="603"/>
      <c r="S139" s="603"/>
      <c r="T139" s="603"/>
      <c r="U139" s="603"/>
      <c r="V139" s="603"/>
      <c r="W139" s="603"/>
      <c r="X139" s="603"/>
      <c r="Y139" s="603"/>
      <c r="Z139" s="603"/>
      <c r="AA139" s="603"/>
      <c r="AB139" s="603"/>
      <c r="AC139" s="603"/>
      <c r="AD139" s="603"/>
      <c r="AE139" s="603"/>
      <c r="AF139" s="603"/>
      <c r="AG139" s="603"/>
      <c r="AH139" s="603"/>
      <c r="AI139" s="603"/>
      <c r="AJ139" s="603"/>
      <c r="AK139" s="603"/>
      <c r="AL139" s="603"/>
      <c r="AM139" s="603"/>
      <c r="AN139" s="603"/>
      <c r="AO139" s="603"/>
      <c r="AP139" s="603"/>
      <c r="AQ139" s="603"/>
      <c r="AR139" s="603"/>
      <c r="AS139" s="603"/>
      <c r="AT139" s="603"/>
      <c r="AU139" s="603"/>
      <c r="AV139" s="603"/>
      <c r="AW139" s="603"/>
      <c r="AX139" s="603"/>
      <c r="AY139" s="603"/>
      <c r="AZ139" s="603"/>
      <c r="BA139" s="603"/>
      <c r="BB139" s="603"/>
      <c r="BC139" s="672"/>
      <c r="BD139" s="866"/>
      <c r="BE139" s="867"/>
      <c r="BF139" s="867"/>
      <c r="BG139" s="867"/>
      <c r="BH139" s="867"/>
      <c r="BI139" s="867"/>
      <c r="BJ139" s="867"/>
      <c r="BK139" s="867"/>
      <c r="BL139" s="867"/>
      <c r="BM139" s="867"/>
      <c r="BN139" s="867"/>
      <c r="BO139" s="868"/>
      <c r="BP139" s="608"/>
      <c r="BQ139" s="608"/>
      <c r="BR139" s="608"/>
      <c r="BS139" s="608"/>
    </row>
    <row r="140" spans="1:71" s="627" customFormat="1" ht="20.100000000000001" customHeight="1" thickBot="1">
      <c r="A140" s="654">
        <v>4</v>
      </c>
      <c r="B140" s="655"/>
      <c r="C140" s="655" t="s">
        <v>143</v>
      </c>
      <c r="D140" s="562"/>
      <c r="E140" s="562"/>
      <c r="F140" s="621"/>
      <c r="G140" s="621"/>
      <c r="H140" s="562"/>
      <c r="I140" s="562"/>
      <c r="J140" s="562"/>
      <c r="K140" s="562"/>
      <c r="L140" s="562"/>
      <c r="M140" s="562"/>
      <c r="N140" s="562"/>
      <c r="O140" s="562"/>
      <c r="P140" s="562"/>
      <c r="Q140" s="562"/>
      <c r="R140" s="562"/>
      <c r="S140" s="562"/>
      <c r="T140" s="562"/>
      <c r="U140" s="562"/>
      <c r="V140" s="562"/>
      <c r="W140" s="562"/>
      <c r="X140" s="562"/>
      <c r="Y140" s="562"/>
      <c r="Z140" s="562"/>
      <c r="AA140" s="562"/>
      <c r="AB140" s="562"/>
      <c r="AC140" s="562"/>
      <c r="AD140" s="562"/>
      <c r="AE140" s="562"/>
      <c r="AF140" s="562"/>
      <c r="AG140" s="562"/>
      <c r="AH140" s="562"/>
      <c r="AI140" s="562"/>
      <c r="AJ140" s="562"/>
      <c r="AK140" s="562"/>
      <c r="AL140" s="562"/>
      <c r="AM140" s="562"/>
      <c r="AN140" s="562"/>
      <c r="AO140" s="562"/>
      <c r="AP140" s="562"/>
      <c r="AQ140" s="562"/>
      <c r="AR140" s="562"/>
      <c r="AS140" s="562"/>
      <c r="AT140" s="562"/>
      <c r="AU140" s="562"/>
      <c r="AV140" s="562"/>
      <c r="AW140" s="562"/>
      <c r="AX140" s="562"/>
      <c r="AY140" s="562"/>
      <c r="AZ140" s="562"/>
      <c r="BA140" s="562"/>
      <c r="BB140" s="562"/>
      <c r="BC140" s="567"/>
      <c r="BD140" s="860"/>
      <c r="BE140" s="861"/>
      <c r="BF140" s="861"/>
      <c r="BG140" s="861"/>
      <c r="BH140" s="861"/>
      <c r="BI140" s="861"/>
      <c r="BJ140" s="861"/>
      <c r="BK140" s="861"/>
      <c r="BL140" s="861"/>
      <c r="BM140" s="861"/>
      <c r="BN140" s="861"/>
      <c r="BO140" s="862"/>
      <c r="BP140" s="628"/>
      <c r="BQ140" s="628"/>
      <c r="BR140" s="628"/>
      <c r="BS140" s="628"/>
    </row>
    <row r="141" spans="1:71" s="627" customFormat="1" ht="18" customHeight="1">
      <c r="A141" s="684"/>
      <c r="B141" s="602">
        <v>4.0999999999999996</v>
      </c>
      <c r="C141" s="685" t="s">
        <v>190</v>
      </c>
      <c r="D141" s="618" t="s">
        <v>48</v>
      </c>
      <c r="E141" s="603"/>
      <c r="F141" s="666">
        <v>41400</v>
      </c>
      <c r="G141" s="680">
        <v>41586</v>
      </c>
      <c r="H141" s="603"/>
      <c r="I141" s="603"/>
      <c r="J141" s="603"/>
      <c r="K141" s="603"/>
      <c r="L141" s="603"/>
      <c r="M141" s="603"/>
      <c r="N141" s="603"/>
      <c r="O141" s="603"/>
      <c r="P141" s="603"/>
      <c r="Q141" s="603"/>
      <c r="R141" s="603"/>
      <c r="S141" s="603"/>
      <c r="T141" s="603"/>
      <c r="U141" s="603"/>
      <c r="V141" s="603"/>
      <c r="W141" s="603"/>
      <c r="X141" s="603"/>
      <c r="Y141" s="604"/>
      <c r="Z141" s="604"/>
      <c r="AA141" s="604"/>
      <c r="AB141" s="604"/>
      <c r="AC141" s="604"/>
      <c r="AD141" s="604"/>
      <c r="AE141" s="604"/>
      <c r="AF141" s="604"/>
      <c r="AG141" s="604"/>
      <c r="AH141" s="604"/>
      <c r="AI141" s="604"/>
      <c r="AJ141" s="604"/>
      <c r="AK141" s="604"/>
      <c r="AL141" s="604"/>
      <c r="AM141" s="604"/>
      <c r="AN141" s="604"/>
      <c r="AO141" s="604"/>
      <c r="AP141" s="604"/>
      <c r="AQ141" s="604"/>
      <c r="AR141" s="604"/>
      <c r="AS141" s="604"/>
      <c r="AT141" s="604"/>
      <c r="AU141" s="604"/>
      <c r="AV141" s="604"/>
      <c r="AW141" s="603"/>
      <c r="AX141" s="603"/>
      <c r="AY141" s="603"/>
      <c r="AZ141" s="603"/>
      <c r="BA141" s="603"/>
      <c r="BB141" s="603"/>
      <c r="BC141" s="605"/>
      <c r="BD141" s="863"/>
      <c r="BE141" s="864"/>
      <c r="BF141" s="864"/>
      <c r="BG141" s="864"/>
      <c r="BH141" s="864"/>
      <c r="BI141" s="864"/>
      <c r="BJ141" s="864"/>
      <c r="BK141" s="864"/>
      <c r="BL141" s="864"/>
      <c r="BM141" s="864"/>
      <c r="BN141" s="864"/>
      <c r="BO141" s="865"/>
      <c r="BP141" s="628"/>
      <c r="BQ141" s="628"/>
      <c r="BR141" s="628"/>
      <c r="BS141" s="628"/>
    </row>
    <row r="142" spans="1:71" s="627" customFormat="1" ht="18" customHeight="1">
      <c r="A142" s="684"/>
      <c r="B142" s="602">
        <v>4.2</v>
      </c>
      <c r="C142" s="685" t="s">
        <v>42</v>
      </c>
      <c r="D142" s="618" t="s">
        <v>48</v>
      </c>
      <c r="E142" s="603"/>
      <c r="F142" s="666">
        <v>41421</v>
      </c>
      <c r="G142" s="680">
        <v>41586</v>
      </c>
      <c r="H142" s="603"/>
      <c r="I142" s="603"/>
      <c r="J142" s="603"/>
      <c r="K142" s="603"/>
      <c r="L142" s="603"/>
      <c r="M142" s="603"/>
      <c r="N142" s="603"/>
      <c r="O142" s="603"/>
      <c r="P142" s="603"/>
      <c r="Q142" s="603"/>
      <c r="R142" s="603"/>
      <c r="S142" s="603"/>
      <c r="T142" s="603"/>
      <c r="U142" s="603"/>
      <c r="V142" s="603"/>
      <c r="W142" s="603"/>
      <c r="X142" s="603"/>
      <c r="Y142" s="603"/>
      <c r="Z142" s="603"/>
      <c r="AA142" s="604"/>
      <c r="AB142" s="604"/>
      <c r="AC142" s="604"/>
      <c r="AD142" s="604"/>
      <c r="AE142" s="604"/>
      <c r="AF142" s="604"/>
      <c r="AG142" s="604"/>
      <c r="AH142" s="604"/>
      <c r="AI142" s="604"/>
      <c r="AJ142" s="604"/>
      <c r="AK142" s="604"/>
      <c r="AL142" s="604"/>
      <c r="AM142" s="604"/>
      <c r="AN142" s="604"/>
      <c r="AO142" s="604"/>
      <c r="AP142" s="604"/>
      <c r="AQ142" s="604"/>
      <c r="AR142" s="604"/>
      <c r="AS142" s="604"/>
      <c r="AT142" s="604"/>
      <c r="AU142" s="604"/>
      <c r="AV142" s="604"/>
      <c r="AW142" s="603"/>
      <c r="AX142" s="603"/>
      <c r="AY142" s="603"/>
      <c r="AZ142" s="603"/>
      <c r="BA142" s="603"/>
      <c r="BB142" s="603"/>
      <c r="BC142" s="605"/>
      <c r="BD142" s="863"/>
      <c r="BE142" s="864"/>
      <c r="BF142" s="864"/>
      <c r="BG142" s="864"/>
      <c r="BH142" s="864"/>
      <c r="BI142" s="864"/>
      <c r="BJ142" s="864"/>
      <c r="BK142" s="864"/>
      <c r="BL142" s="864"/>
      <c r="BM142" s="864"/>
      <c r="BN142" s="864"/>
      <c r="BO142" s="865"/>
      <c r="BP142" s="628"/>
      <c r="BQ142" s="628"/>
      <c r="BR142" s="628"/>
      <c r="BS142" s="628"/>
    </row>
    <row r="143" spans="1:71" ht="9.9499999999999993" customHeight="1" thickBot="1">
      <c r="A143" s="694"/>
      <c r="B143" s="694"/>
      <c r="C143" s="694"/>
      <c r="D143" s="694"/>
      <c r="E143" s="694"/>
      <c r="F143" s="694"/>
      <c r="G143" s="694"/>
      <c r="H143" s="694"/>
      <c r="I143" s="694"/>
      <c r="J143" s="694"/>
      <c r="K143" s="694"/>
      <c r="L143" s="694"/>
      <c r="M143" s="694"/>
      <c r="N143" s="694"/>
      <c r="O143" s="694"/>
      <c r="P143" s="694"/>
      <c r="Q143" s="694"/>
      <c r="R143" s="694"/>
      <c r="S143" s="694"/>
      <c r="T143" s="694"/>
      <c r="U143" s="694"/>
      <c r="V143" s="694"/>
      <c r="W143" s="694"/>
      <c r="X143" s="694"/>
      <c r="Y143" s="694"/>
      <c r="Z143" s="694"/>
      <c r="AA143" s="694"/>
      <c r="AB143" s="694"/>
      <c r="AC143" s="694"/>
      <c r="AD143" s="694"/>
      <c r="AE143" s="694"/>
      <c r="AF143" s="694"/>
      <c r="AG143" s="694"/>
      <c r="AH143" s="694"/>
      <c r="AI143" s="694"/>
      <c r="AJ143" s="694"/>
      <c r="AK143" s="694"/>
      <c r="AL143" s="694"/>
      <c r="AM143" s="694"/>
      <c r="AN143" s="694"/>
      <c r="AO143" s="694"/>
      <c r="AP143" s="694"/>
      <c r="AQ143" s="694"/>
      <c r="AR143" s="694"/>
      <c r="AS143" s="694"/>
      <c r="AT143" s="694"/>
      <c r="AU143" s="694"/>
      <c r="AV143" s="694"/>
      <c r="AW143" s="694"/>
      <c r="AX143" s="694"/>
      <c r="AY143" s="694"/>
      <c r="AZ143" s="694"/>
      <c r="BA143" s="694"/>
      <c r="BB143" s="694"/>
      <c r="BC143" s="694"/>
      <c r="BD143" s="866"/>
      <c r="BE143" s="867"/>
      <c r="BF143" s="867"/>
      <c r="BG143" s="867"/>
      <c r="BH143" s="867"/>
      <c r="BI143" s="867"/>
      <c r="BJ143" s="867"/>
      <c r="BK143" s="867"/>
      <c r="BL143" s="867"/>
      <c r="BM143" s="867"/>
      <c r="BN143" s="867"/>
      <c r="BO143" s="868"/>
      <c r="BP143" s="608"/>
      <c r="BQ143" s="608"/>
      <c r="BR143" s="608"/>
      <c r="BS143" s="608"/>
    </row>
    <row r="144" spans="1:71" ht="20.100000000000001" customHeight="1">
      <c r="A144" s="608"/>
      <c r="B144" s="608"/>
      <c r="C144" s="608"/>
      <c r="D144" s="608"/>
      <c r="E144" s="608"/>
      <c r="F144" s="608"/>
      <c r="G144" s="608"/>
      <c r="H144" s="608"/>
      <c r="I144" s="608"/>
      <c r="J144" s="608"/>
      <c r="K144" s="608"/>
      <c r="L144" s="608"/>
      <c r="M144" s="608"/>
      <c r="N144" s="608"/>
      <c r="O144" s="608"/>
      <c r="P144" s="608"/>
      <c r="Q144" s="608"/>
      <c r="R144" s="608"/>
      <c r="S144" s="608"/>
      <c r="T144" s="608"/>
      <c r="U144" s="608"/>
      <c r="V144" s="608"/>
      <c r="W144" s="608"/>
      <c r="X144" s="608"/>
      <c r="Y144" s="608"/>
      <c r="Z144" s="608"/>
      <c r="AA144" s="608"/>
      <c r="AB144" s="610"/>
      <c r="AC144" s="610"/>
      <c r="AD144" s="610"/>
      <c r="AE144" s="610"/>
      <c r="AF144" s="608"/>
      <c r="AG144" s="608"/>
      <c r="AH144" s="608"/>
      <c r="AI144" s="608"/>
      <c r="AJ144" s="608"/>
      <c r="AK144" s="608"/>
      <c r="AL144" s="608"/>
      <c r="AM144" s="608"/>
      <c r="AN144" s="608"/>
      <c r="AO144" s="608"/>
      <c r="AP144" s="608"/>
      <c r="AQ144" s="608"/>
      <c r="AR144" s="608"/>
      <c r="AS144" s="608"/>
      <c r="AT144" s="608"/>
      <c r="AU144" s="608"/>
      <c r="AV144" s="608"/>
      <c r="AW144" s="608"/>
      <c r="AX144" s="608"/>
      <c r="AY144" s="608"/>
      <c r="AZ144" s="608"/>
      <c r="BA144" s="608"/>
      <c r="BB144" s="608"/>
      <c r="BC144" s="608"/>
      <c r="BD144" s="608"/>
      <c r="BE144" s="608"/>
      <c r="BF144" s="608"/>
      <c r="BG144" s="608"/>
      <c r="BH144" s="608"/>
      <c r="BI144" s="608"/>
      <c r="BJ144" s="608"/>
      <c r="BK144" s="608"/>
      <c r="BL144" s="608"/>
      <c r="BM144" s="608"/>
      <c r="BN144" s="608"/>
      <c r="BO144" s="608"/>
      <c r="BP144" s="608"/>
      <c r="BQ144" s="608"/>
      <c r="BR144" s="608"/>
      <c r="BS144" s="608"/>
    </row>
    <row r="145" spans="1:71" ht="20.100000000000001" customHeight="1">
      <c r="A145" s="608"/>
      <c r="B145" s="608"/>
      <c r="C145" s="608"/>
      <c r="D145" s="608"/>
      <c r="E145" s="608"/>
      <c r="F145" s="608"/>
      <c r="G145" s="608"/>
      <c r="H145" s="608"/>
      <c r="I145" s="608"/>
      <c r="J145" s="608"/>
      <c r="K145" s="608"/>
      <c r="L145" s="608"/>
      <c r="M145" s="608"/>
      <c r="N145" s="608"/>
      <c r="O145" s="608"/>
      <c r="P145" s="608"/>
      <c r="Q145" s="608"/>
      <c r="R145" s="608"/>
      <c r="S145" s="608"/>
      <c r="T145" s="608"/>
      <c r="U145" s="608"/>
      <c r="V145" s="608"/>
      <c r="W145" s="608"/>
      <c r="X145" s="608"/>
      <c r="Y145" s="608"/>
      <c r="Z145" s="608"/>
      <c r="AA145" s="608"/>
      <c r="AB145" s="610"/>
      <c r="AC145" s="610"/>
      <c r="AD145" s="610"/>
      <c r="AE145" s="610"/>
      <c r="AF145" s="608"/>
      <c r="AG145" s="608"/>
      <c r="AH145" s="608"/>
      <c r="AI145" s="608"/>
      <c r="AJ145" s="608"/>
      <c r="AK145" s="608"/>
      <c r="AL145" s="608"/>
      <c r="AM145" s="608"/>
      <c r="AN145" s="608"/>
      <c r="AO145" s="608"/>
      <c r="AP145" s="608"/>
      <c r="AQ145" s="608"/>
      <c r="AR145" s="608"/>
      <c r="AS145" s="608"/>
      <c r="AT145" s="608"/>
      <c r="AU145" s="608"/>
      <c r="AV145" s="608"/>
      <c r="AW145" s="608"/>
      <c r="AX145" s="608"/>
      <c r="AY145" s="608"/>
      <c r="AZ145" s="608"/>
      <c r="BA145" s="608"/>
      <c r="BB145" s="608"/>
      <c r="BC145" s="608"/>
      <c r="BD145" s="608"/>
      <c r="BE145" s="608"/>
      <c r="BF145" s="608"/>
      <c r="BG145" s="608"/>
      <c r="BH145" s="608"/>
      <c r="BI145" s="608"/>
      <c r="BJ145" s="608"/>
      <c r="BK145" s="608"/>
      <c r="BL145" s="608"/>
      <c r="BM145" s="608"/>
      <c r="BN145" s="608"/>
      <c r="BO145" s="608"/>
      <c r="BP145" s="608"/>
      <c r="BQ145" s="608"/>
      <c r="BR145" s="608"/>
      <c r="BS145" s="608"/>
    </row>
    <row r="146" spans="1:71" ht="20.100000000000001" customHeight="1">
      <c r="A146" s="608"/>
      <c r="B146" s="608"/>
      <c r="C146" s="608"/>
      <c r="D146" s="608"/>
      <c r="E146" s="608"/>
      <c r="F146" s="608"/>
      <c r="G146" s="608"/>
      <c r="H146" s="608"/>
      <c r="I146" s="608"/>
      <c r="J146" s="608"/>
      <c r="K146" s="608"/>
      <c r="L146" s="608"/>
      <c r="M146" s="608"/>
      <c r="N146" s="608"/>
      <c r="O146" s="608"/>
      <c r="P146" s="608"/>
      <c r="Q146" s="608"/>
      <c r="R146" s="608"/>
      <c r="S146" s="608"/>
      <c r="T146" s="608"/>
      <c r="U146" s="608"/>
      <c r="V146" s="608"/>
      <c r="W146" s="608"/>
      <c r="X146" s="608"/>
      <c r="Y146" s="608"/>
      <c r="Z146" s="608"/>
      <c r="AA146" s="608"/>
      <c r="AB146" s="610"/>
      <c r="AC146" s="610"/>
      <c r="AD146" s="610"/>
      <c r="AE146" s="610"/>
      <c r="AF146" s="608"/>
      <c r="AG146" s="608"/>
      <c r="AH146" s="608"/>
      <c r="AI146" s="608"/>
      <c r="AJ146" s="608"/>
      <c r="AK146" s="608"/>
      <c r="AL146" s="608"/>
      <c r="AM146" s="608"/>
      <c r="AN146" s="608"/>
      <c r="AO146" s="608"/>
      <c r="AP146" s="608"/>
      <c r="AQ146" s="608"/>
      <c r="AR146" s="608"/>
      <c r="AS146" s="608"/>
      <c r="AT146" s="608"/>
      <c r="AU146" s="608"/>
      <c r="AV146" s="608"/>
      <c r="AW146" s="608"/>
      <c r="AX146" s="608"/>
      <c r="AY146" s="608"/>
      <c r="AZ146" s="608"/>
      <c r="BA146" s="608"/>
      <c r="BB146" s="608"/>
      <c r="BC146" s="608"/>
      <c r="BD146" s="608"/>
      <c r="BE146" s="608"/>
      <c r="BF146" s="608"/>
      <c r="BG146" s="608"/>
      <c r="BH146" s="608"/>
      <c r="BI146" s="608"/>
      <c r="BJ146" s="608"/>
      <c r="BK146" s="608"/>
      <c r="BL146" s="608"/>
      <c r="BM146" s="608"/>
      <c r="BN146" s="608"/>
      <c r="BO146" s="608"/>
      <c r="BP146" s="608"/>
      <c r="BQ146" s="608"/>
      <c r="BR146" s="608"/>
      <c r="BS146" s="608"/>
    </row>
    <row r="147" spans="1:71" ht="20.100000000000001" customHeight="1">
      <c r="A147" s="620"/>
      <c r="C147" s="608"/>
      <c r="D147" s="608"/>
      <c r="E147" s="608"/>
      <c r="F147" s="608"/>
      <c r="G147" s="608"/>
      <c r="H147" s="608"/>
      <c r="I147" s="608"/>
      <c r="J147" s="608"/>
      <c r="K147" s="608"/>
      <c r="L147" s="608"/>
      <c r="M147" s="608"/>
      <c r="N147" s="608"/>
      <c r="O147" s="608"/>
      <c r="P147" s="608"/>
      <c r="Q147" s="608"/>
      <c r="R147" s="608"/>
      <c r="S147" s="608"/>
      <c r="T147" s="608"/>
      <c r="U147" s="608"/>
      <c r="V147" s="608"/>
      <c r="W147" s="608"/>
      <c r="X147" s="608"/>
      <c r="Y147" s="608"/>
      <c r="Z147" s="608"/>
      <c r="AA147" s="608"/>
      <c r="AB147" s="610"/>
      <c r="AC147" s="610"/>
      <c r="AD147" s="610"/>
      <c r="AE147" s="610"/>
      <c r="AF147" s="608"/>
      <c r="AG147" s="608"/>
      <c r="AH147" s="608"/>
      <c r="AI147" s="608"/>
      <c r="AJ147" s="608"/>
      <c r="AK147" s="608"/>
      <c r="AL147" s="608"/>
      <c r="AM147" s="608"/>
      <c r="AN147" s="608"/>
      <c r="AO147" s="608"/>
      <c r="AP147" s="608"/>
      <c r="AQ147" s="608"/>
      <c r="AR147" s="608"/>
      <c r="AS147" s="608"/>
      <c r="AT147" s="608"/>
      <c r="AU147" s="608"/>
      <c r="AV147" s="608"/>
      <c r="AW147" s="608"/>
      <c r="AX147" s="608"/>
      <c r="AY147" s="608"/>
      <c r="AZ147" s="608"/>
      <c r="BA147" s="608"/>
      <c r="BB147" s="608"/>
      <c r="BC147" s="608"/>
      <c r="BD147" s="608"/>
      <c r="BE147" s="608"/>
      <c r="BF147" s="608"/>
      <c r="BG147" s="608"/>
      <c r="BH147" s="608"/>
      <c r="BI147" s="608"/>
      <c r="BJ147" s="608"/>
      <c r="BK147" s="608"/>
      <c r="BL147" s="608"/>
      <c r="BM147" s="608"/>
      <c r="BN147" s="608"/>
      <c r="BO147" s="608"/>
      <c r="BP147" s="608"/>
      <c r="BQ147" s="608"/>
      <c r="BR147" s="608"/>
      <c r="BS147" s="608"/>
    </row>
    <row r="148" spans="1:71" ht="20.100000000000001" customHeight="1">
      <c r="A148" s="620"/>
      <c r="C148" s="608"/>
      <c r="D148" s="608"/>
      <c r="E148" s="608"/>
      <c r="F148" s="608"/>
      <c r="G148" s="608"/>
      <c r="H148" s="608"/>
      <c r="I148" s="608"/>
      <c r="J148" s="608"/>
      <c r="K148" s="608"/>
      <c r="L148" s="608"/>
      <c r="M148" s="608"/>
      <c r="N148" s="608"/>
      <c r="O148" s="608"/>
      <c r="P148" s="608"/>
      <c r="Q148" s="608"/>
      <c r="R148" s="608"/>
      <c r="S148" s="608"/>
      <c r="T148" s="608"/>
      <c r="U148" s="608"/>
      <c r="V148" s="608"/>
      <c r="W148" s="608"/>
      <c r="X148" s="608"/>
      <c r="Y148" s="608"/>
      <c r="Z148" s="608"/>
      <c r="AA148" s="608"/>
      <c r="AB148" s="610"/>
      <c r="AC148" s="610"/>
      <c r="AD148" s="610"/>
      <c r="AE148" s="610"/>
      <c r="AF148" s="608"/>
      <c r="AG148" s="608"/>
      <c r="AH148" s="608"/>
      <c r="AI148" s="608"/>
      <c r="AJ148" s="608"/>
      <c r="AK148" s="608"/>
      <c r="AL148" s="608"/>
      <c r="AM148" s="608"/>
      <c r="AN148" s="608"/>
      <c r="AO148" s="608"/>
      <c r="AP148" s="608"/>
      <c r="AQ148" s="608"/>
      <c r="AR148" s="608"/>
      <c r="AS148" s="608"/>
      <c r="AT148" s="608"/>
      <c r="AU148" s="608"/>
      <c r="AV148" s="608"/>
      <c r="AW148" s="608"/>
      <c r="AX148" s="608"/>
      <c r="AY148" s="608"/>
      <c r="AZ148" s="608"/>
      <c r="BA148" s="608"/>
      <c r="BB148" s="608"/>
      <c r="BC148" s="608"/>
      <c r="BD148" s="608"/>
      <c r="BE148" s="608"/>
      <c r="BF148" s="608"/>
      <c r="BG148" s="608"/>
      <c r="BH148" s="608"/>
      <c r="BI148" s="608"/>
      <c r="BJ148" s="608"/>
      <c r="BK148" s="608"/>
      <c r="BL148" s="608"/>
      <c r="BM148" s="608"/>
      <c r="BN148" s="608"/>
      <c r="BO148" s="608"/>
      <c r="BP148" s="608"/>
      <c r="BQ148" s="608"/>
      <c r="BR148" s="608"/>
      <c r="BS148" s="608"/>
    </row>
    <row r="149" spans="1:71" ht="20.100000000000001" customHeight="1">
      <c r="A149" s="608"/>
      <c r="B149" s="608"/>
      <c r="C149" s="608"/>
      <c r="D149" s="608"/>
      <c r="E149" s="608"/>
      <c r="F149" s="608"/>
      <c r="G149" s="608"/>
      <c r="H149" s="608"/>
      <c r="I149" s="608"/>
      <c r="J149" s="608"/>
      <c r="K149" s="608"/>
      <c r="L149" s="608"/>
      <c r="M149" s="608"/>
      <c r="N149" s="608"/>
      <c r="O149" s="608"/>
      <c r="P149" s="608"/>
      <c r="Q149" s="608"/>
      <c r="R149" s="608"/>
      <c r="S149" s="608"/>
      <c r="T149" s="608"/>
      <c r="U149" s="608"/>
      <c r="V149" s="608"/>
      <c r="W149" s="608"/>
      <c r="X149" s="608"/>
      <c r="Y149" s="608"/>
      <c r="Z149" s="608"/>
      <c r="AA149" s="608"/>
      <c r="AB149" s="610"/>
      <c r="AC149" s="610"/>
      <c r="AD149" s="610"/>
      <c r="AE149" s="610"/>
      <c r="AF149" s="608"/>
      <c r="AG149" s="608"/>
      <c r="AH149" s="608"/>
      <c r="AI149" s="608"/>
      <c r="AJ149" s="608"/>
      <c r="AK149" s="608"/>
      <c r="AL149" s="608"/>
      <c r="AM149" s="608"/>
      <c r="AN149" s="608"/>
      <c r="AO149" s="608"/>
      <c r="AP149" s="608"/>
      <c r="AQ149" s="608"/>
      <c r="AR149" s="608"/>
      <c r="AS149" s="608"/>
      <c r="AT149" s="608"/>
      <c r="AU149" s="608"/>
      <c r="AV149" s="608"/>
      <c r="AW149" s="608"/>
      <c r="AX149" s="608"/>
      <c r="AY149" s="608"/>
      <c r="AZ149" s="608"/>
      <c r="BA149" s="608"/>
      <c r="BB149" s="608"/>
      <c r="BC149" s="608"/>
      <c r="BD149" s="608"/>
      <c r="BE149" s="608"/>
      <c r="BF149" s="608"/>
      <c r="BG149" s="608"/>
      <c r="BH149" s="608"/>
      <c r="BI149" s="608"/>
      <c r="BJ149" s="608"/>
      <c r="BK149" s="608"/>
      <c r="BL149" s="608"/>
      <c r="BM149" s="608"/>
      <c r="BN149" s="608"/>
      <c r="BO149" s="608"/>
      <c r="BP149" s="608"/>
      <c r="BQ149" s="608"/>
      <c r="BR149" s="608"/>
      <c r="BS149" s="608"/>
    </row>
    <row r="150" spans="1:71" ht="20.100000000000001" customHeight="1">
      <c r="F150" s="611"/>
      <c r="G150" s="611"/>
    </row>
    <row r="151" spans="1:71" ht="20.100000000000001" customHeight="1">
      <c r="F151" s="611"/>
      <c r="G151" s="611"/>
    </row>
    <row r="152" spans="1:71" ht="20.100000000000001" customHeight="1">
      <c r="A152" s="859" t="s">
        <v>51</v>
      </c>
      <c r="B152" s="859"/>
      <c r="C152" s="859"/>
      <c r="D152" s="859"/>
      <c r="E152" s="859"/>
      <c r="F152" s="859"/>
      <c r="G152" s="859"/>
      <c r="H152" s="859"/>
      <c r="I152" s="859"/>
      <c r="J152" s="859"/>
      <c r="K152" s="859"/>
      <c r="L152" s="859"/>
      <c r="M152" s="859"/>
      <c r="N152" s="859"/>
      <c r="O152" s="859"/>
      <c r="P152" s="859"/>
      <c r="Q152" s="859"/>
      <c r="R152" s="859"/>
      <c r="S152" s="859"/>
      <c r="T152" s="859"/>
      <c r="U152" s="859"/>
      <c r="V152" s="859"/>
      <c r="W152" s="859"/>
      <c r="X152" s="859"/>
      <c r="Y152" s="859"/>
      <c r="Z152" s="859"/>
      <c r="AA152" s="859"/>
      <c r="AB152" s="859"/>
      <c r="AC152" s="859"/>
      <c r="AD152" s="859"/>
      <c r="AE152" s="859"/>
      <c r="AF152" s="859"/>
      <c r="AG152" s="859"/>
      <c r="AH152" s="859"/>
      <c r="AI152" s="859"/>
      <c r="AJ152" s="859"/>
      <c r="AK152" s="859"/>
      <c r="AL152" s="859"/>
      <c r="AM152" s="859"/>
      <c r="AN152" s="859"/>
      <c r="AO152" s="859"/>
      <c r="AP152" s="859"/>
      <c r="AQ152" s="859"/>
      <c r="AR152" s="859"/>
      <c r="AS152" s="859"/>
      <c r="AT152" s="859"/>
      <c r="AU152" s="859"/>
      <c r="AV152" s="859"/>
      <c r="AW152" s="859"/>
      <c r="AX152" s="859"/>
      <c r="AY152" s="859"/>
      <c r="AZ152" s="859"/>
      <c r="BA152" s="859"/>
      <c r="BB152" s="859"/>
      <c r="BC152" s="859"/>
      <c r="BD152" s="859"/>
      <c r="BE152" s="859"/>
      <c r="BF152" s="859"/>
      <c r="BG152" s="859"/>
      <c r="BH152" s="859"/>
      <c r="BI152" s="859"/>
      <c r="BJ152" s="859"/>
      <c r="BK152" s="859"/>
      <c r="BL152" s="859"/>
      <c r="BM152" s="859"/>
      <c r="BN152" s="859"/>
      <c r="BO152" s="859"/>
    </row>
    <row r="153" spans="1:71" ht="20.100000000000001" customHeight="1">
      <c r="A153" s="859" t="s">
        <v>52</v>
      </c>
      <c r="B153" s="859"/>
      <c r="C153" s="859"/>
      <c r="D153" s="859"/>
      <c r="E153" s="859"/>
      <c r="F153" s="859"/>
      <c r="G153" s="859"/>
      <c r="H153" s="859"/>
      <c r="I153" s="859"/>
      <c r="J153" s="859"/>
      <c r="K153" s="859"/>
      <c r="L153" s="859"/>
      <c r="M153" s="859"/>
      <c r="N153" s="859"/>
      <c r="O153" s="859"/>
      <c r="P153" s="859"/>
      <c r="Q153" s="859"/>
      <c r="R153" s="859"/>
      <c r="S153" s="859"/>
      <c r="T153" s="859"/>
      <c r="U153" s="859"/>
      <c r="V153" s="859"/>
      <c r="W153" s="859"/>
      <c r="X153" s="859"/>
      <c r="Y153" s="859"/>
      <c r="Z153" s="859"/>
      <c r="AA153" s="859"/>
      <c r="AB153" s="859"/>
      <c r="AC153" s="859"/>
      <c r="AD153" s="859"/>
      <c r="AE153" s="859"/>
      <c r="AF153" s="859"/>
      <c r="AG153" s="859"/>
      <c r="AH153" s="859"/>
      <c r="AI153" s="859"/>
      <c r="AJ153" s="859"/>
      <c r="AK153" s="859"/>
      <c r="AL153" s="859"/>
      <c r="AM153" s="859"/>
      <c r="AN153" s="859"/>
      <c r="AO153" s="859"/>
      <c r="AP153" s="859"/>
      <c r="AQ153" s="859"/>
      <c r="AR153" s="859"/>
      <c r="AS153" s="859"/>
      <c r="AT153" s="859"/>
      <c r="AU153" s="859"/>
      <c r="AV153" s="859"/>
      <c r="AW153" s="859"/>
      <c r="AX153" s="859"/>
      <c r="AY153" s="859"/>
      <c r="AZ153" s="859"/>
      <c r="BA153" s="859"/>
      <c r="BB153" s="859"/>
      <c r="BC153" s="859"/>
      <c r="BD153" s="859"/>
      <c r="BE153" s="859"/>
      <c r="BF153" s="859"/>
      <c r="BG153" s="859"/>
      <c r="BH153" s="859"/>
      <c r="BI153" s="859"/>
      <c r="BJ153" s="859"/>
      <c r="BK153" s="859"/>
      <c r="BL153" s="859"/>
      <c r="BM153" s="859"/>
      <c r="BN153" s="859"/>
      <c r="BO153" s="859"/>
    </row>
    <row r="154" spans="1:71" s="26" customFormat="1" ht="20.100000000000001" customHeight="1">
      <c r="A154" s="638"/>
      <c r="B154" s="638"/>
      <c r="C154" s="638"/>
      <c r="D154" s="638"/>
      <c r="E154" s="638"/>
      <c r="F154" s="639"/>
      <c r="G154" s="639"/>
      <c r="H154" s="640"/>
      <c r="I154" s="640"/>
      <c r="J154" s="640"/>
      <c r="K154" s="640"/>
      <c r="L154" s="640"/>
      <c r="M154" s="640"/>
      <c r="N154" s="640"/>
      <c r="O154" s="640"/>
      <c r="P154" s="640"/>
      <c r="Q154" s="640"/>
      <c r="R154" s="640"/>
      <c r="S154" s="640"/>
      <c r="T154" s="640"/>
      <c r="U154" s="640"/>
      <c r="V154" s="640"/>
      <c r="W154" s="640"/>
      <c r="X154" s="640"/>
      <c r="Y154" s="640"/>
      <c r="Z154" s="640"/>
      <c r="AA154" s="640"/>
      <c r="AB154" s="640"/>
      <c r="AC154" s="640"/>
      <c r="AD154" s="640"/>
      <c r="AE154" s="640"/>
      <c r="AF154" s="640"/>
      <c r="AG154" s="640"/>
      <c r="AH154" s="640"/>
      <c r="AI154" s="640"/>
      <c r="AJ154" s="640"/>
      <c r="AK154" s="640"/>
      <c r="AL154" s="640"/>
      <c r="AM154" s="640"/>
      <c r="AN154" s="640"/>
      <c r="AO154" s="640"/>
      <c r="AP154" s="640"/>
      <c r="AQ154" s="640"/>
      <c r="AR154" s="640"/>
      <c r="AS154" s="640"/>
      <c r="AT154" s="640"/>
      <c r="AU154" s="640"/>
      <c r="AV154" s="640"/>
      <c r="AW154" s="640"/>
      <c r="AX154" s="640"/>
      <c r="AY154" s="640"/>
      <c r="AZ154" s="640"/>
      <c r="BA154" s="640"/>
      <c r="BB154" s="640"/>
      <c r="BC154" s="640"/>
      <c r="BD154" s="640"/>
      <c r="BE154" s="640"/>
      <c r="BF154" s="640"/>
      <c r="BG154" s="640"/>
      <c r="BH154" s="640"/>
      <c r="BI154" s="640"/>
      <c r="BJ154" s="640"/>
      <c r="BK154" s="640"/>
      <c r="BL154" s="640"/>
      <c r="BM154" s="640"/>
      <c r="BN154" s="640"/>
      <c r="BO154" s="640"/>
    </row>
    <row r="155" spans="1:71" s="26" customFormat="1" ht="20.100000000000001" customHeight="1">
      <c r="A155" s="606" t="s">
        <v>2</v>
      </c>
      <c r="C155" s="22"/>
      <c r="F155" s="193"/>
      <c r="G155" s="193"/>
      <c r="AB155" s="607"/>
      <c r="AC155" s="607"/>
      <c r="AD155" s="607"/>
      <c r="AE155" s="607"/>
      <c r="BD155" s="641"/>
      <c r="BE155" s="641"/>
      <c r="BF155" s="641"/>
      <c r="BG155" s="641"/>
      <c r="BH155" s="641"/>
      <c r="BI155" s="641"/>
      <c r="BJ155" s="641"/>
      <c r="BK155" s="641"/>
      <c r="BL155" s="641"/>
      <c r="BM155" s="641"/>
      <c r="BN155" s="641"/>
      <c r="BO155" s="641"/>
    </row>
    <row r="156" spans="1:71" s="26" customFormat="1" ht="20.100000000000001" customHeight="1">
      <c r="A156" s="606"/>
      <c r="C156" s="22"/>
      <c r="F156" s="193"/>
      <c r="G156" s="193"/>
      <c r="AB156" s="607"/>
      <c r="AC156" s="607"/>
      <c r="AD156" s="607"/>
      <c r="AE156" s="607"/>
      <c r="BD156" s="641"/>
      <c r="BE156" s="641"/>
      <c r="BF156" s="641"/>
      <c r="BG156" s="641"/>
      <c r="BH156" s="641"/>
      <c r="BI156" s="641"/>
      <c r="BJ156" s="641"/>
      <c r="BK156" s="641"/>
      <c r="BL156" s="641"/>
      <c r="BM156" s="641"/>
      <c r="BN156" s="641"/>
      <c r="BO156" s="641"/>
    </row>
    <row r="157" spans="1:71" s="26" customFormat="1" ht="20.100000000000001" customHeight="1">
      <c r="A157" s="23" t="s">
        <v>54</v>
      </c>
      <c r="B157" s="664"/>
      <c r="C157" s="39">
        <v>136250</v>
      </c>
      <c r="E157" s="23" t="s">
        <v>3</v>
      </c>
      <c r="F157" s="193"/>
      <c r="G157" s="856" t="s">
        <v>163</v>
      </c>
      <c r="H157" s="857"/>
      <c r="I157" s="857"/>
      <c r="J157" s="857"/>
      <c r="K157" s="857"/>
      <c r="L157" s="857"/>
      <c r="M157" s="857"/>
      <c r="N157" s="857"/>
      <c r="O157" s="857"/>
      <c r="P157" s="857"/>
      <c r="Q157" s="857"/>
      <c r="R157" s="857"/>
      <c r="S157" s="857"/>
      <c r="T157" s="857"/>
      <c r="U157" s="857"/>
      <c r="V157" s="857"/>
      <c r="W157" s="857"/>
      <c r="X157" s="857"/>
      <c r="Y157" s="857"/>
      <c r="Z157" s="857"/>
      <c r="AA157" s="858"/>
      <c r="AB157" s="695"/>
      <c r="AC157" s="695"/>
      <c r="AD157" s="695"/>
      <c r="AE157" s="695"/>
      <c r="AF157" s="696"/>
      <c r="AG157" s="697"/>
      <c r="AH157" s="697"/>
      <c r="AI157" s="697"/>
      <c r="AJ157" s="697"/>
      <c r="AK157" s="697"/>
      <c r="AL157" s="697"/>
      <c r="AM157" s="697"/>
      <c r="AN157" s="697"/>
      <c r="AO157" s="697"/>
      <c r="AP157" s="697"/>
      <c r="AQ157" s="697"/>
      <c r="AR157" s="697"/>
      <c r="AS157" s="697"/>
      <c r="AT157" s="697"/>
      <c r="AU157" s="697"/>
      <c r="AV157" s="697"/>
      <c r="AW157" s="697"/>
      <c r="AX157" s="643"/>
      <c r="AY157" s="643"/>
      <c r="AZ157" s="643"/>
      <c r="BA157" s="643"/>
      <c r="BB157" s="643"/>
      <c r="BC157" s="643"/>
      <c r="BD157" s="643"/>
      <c r="BE157" s="643"/>
      <c r="BF157" s="643"/>
      <c r="BG157" s="643"/>
      <c r="BH157" s="643"/>
      <c r="BI157" s="643"/>
      <c r="BJ157" s="643"/>
      <c r="BK157" s="643"/>
      <c r="BL157" s="643"/>
      <c r="BM157" s="643"/>
      <c r="BN157" s="643"/>
      <c r="BO157" s="643"/>
    </row>
    <row r="158" spans="1:71" ht="20.100000000000001" customHeight="1" thickBot="1">
      <c r="A158" s="608"/>
      <c r="B158" s="608"/>
      <c r="C158" s="608"/>
      <c r="D158" s="608"/>
      <c r="E158" s="608"/>
      <c r="F158" s="609"/>
      <c r="G158" s="609"/>
      <c r="H158" s="608"/>
      <c r="I158" s="608"/>
      <c r="J158" s="608"/>
      <c r="K158" s="608"/>
      <c r="L158" s="608"/>
      <c r="M158" s="608"/>
      <c r="N158" s="608"/>
      <c r="O158" s="608"/>
      <c r="P158" s="608"/>
      <c r="Q158" s="608"/>
      <c r="R158" s="608"/>
      <c r="S158" s="608"/>
      <c r="T158" s="608"/>
      <c r="U158" s="608"/>
      <c r="V158" s="608"/>
      <c r="W158" s="608"/>
      <c r="X158" s="608"/>
      <c r="Y158" s="608"/>
      <c r="Z158" s="608"/>
      <c r="AA158" s="608"/>
      <c r="AB158" s="610"/>
      <c r="AC158" s="610"/>
      <c r="AD158" s="610"/>
      <c r="AE158" s="610"/>
      <c r="AF158" s="608"/>
      <c r="AG158" s="608"/>
      <c r="AH158" s="608"/>
      <c r="AI158" s="608"/>
      <c r="AJ158" s="608"/>
      <c r="AK158" s="608"/>
      <c r="AL158" s="608"/>
      <c r="AM158" s="608"/>
      <c r="AN158" s="608"/>
      <c r="AO158" s="608"/>
      <c r="AP158" s="608"/>
      <c r="AQ158" s="608"/>
      <c r="AR158" s="608"/>
      <c r="AS158" s="608"/>
      <c r="AT158" s="608"/>
      <c r="AU158" s="608"/>
      <c r="AV158" s="608"/>
      <c r="AW158" s="608"/>
      <c r="AX158" s="608"/>
      <c r="AY158" s="608"/>
      <c r="AZ158" s="608"/>
      <c r="BA158" s="608"/>
      <c r="BB158" s="608"/>
      <c r="BC158" s="608"/>
      <c r="BD158" s="608"/>
      <c r="BE158" s="608"/>
      <c r="BF158" s="608"/>
      <c r="BG158" s="608"/>
      <c r="BH158" s="608"/>
      <c r="BI158" s="608"/>
      <c r="BJ158" s="608"/>
      <c r="BK158" s="608"/>
      <c r="BL158" s="608"/>
      <c r="BM158" s="608"/>
      <c r="BN158" s="608"/>
      <c r="BO158" s="608"/>
      <c r="BP158" s="608"/>
      <c r="BQ158" s="608"/>
      <c r="BR158" s="608"/>
      <c r="BS158" s="608"/>
    </row>
    <row r="159" spans="1:71" s="645" customFormat="1" ht="20.100000000000001" customHeight="1" thickBot="1">
      <c r="A159" s="820" t="s">
        <v>55</v>
      </c>
      <c r="B159" s="823" t="s">
        <v>56</v>
      </c>
      <c r="C159" s="823" t="s">
        <v>57</v>
      </c>
      <c r="D159" s="823" t="s">
        <v>58</v>
      </c>
      <c r="E159" s="823" t="s">
        <v>59</v>
      </c>
      <c r="F159" s="852" t="s">
        <v>60</v>
      </c>
      <c r="G159" s="852" t="s">
        <v>61</v>
      </c>
      <c r="H159" s="869" t="s">
        <v>62</v>
      </c>
      <c r="I159" s="870"/>
      <c r="J159" s="870"/>
      <c r="K159" s="870"/>
      <c r="L159" s="870"/>
      <c r="M159" s="870"/>
      <c r="N159" s="870"/>
      <c r="O159" s="870"/>
      <c r="P159" s="870"/>
      <c r="Q159" s="870"/>
      <c r="R159" s="870"/>
      <c r="S159" s="870"/>
      <c r="T159" s="870"/>
      <c r="U159" s="870"/>
      <c r="V159" s="870"/>
      <c r="W159" s="870"/>
      <c r="X159" s="870"/>
      <c r="Y159" s="870"/>
      <c r="Z159" s="870"/>
      <c r="AA159" s="870"/>
      <c r="AB159" s="870"/>
      <c r="AC159" s="870"/>
      <c r="AD159" s="870"/>
      <c r="AE159" s="870"/>
      <c r="AF159" s="870"/>
      <c r="AG159" s="870"/>
      <c r="AH159" s="870"/>
      <c r="AI159" s="870"/>
      <c r="AJ159" s="870"/>
      <c r="AK159" s="870"/>
      <c r="AL159" s="870"/>
      <c r="AM159" s="870"/>
      <c r="AN159" s="870"/>
      <c r="AO159" s="870"/>
      <c r="AP159" s="870"/>
      <c r="AQ159" s="870"/>
      <c r="AR159" s="870"/>
      <c r="AS159" s="870"/>
      <c r="AT159" s="870"/>
      <c r="AU159" s="870"/>
      <c r="AV159" s="870"/>
      <c r="AW159" s="870"/>
      <c r="AX159" s="870"/>
      <c r="AY159" s="870"/>
      <c r="AZ159" s="870"/>
      <c r="BA159" s="870"/>
      <c r="BB159" s="870"/>
      <c r="BC159" s="870"/>
      <c r="BD159" s="826" t="s">
        <v>63</v>
      </c>
      <c r="BE159" s="827"/>
      <c r="BF159" s="827"/>
      <c r="BG159" s="827"/>
      <c r="BH159" s="827"/>
      <c r="BI159" s="827"/>
      <c r="BJ159" s="827"/>
      <c r="BK159" s="827"/>
      <c r="BL159" s="827"/>
      <c r="BM159" s="827"/>
      <c r="BN159" s="827"/>
      <c r="BO159" s="823"/>
      <c r="BP159" s="644"/>
      <c r="BQ159" s="644"/>
      <c r="BR159" s="644"/>
      <c r="BS159" s="644"/>
    </row>
    <row r="160" spans="1:71" s="645" customFormat="1" ht="20.100000000000001" customHeight="1" thickBot="1">
      <c r="A160" s="821"/>
      <c r="B160" s="824"/>
      <c r="C160" s="824"/>
      <c r="D160" s="824"/>
      <c r="E160" s="824"/>
      <c r="F160" s="853"/>
      <c r="G160" s="853"/>
      <c r="H160" s="855" t="s">
        <v>64</v>
      </c>
      <c r="I160" s="855"/>
      <c r="J160" s="855"/>
      <c r="K160" s="855"/>
      <c r="L160" s="837" t="s">
        <v>65</v>
      </c>
      <c r="M160" s="838"/>
      <c r="N160" s="838"/>
      <c r="O160" s="839"/>
      <c r="P160" s="837" t="s">
        <v>66</v>
      </c>
      <c r="Q160" s="838"/>
      <c r="R160" s="838"/>
      <c r="S160" s="839"/>
      <c r="T160" s="837" t="s">
        <v>67</v>
      </c>
      <c r="U160" s="838"/>
      <c r="V160" s="838"/>
      <c r="W160" s="839"/>
      <c r="X160" s="837" t="s">
        <v>68</v>
      </c>
      <c r="Y160" s="838"/>
      <c r="Z160" s="838"/>
      <c r="AA160" s="839"/>
      <c r="AB160" s="837" t="s">
        <v>69</v>
      </c>
      <c r="AC160" s="838"/>
      <c r="AD160" s="838"/>
      <c r="AE160" s="839"/>
      <c r="AF160" s="837" t="s">
        <v>70</v>
      </c>
      <c r="AG160" s="838"/>
      <c r="AH160" s="838"/>
      <c r="AI160" s="838"/>
      <c r="AJ160" s="837" t="s">
        <v>71</v>
      </c>
      <c r="AK160" s="838"/>
      <c r="AL160" s="838"/>
      <c r="AM160" s="839"/>
      <c r="AN160" s="837" t="s">
        <v>72</v>
      </c>
      <c r="AO160" s="838"/>
      <c r="AP160" s="838"/>
      <c r="AQ160" s="838"/>
      <c r="AR160" s="837" t="s">
        <v>73</v>
      </c>
      <c r="AS160" s="838"/>
      <c r="AT160" s="838"/>
      <c r="AU160" s="839"/>
      <c r="AV160" s="837" t="s">
        <v>74</v>
      </c>
      <c r="AW160" s="838"/>
      <c r="AX160" s="838"/>
      <c r="AY160" s="839"/>
      <c r="AZ160" s="838" t="s">
        <v>75</v>
      </c>
      <c r="BA160" s="838"/>
      <c r="BB160" s="838"/>
      <c r="BC160" s="838"/>
      <c r="BD160" s="828"/>
      <c r="BE160" s="829"/>
      <c r="BF160" s="829"/>
      <c r="BG160" s="829"/>
      <c r="BH160" s="829"/>
      <c r="BI160" s="829"/>
      <c r="BJ160" s="829"/>
      <c r="BK160" s="829"/>
      <c r="BL160" s="829"/>
      <c r="BM160" s="829"/>
      <c r="BN160" s="829"/>
      <c r="BO160" s="824"/>
      <c r="BP160" s="644"/>
      <c r="BQ160" s="644"/>
      <c r="BR160" s="644"/>
      <c r="BS160" s="644"/>
    </row>
    <row r="161" spans="1:71" s="645" customFormat="1" ht="20.100000000000001" customHeight="1" thickBot="1">
      <c r="A161" s="822"/>
      <c r="B161" s="825"/>
      <c r="C161" s="825"/>
      <c r="D161" s="825"/>
      <c r="E161" s="825"/>
      <c r="F161" s="854"/>
      <c r="G161" s="854"/>
      <c r="H161" s="646" t="s">
        <v>76</v>
      </c>
      <c r="I161" s="647" t="s">
        <v>77</v>
      </c>
      <c r="J161" s="647" t="s">
        <v>78</v>
      </c>
      <c r="K161" s="648" t="s">
        <v>79</v>
      </c>
      <c r="L161" s="649" t="s">
        <v>76</v>
      </c>
      <c r="M161" s="650" t="s">
        <v>77</v>
      </c>
      <c r="N161" s="650" t="s">
        <v>78</v>
      </c>
      <c r="O161" s="651" t="s">
        <v>79</v>
      </c>
      <c r="P161" s="649" t="s">
        <v>76</v>
      </c>
      <c r="Q161" s="650" t="s">
        <v>77</v>
      </c>
      <c r="R161" s="650" t="s">
        <v>78</v>
      </c>
      <c r="S161" s="651" t="s">
        <v>79</v>
      </c>
      <c r="T161" s="649" t="s">
        <v>76</v>
      </c>
      <c r="U161" s="650" t="s">
        <v>77</v>
      </c>
      <c r="V161" s="650" t="s">
        <v>78</v>
      </c>
      <c r="W161" s="651" t="s">
        <v>79</v>
      </c>
      <c r="X161" s="649" t="s">
        <v>76</v>
      </c>
      <c r="Y161" s="650" t="s">
        <v>77</v>
      </c>
      <c r="Z161" s="650" t="s">
        <v>78</v>
      </c>
      <c r="AA161" s="651" t="s">
        <v>79</v>
      </c>
      <c r="AB161" s="649" t="s">
        <v>76</v>
      </c>
      <c r="AC161" s="650" t="s">
        <v>77</v>
      </c>
      <c r="AD161" s="650" t="s">
        <v>78</v>
      </c>
      <c r="AE161" s="651" t="s">
        <v>79</v>
      </c>
      <c r="AF161" s="649" t="s">
        <v>76</v>
      </c>
      <c r="AG161" s="650" t="s">
        <v>77</v>
      </c>
      <c r="AH161" s="650" t="s">
        <v>78</v>
      </c>
      <c r="AI161" s="652" t="s">
        <v>79</v>
      </c>
      <c r="AJ161" s="649" t="s">
        <v>76</v>
      </c>
      <c r="AK161" s="650" t="s">
        <v>77</v>
      </c>
      <c r="AL161" s="650" t="s">
        <v>78</v>
      </c>
      <c r="AM161" s="651" t="s">
        <v>79</v>
      </c>
      <c r="AN161" s="649" t="s">
        <v>76</v>
      </c>
      <c r="AO161" s="650" t="s">
        <v>77</v>
      </c>
      <c r="AP161" s="650" t="s">
        <v>78</v>
      </c>
      <c r="AQ161" s="652" t="s">
        <v>79</v>
      </c>
      <c r="AR161" s="649" t="s">
        <v>76</v>
      </c>
      <c r="AS161" s="650" t="s">
        <v>77</v>
      </c>
      <c r="AT161" s="650" t="s">
        <v>78</v>
      </c>
      <c r="AU161" s="651" t="s">
        <v>79</v>
      </c>
      <c r="AV161" s="649" t="s">
        <v>76</v>
      </c>
      <c r="AW161" s="650" t="s">
        <v>77</v>
      </c>
      <c r="AX161" s="650" t="s">
        <v>78</v>
      </c>
      <c r="AY161" s="651" t="s">
        <v>79</v>
      </c>
      <c r="AZ161" s="653" t="s">
        <v>76</v>
      </c>
      <c r="BA161" s="650" t="s">
        <v>77</v>
      </c>
      <c r="BB161" s="650" t="s">
        <v>78</v>
      </c>
      <c r="BC161" s="652" t="s">
        <v>79</v>
      </c>
      <c r="BD161" s="830"/>
      <c r="BE161" s="831"/>
      <c r="BF161" s="831"/>
      <c r="BG161" s="831"/>
      <c r="BH161" s="831"/>
      <c r="BI161" s="831"/>
      <c r="BJ161" s="831"/>
      <c r="BK161" s="831"/>
      <c r="BL161" s="831"/>
      <c r="BM161" s="831"/>
      <c r="BN161" s="831"/>
      <c r="BO161" s="825"/>
      <c r="BP161" s="644"/>
      <c r="BQ161" s="644"/>
      <c r="BR161" s="644"/>
      <c r="BS161" s="644"/>
    </row>
    <row r="162" spans="1:71" s="30" customFormat="1" ht="20.100000000000001" customHeight="1" thickBot="1">
      <c r="A162" s="28"/>
      <c r="B162" s="28"/>
      <c r="C162" s="28"/>
      <c r="D162" s="29"/>
      <c r="E162" s="29"/>
      <c r="F162" s="612"/>
      <c r="G162" s="612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485"/>
      <c r="BE162" s="485"/>
      <c r="BF162" s="485"/>
      <c r="BG162" s="485"/>
      <c r="BH162" s="485"/>
      <c r="BI162" s="485"/>
      <c r="BJ162" s="485"/>
      <c r="BK162" s="485"/>
      <c r="BL162" s="485"/>
      <c r="BM162" s="485"/>
      <c r="BN162" s="485"/>
      <c r="BO162" s="485"/>
    </row>
    <row r="163" spans="1:71" ht="20.100000000000001" customHeight="1" thickBot="1">
      <c r="A163" s="654">
        <v>1</v>
      </c>
      <c r="B163" s="655"/>
      <c r="C163" s="655" t="s">
        <v>35</v>
      </c>
      <c r="D163" s="562"/>
      <c r="E163" s="562"/>
      <c r="F163" s="613"/>
      <c r="G163" s="613"/>
      <c r="H163" s="656"/>
      <c r="I163" s="656"/>
      <c r="J163" s="656"/>
      <c r="K163" s="656"/>
      <c r="L163" s="656"/>
      <c r="M163" s="656"/>
      <c r="N163" s="656"/>
      <c r="O163" s="656"/>
      <c r="P163" s="656"/>
      <c r="Q163" s="656"/>
      <c r="R163" s="656"/>
      <c r="S163" s="656"/>
      <c r="T163" s="656"/>
      <c r="U163" s="656"/>
      <c r="V163" s="656"/>
      <c r="W163" s="656"/>
      <c r="X163" s="562"/>
      <c r="Y163" s="656"/>
      <c r="Z163" s="656"/>
      <c r="AA163" s="656"/>
      <c r="AB163" s="656"/>
      <c r="AC163" s="656"/>
      <c r="AD163" s="656"/>
      <c r="AE163" s="656"/>
      <c r="AF163" s="562"/>
      <c r="AG163" s="656"/>
      <c r="AH163" s="656"/>
      <c r="AI163" s="656"/>
      <c r="AJ163" s="562"/>
      <c r="AK163" s="656"/>
      <c r="AL163" s="656"/>
      <c r="AM163" s="562"/>
      <c r="AN163" s="656"/>
      <c r="AO163" s="656"/>
      <c r="AP163" s="656"/>
      <c r="AQ163" s="656"/>
      <c r="AR163" s="656"/>
      <c r="AS163" s="656"/>
      <c r="AT163" s="656"/>
      <c r="AU163" s="656"/>
      <c r="AV163" s="656"/>
      <c r="AW163" s="656"/>
      <c r="AX163" s="656"/>
      <c r="AY163" s="656"/>
      <c r="AZ163" s="656"/>
      <c r="BA163" s="656"/>
      <c r="BB163" s="656"/>
      <c r="BC163" s="563"/>
      <c r="BD163" s="860"/>
      <c r="BE163" s="861"/>
      <c r="BF163" s="861"/>
      <c r="BG163" s="861"/>
      <c r="BH163" s="861"/>
      <c r="BI163" s="861"/>
      <c r="BJ163" s="861"/>
      <c r="BK163" s="861"/>
      <c r="BL163" s="861"/>
      <c r="BM163" s="861"/>
      <c r="BN163" s="861"/>
      <c r="BO163" s="862"/>
      <c r="BP163" s="608"/>
      <c r="BQ163" s="608"/>
      <c r="BR163" s="608"/>
      <c r="BS163" s="608"/>
    </row>
    <row r="164" spans="1:71" ht="20.100000000000001" customHeight="1">
      <c r="A164" s="676"/>
      <c r="B164" s="597">
        <v>1.1000000000000001</v>
      </c>
      <c r="C164" s="614" t="s">
        <v>186</v>
      </c>
      <c r="D164" s="615" t="s">
        <v>48</v>
      </c>
      <c r="E164" s="598"/>
      <c r="F164" s="665">
        <v>41351</v>
      </c>
      <c r="G164" s="665">
        <v>41363</v>
      </c>
      <c r="H164" s="598"/>
      <c r="I164" s="598"/>
      <c r="J164" s="598"/>
      <c r="K164" s="598"/>
      <c r="L164" s="598"/>
      <c r="M164" s="598"/>
      <c r="N164" s="598"/>
      <c r="O164" s="598"/>
      <c r="P164" s="598"/>
      <c r="Q164" s="598"/>
      <c r="R164" s="599"/>
      <c r="S164" s="599"/>
      <c r="T164" s="598"/>
      <c r="U164" s="598"/>
      <c r="V164" s="598"/>
      <c r="W164" s="598"/>
      <c r="X164" s="598"/>
      <c r="Y164" s="598"/>
      <c r="Z164" s="598"/>
      <c r="AA164" s="598"/>
      <c r="AB164" s="598"/>
      <c r="AC164" s="598"/>
      <c r="AD164" s="598"/>
      <c r="AE164" s="598"/>
      <c r="AF164" s="598"/>
      <c r="AG164" s="598"/>
      <c r="AH164" s="598"/>
      <c r="AI164" s="598"/>
      <c r="AJ164" s="598"/>
      <c r="AK164" s="598"/>
      <c r="AL164" s="598"/>
      <c r="AM164" s="598"/>
      <c r="AN164" s="598"/>
      <c r="AO164" s="598"/>
      <c r="AP164" s="598"/>
      <c r="AQ164" s="598"/>
      <c r="AR164" s="598"/>
      <c r="AS164" s="598"/>
      <c r="AT164" s="598"/>
      <c r="AU164" s="598"/>
      <c r="AV164" s="598"/>
      <c r="AW164" s="598"/>
      <c r="AX164" s="598"/>
      <c r="AY164" s="598"/>
      <c r="AZ164" s="598"/>
      <c r="BA164" s="598"/>
      <c r="BB164" s="598"/>
      <c r="BC164" s="671"/>
      <c r="BD164" s="863"/>
      <c r="BE164" s="864"/>
      <c r="BF164" s="864"/>
      <c r="BG164" s="864"/>
      <c r="BH164" s="864"/>
      <c r="BI164" s="864"/>
      <c r="BJ164" s="864"/>
      <c r="BK164" s="864"/>
      <c r="BL164" s="864"/>
      <c r="BM164" s="864"/>
      <c r="BN164" s="864"/>
      <c r="BO164" s="865"/>
      <c r="BP164" s="608"/>
      <c r="BQ164" s="608"/>
      <c r="BR164" s="608"/>
      <c r="BS164" s="608"/>
    </row>
    <row r="165" spans="1:71" ht="20.100000000000001" customHeight="1">
      <c r="A165" s="679"/>
      <c r="B165" s="602">
        <v>1.2</v>
      </c>
      <c r="C165" s="617" t="s">
        <v>187</v>
      </c>
      <c r="D165" s="618" t="s">
        <v>48</v>
      </c>
      <c r="E165" s="603"/>
      <c r="F165" s="666">
        <v>41365</v>
      </c>
      <c r="G165" s="666">
        <v>41425</v>
      </c>
      <c r="H165" s="603"/>
      <c r="I165" s="603"/>
      <c r="J165" s="603"/>
      <c r="K165" s="603"/>
      <c r="L165" s="603"/>
      <c r="M165" s="603"/>
      <c r="N165" s="603"/>
      <c r="O165" s="603"/>
      <c r="P165" s="603"/>
      <c r="Q165" s="603"/>
      <c r="R165" s="603"/>
      <c r="S165" s="603"/>
      <c r="T165" s="604"/>
      <c r="U165" s="604"/>
      <c r="V165" s="604"/>
      <c r="W165" s="604"/>
      <c r="X165" s="604"/>
      <c r="Y165" s="604"/>
      <c r="Z165" s="604"/>
      <c r="AA165" s="604"/>
      <c r="AB165" s="603"/>
      <c r="AC165" s="603"/>
      <c r="AD165" s="603"/>
      <c r="AE165" s="603"/>
      <c r="AF165" s="603"/>
      <c r="AG165" s="603"/>
      <c r="AH165" s="603"/>
      <c r="AI165" s="603"/>
      <c r="AJ165" s="603"/>
      <c r="AK165" s="603"/>
      <c r="AL165" s="603"/>
      <c r="AM165" s="603"/>
      <c r="AN165" s="603"/>
      <c r="AO165" s="603"/>
      <c r="AP165" s="603"/>
      <c r="AQ165" s="603"/>
      <c r="AR165" s="603"/>
      <c r="AS165" s="603"/>
      <c r="AT165" s="603"/>
      <c r="AU165" s="603"/>
      <c r="AV165" s="603"/>
      <c r="AW165" s="603"/>
      <c r="AX165" s="603"/>
      <c r="AY165" s="603"/>
      <c r="AZ165" s="603"/>
      <c r="BA165" s="603"/>
      <c r="BB165" s="603"/>
      <c r="BC165" s="672"/>
      <c r="BD165" s="863"/>
      <c r="BE165" s="864"/>
      <c r="BF165" s="864"/>
      <c r="BG165" s="864"/>
      <c r="BH165" s="864"/>
      <c r="BI165" s="864"/>
      <c r="BJ165" s="864"/>
      <c r="BK165" s="864"/>
      <c r="BL165" s="864"/>
      <c r="BM165" s="864"/>
      <c r="BN165" s="864"/>
      <c r="BO165" s="865"/>
      <c r="BP165" s="608"/>
      <c r="BQ165" s="608"/>
      <c r="BR165" s="608"/>
      <c r="BS165" s="608"/>
    </row>
    <row r="166" spans="1:71" ht="20.100000000000001" customHeight="1">
      <c r="A166" s="679"/>
      <c r="B166" s="602">
        <v>1.3</v>
      </c>
      <c r="C166" s="617" t="s">
        <v>88</v>
      </c>
      <c r="D166" s="618" t="s">
        <v>81</v>
      </c>
      <c r="E166" s="603"/>
      <c r="F166" s="666">
        <v>41428</v>
      </c>
      <c r="G166" s="666">
        <v>41442</v>
      </c>
      <c r="H166" s="603"/>
      <c r="I166" s="603"/>
      <c r="J166" s="603"/>
      <c r="K166" s="603"/>
      <c r="L166" s="603"/>
      <c r="M166" s="603"/>
      <c r="N166" s="603"/>
      <c r="O166" s="603"/>
      <c r="P166" s="603"/>
      <c r="Q166" s="603"/>
      <c r="R166" s="603"/>
      <c r="S166" s="603"/>
      <c r="T166" s="603"/>
      <c r="U166" s="603"/>
      <c r="V166" s="603"/>
      <c r="W166" s="603"/>
      <c r="X166" s="603"/>
      <c r="Y166" s="603"/>
      <c r="Z166" s="603"/>
      <c r="AA166" s="603"/>
      <c r="AB166" s="604"/>
      <c r="AC166" s="604"/>
      <c r="AD166" s="603"/>
      <c r="AE166" s="603"/>
      <c r="AF166" s="603"/>
      <c r="AG166" s="603"/>
      <c r="AH166" s="603"/>
      <c r="AI166" s="603"/>
      <c r="AJ166" s="603"/>
      <c r="AK166" s="603"/>
      <c r="AL166" s="603"/>
      <c r="AM166" s="603"/>
      <c r="AN166" s="603"/>
      <c r="AO166" s="603"/>
      <c r="AP166" s="603"/>
      <c r="AQ166" s="603"/>
      <c r="AR166" s="603"/>
      <c r="AS166" s="603"/>
      <c r="AT166" s="603"/>
      <c r="AU166" s="603"/>
      <c r="AV166" s="603"/>
      <c r="AW166" s="603"/>
      <c r="AX166" s="603"/>
      <c r="AY166" s="603"/>
      <c r="AZ166" s="603"/>
      <c r="BA166" s="603"/>
      <c r="BB166" s="603"/>
      <c r="BC166" s="672"/>
      <c r="BD166" s="863"/>
      <c r="BE166" s="864"/>
      <c r="BF166" s="864"/>
      <c r="BG166" s="864"/>
      <c r="BH166" s="864"/>
      <c r="BI166" s="864"/>
      <c r="BJ166" s="864"/>
      <c r="BK166" s="864"/>
      <c r="BL166" s="864"/>
      <c r="BM166" s="864"/>
      <c r="BN166" s="864"/>
      <c r="BO166" s="865"/>
      <c r="BP166" s="608"/>
      <c r="BQ166" s="608"/>
      <c r="BR166" s="608"/>
      <c r="BS166" s="608"/>
    </row>
    <row r="167" spans="1:71" ht="20.100000000000001" customHeight="1" thickBot="1">
      <c r="A167" s="657"/>
      <c r="B167" s="658"/>
      <c r="C167" s="659"/>
      <c r="D167" s="660"/>
      <c r="E167" s="661"/>
      <c r="F167" s="662"/>
      <c r="G167" s="662"/>
      <c r="H167" s="661"/>
      <c r="I167" s="661"/>
      <c r="J167" s="661"/>
      <c r="K167" s="661"/>
      <c r="L167" s="661"/>
      <c r="M167" s="661"/>
      <c r="N167" s="661"/>
      <c r="O167" s="661"/>
      <c r="P167" s="661"/>
      <c r="Q167" s="661"/>
      <c r="R167" s="661"/>
      <c r="S167" s="661"/>
      <c r="T167" s="661"/>
      <c r="U167" s="661"/>
      <c r="V167" s="661"/>
      <c r="W167" s="661"/>
      <c r="X167" s="661"/>
      <c r="Y167" s="661"/>
      <c r="Z167" s="661"/>
      <c r="AA167" s="661"/>
      <c r="AB167" s="661"/>
      <c r="AC167" s="661"/>
      <c r="AD167" s="661"/>
      <c r="AE167" s="661"/>
      <c r="AF167" s="661"/>
      <c r="AG167" s="661"/>
      <c r="AH167" s="661"/>
      <c r="AI167" s="661"/>
      <c r="AJ167" s="661"/>
      <c r="AK167" s="661"/>
      <c r="AL167" s="661"/>
      <c r="AM167" s="661"/>
      <c r="AN167" s="661"/>
      <c r="AO167" s="661"/>
      <c r="AP167" s="661"/>
      <c r="AQ167" s="661"/>
      <c r="AR167" s="661"/>
      <c r="AS167" s="661"/>
      <c r="AT167" s="661"/>
      <c r="AU167" s="661"/>
      <c r="AV167" s="661"/>
      <c r="AW167" s="661"/>
      <c r="AX167" s="661"/>
      <c r="AY167" s="661"/>
      <c r="AZ167" s="661"/>
      <c r="BA167" s="661"/>
      <c r="BB167" s="661"/>
      <c r="BC167" s="673"/>
      <c r="BD167" s="866"/>
      <c r="BE167" s="867"/>
      <c r="BF167" s="867"/>
      <c r="BG167" s="867"/>
      <c r="BH167" s="867"/>
      <c r="BI167" s="867"/>
      <c r="BJ167" s="867"/>
      <c r="BK167" s="867"/>
      <c r="BL167" s="867"/>
      <c r="BM167" s="867"/>
      <c r="BN167" s="867"/>
      <c r="BO167" s="868"/>
      <c r="BP167" s="608"/>
      <c r="BQ167" s="608"/>
      <c r="BR167" s="608"/>
      <c r="BS167" s="608"/>
    </row>
    <row r="168" spans="1:71" ht="20.100000000000001" customHeight="1">
      <c r="A168" s="608"/>
      <c r="B168" s="608"/>
      <c r="C168" s="608"/>
      <c r="D168" s="608"/>
      <c r="E168" s="608"/>
      <c r="F168" s="609"/>
      <c r="G168" s="609"/>
      <c r="H168" s="608"/>
      <c r="I168" s="608"/>
      <c r="J168" s="608"/>
      <c r="K168" s="608"/>
      <c r="L168" s="608"/>
      <c r="M168" s="608"/>
      <c r="N168" s="608"/>
      <c r="O168" s="608"/>
      <c r="P168" s="608"/>
      <c r="Q168" s="608"/>
      <c r="R168" s="608"/>
      <c r="S168" s="608"/>
      <c r="T168" s="608"/>
      <c r="U168" s="608"/>
      <c r="V168" s="608"/>
      <c r="W168" s="608"/>
      <c r="X168" s="608"/>
      <c r="Y168" s="608"/>
      <c r="Z168" s="608"/>
      <c r="AA168" s="608"/>
      <c r="AB168" s="610"/>
      <c r="AC168" s="610"/>
      <c r="AD168" s="610"/>
      <c r="AE168" s="610"/>
      <c r="AF168" s="608"/>
      <c r="AG168" s="608"/>
      <c r="AH168" s="608"/>
      <c r="AI168" s="608"/>
      <c r="AJ168" s="608"/>
      <c r="AK168" s="608"/>
      <c r="AL168" s="608"/>
      <c r="AM168" s="608"/>
      <c r="AN168" s="608"/>
      <c r="AO168" s="608"/>
      <c r="AP168" s="608"/>
      <c r="AQ168" s="608"/>
      <c r="AR168" s="608"/>
      <c r="AS168" s="608"/>
      <c r="AT168" s="608"/>
      <c r="AU168" s="608"/>
      <c r="AV168" s="608"/>
      <c r="AW168" s="608"/>
      <c r="AX168" s="608"/>
      <c r="AY168" s="608"/>
      <c r="AZ168" s="608"/>
      <c r="BA168" s="608"/>
      <c r="BB168" s="608"/>
      <c r="BC168" s="608"/>
      <c r="BD168" s="608"/>
      <c r="BE168" s="608"/>
      <c r="BF168" s="608"/>
      <c r="BG168" s="608"/>
      <c r="BH168" s="608"/>
      <c r="BI168" s="608"/>
      <c r="BJ168" s="608"/>
      <c r="BK168" s="608"/>
      <c r="BL168" s="608"/>
      <c r="BM168" s="608"/>
      <c r="BN168" s="608"/>
      <c r="BO168" s="608"/>
      <c r="BP168" s="608"/>
      <c r="BQ168" s="608"/>
      <c r="BR168" s="608"/>
      <c r="BS168" s="608"/>
    </row>
    <row r="169" spans="1:71" ht="20.100000000000001" customHeight="1">
      <c r="A169" s="608"/>
      <c r="B169" s="608"/>
      <c r="C169" s="608"/>
      <c r="D169" s="608"/>
      <c r="E169" s="608"/>
      <c r="F169" s="609"/>
      <c r="G169" s="609"/>
      <c r="H169" s="608"/>
      <c r="I169" s="608"/>
      <c r="J169" s="608"/>
      <c r="K169" s="608"/>
      <c r="L169" s="608"/>
      <c r="M169" s="608"/>
      <c r="N169" s="608"/>
      <c r="O169" s="608"/>
      <c r="P169" s="608"/>
      <c r="Q169" s="608"/>
      <c r="R169" s="608"/>
      <c r="S169" s="608"/>
      <c r="T169" s="608"/>
      <c r="U169" s="608"/>
      <c r="V169" s="608"/>
      <c r="W169" s="608"/>
      <c r="X169" s="608"/>
      <c r="Y169" s="608"/>
      <c r="Z169" s="608"/>
      <c r="AA169" s="608"/>
      <c r="AB169" s="610"/>
      <c r="AC169" s="610"/>
      <c r="AD169" s="610"/>
      <c r="AE169" s="610"/>
      <c r="AF169" s="608"/>
      <c r="AG169" s="608"/>
      <c r="AH169" s="608"/>
      <c r="AI169" s="608"/>
      <c r="AJ169" s="608"/>
      <c r="AK169" s="608"/>
      <c r="AL169" s="608"/>
      <c r="AM169" s="608"/>
      <c r="AN169" s="608"/>
      <c r="AO169" s="608"/>
      <c r="AP169" s="608"/>
      <c r="AQ169" s="608"/>
      <c r="AR169" s="608"/>
      <c r="AS169" s="608"/>
      <c r="AT169" s="608"/>
      <c r="AU169" s="608"/>
      <c r="AV169" s="608"/>
      <c r="AW169" s="608"/>
      <c r="AX169" s="608"/>
      <c r="AY169" s="608"/>
      <c r="AZ169" s="608"/>
      <c r="BA169" s="608"/>
      <c r="BB169" s="608"/>
      <c r="BC169" s="608"/>
      <c r="BD169" s="608"/>
      <c r="BE169" s="608"/>
      <c r="BF169" s="608"/>
      <c r="BG169" s="608"/>
      <c r="BH169" s="608"/>
      <c r="BI169" s="608"/>
      <c r="BJ169" s="608"/>
      <c r="BK169" s="608"/>
      <c r="BL169" s="608"/>
      <c r="BM169" s="608"/>
      <c r="BN169" s="608"/>
      <c r="BO169" s="608"/>
      <c r="BP169" s="608"/>
      <c r="BQ169" s="608"/>
      <c r="BR169" s="608"/>
      <c r="BS169" s="608"/>
    </row>
    <row r="170" spans="1:71" ht="20.100000000000001" customHeight="1">
      <c r="A170" s="608"/>
      <c r="B170" s="608"/>
      <c r="C170" s="608"/>
      <c r="D170" s="608"/>
      <c r="E170" s="608"/>
      <c r="F170" s="609"/>
      <c r="G170" s="609"/>
      <c r="H170" s="608"/>
      <c r="I170" s="608"/>
      <c r="J170" s="608"/>
      <c r="K170" s="608"/>
      <c r="L170" s="608"/>
      <c r="M170" s="608"/>
      <c r="N170" s="608"/>
      <c r="O170" s="608"/>
      <c r="P170" s="608"/>
      <c r="Q170" s="608"/>
      <c r="R170" s="608"/>
      <c r="S170" s="608"/>
      <c r="T170" s="608"/>
      <c r="U170" s="608"/>
      <c r="V170" s="608"/>
      <c r="W170" s="608"/>
      <c r="X170" s="608"/>
      <c r="Y170" s="608"/>
      <c r="Z170" s="608"/>
      <c r="AA170" s="608"/>
      <c r="AB170" s="610"/>
      <c r="AC170" s="610"/>
      <c r="AD170" s="610"/>
      <c r="AE170" s="610"/>
      <c r="AF170" s="608"/>
      <c r="AG170" s="608"/>
      <c r="AH170" s="608"/>
      <c r="AI170" s="608"/>
      <c r="AJ170" s="608"/>
      <c r="AK170" s="608"/>
      <c r="AL170" s="608"/>
      <c r="AM170" s="608"/>
      <c r="AN170" s="608"/>
      <c r="AO170" s="608"/>
      <c r="AP170" s="608"/>
      <c r="AQ170" s="608"/>
      <c r="AR170" s="608"/>
      <c r="AS170" s="608"/>
      <c r="AT170" s="608"/>
      <c r="AU170" s="608"/>
      <c r="AV170" s="608"/>
      <c r="AW170" s="608"/>
      <c r="AX170" s="608"/>
      <c r="AY170" s="608"/>
      <c r="AZ170" s="608"/>
      <c r="BA170" s="608"/>
      <c r="BB170" s="608"/>
      <c r="BC170" s="608"/>
      <c r="BD170" s="608"/>
      <c r="BE170" s="608"/>
      <c r="BF170" s="608"/>
      <c r="BG170" s="608"/>
      <c r="BH170" s="608"/>
      <c r="BI170" s="608"/>
      <c r="BJ170" s="608"/>
      <c r="BK170" s="608"/>
      <c r="BL170" s="608"/>
      <c r="BM170" s="608"/>
      <c r="BN170" s="608"/>
      <c r="BO170" s="608"/>
      <c r="BP170" s="608"/>
      <c r="BQ170" s="608"/>
      <c r="BR170" s="608"/>
      <c r="BS170" s="608"/>
    </row>
    <row r="171" spans="1:71" ht="20.100000000000001" customHeight="1">
      <c r="A171" s="620"/>
      <c r="C171" s="608"/>
      <c r="D171" s="608"/>
      <c r="E171" s="608"/>
      <c r="F171" s="609"/>
      <c r="G171" s="609"/>
      <c r="H171" s="608"/>
      <c r="I171" s="608"/>
      <c r="J171" s="608"/>
      <c r="K171" s="608"/>
      <c r="L171" s="608"/>
      <c r="M171" s="608"/>
      <c r="N171" s="608"/>
      <c r="O171" s="608"/>
      <c r="P171" s="608"/>
      <c r="Q171" s="608"/>
      <c r="R171" s="608"/>
      <c r="S171" s="608"/>
      <c r="T171" s="608"/>
      <c r="U171" s="608"/>
      <c r="V171" s="608"/>
      <c r="W171" s="608"/>
      <c r="X171" s="608"/>
      <c r="Y171" s="608"/>
      <c r="Z171" s="608"/>
      <c r="AA171" s="608"/>
      <c r="AB171" s="610"/>
      <c r="AC171" s="610"/>
      <c r="AD171" s="610"/>
      <c r="AE171" s="610"/>
      <c r="AF171" s="608"/>
      <c r="AG171" s="608"/>
      <c r="AH171" s="608"/>
      <c r="AI171" s="608"/>
      <c r="AJ171" s="608"/>
      <c r="AK171" s="608"/>
      <c r="AL171" s="608"/>
      <c r="AM171" s="608"/>
      <c r="AN171" s="608"/>
      <c r="AO171" s="608"/>
      <c r="AP171" s="608"/>
      <c r="AQ171" s="608"/>
      <c r="AR171" s="608"/>
      <c r="AS171" s="608"/>
      <c r="AT171" s="608"/>
      <c r="AU171" s="608"/>
      <c r="AV171" s="608"/>
      <c r="AW171" s="608"/>
      <c r="AX171" s="608"/>
      <c r="AY171" s="608"/>
      <c r="AZ171" s="608"/>
      <c r="BA171" s="608"/>
      <c r="BB171" s="608"/>
      <c r="BC171" s="608"/>
      <c r="BD171" s="608"/>
      <c r="BE171" s="608"/>
      <c r="BF171" s="608"/>
      <c r="BG171" s="608"/>
      <c r="BH171" s="608"/>
      <c r="BI171" s="608"/>
      <c r="BJ171" s="608"/>
      <c r="BK171" s="608"/>
      <c r="BL171" s="608"/>
      <c r="BM171" s="608"/>
      <c r="BN171" s="608"/>
      <c r="BO171" s="608"/>
      <c r="BP171" s="608"/>
      <c r="BQ171" s="608"/>
      <c r="BR171" s="608"/>
      <c r="BS171" s="608"/>
    </row>
    <row r="172" spans="1:71" ht="20.100000000000001" customHeight="1">
      <c r="A172" s="620"/>
      <c r="C172" s="608"/>
      <c r="D172" s="608"/>
      <c r="E172" s="608"/>
      <c r="F172" s="609"/>
      <c r="G172" s="609"/>
      <c r="H172" s="608"/>
      <c r="I172" s="608"/>
      <c r="J172" s="608"/>
      <c r="K172" s="608"/>
      <c r="L172" s="608"/>
      <c r="M172" s="608"/>
      <c r="N172" s="608"/>
      <c r="O172" s="608"/>
      <c r="P172" s="608"/>
      <c r="Q172" s="608"/>
      <c r="R172" s="608"/>
      <c r="S172" s="608"/>
      <c r="T172" s="608"/>
      <c r="U172" s="608"/>
      <c r="V172" s="608"/>
      <c r="W172" s="608"/>
      <c r="X172" s="608"/>
      <c r="Y172" s="608"/>
      <c r="Z172" s="608"/>
      <c r="AA172" s="608"/>
      <c r="AB172" s="610"/>
      <c r="AC172" s="610"/>
      <c r="AD172" s="610"/>
      <c r="AE172" s="610"/>
      <c r="AF172" s="608"/>
      <c r="AG172" s="608"/>
      <c r="AH172" s="608"/>
      <c r="AI172" s="608"/>
      <c r="AJ172" s="608"/>
      <c r="AK172" s="608"/>
      <c r="AL172" s="608"/>
      <c r="AM172" s="608"/>
      <c r="AN172" s="608"/>
      <c r="AO172" s="608"/>
      <c r="AP172" s="608"/>
      <c r="AQ172" s="608"/>
      <c r="AR172" s="608"/>
      <c r="AS172" s="608"/>
      <c r="AT172" s="608"/>
      <c r="AU172" s="608"/>
      <c r="AV172" s="608"/>
      <c r="AW172" s="608"/>
      <c r="AX172" s="608"/>
      <c r="AY172" s="608"/>
      <c r="AZ172" s="608"/>
      <c r="BA172" s="608"/>
      <c r="BB172" s="608"/>
      <c r="BC172" s="608"/>
      <c r="BD172" s="608"/>
      <c r="BE172" s="608"/>
      <c r="BF172" s="608"/>
      <c r="BG172" s="608"/>
      <c r="BH172" s="608"/>
      <c r="BI172" s="608"/>
      <c r="BJ172" s="608"/>
      <c r="BK172" s="608"/>
      <c r="BL172" s="608"/>
      <c r="BM172" s="608"/>
      <c r="BN172" s="608"/>
      <c r="BO172" s="608"/>
      <c r="BP172" s="608"/>
      <c r="BQ172" s="608"/>
      <c r="BR172" s="608"/>
      <c r="BS172" s="608"/>
    </row>
    <row r="173" spans="1:71" ht="20.100000000000001" customHeight="1">
      <c r="A173" s="620"/>
      <c r="C173" s="608"/>
      <c r="E173" s="608"/>
      <c r="F173" s="609"/>
      <c r="G173" s="609"/>
      <c r="H173" s="608"/>
      <c r="I173" s="608"/>
      <c r="J173" s="608"/>
      <c r="K173" s="608"/>
      <c r="L173" s="608"/>
      <c r="M173" s="608"/>
      <c r="N173" s="608"/>
      <c r="O173" s="608"/>
      <c r="P173" s="608"/>
      <c r="Q173" s="608"/>
      <c r="R173" s="608"/>
      <c r="S173" s="608"/>
      <c r="T173" s="608"/>
      <c r="U173" s="608"/>
      <c r="V173" s="608"/>
      <c r="W173" s="608"/>
      <c r="X173" s="608"/>
      <c r="Y173" s="608"/>
      <c r="Z173" s="608"/>
      <c r="AA173" s="608"/>
      <c r="AB173" s="610"/>
      <c r="AC173" s="610"/>
      <c r="AD173" s="610"/>
      <c r="AE173" s="610"/>
      <c r="AF173" s="608"/>
      <c r="AG173" s="608"/>
      <c r="AH173" s="608"/>
      <c r="AI173" s="608"/>
      <c r="AJ173" s="608"/>
      <c r="AK173" s="608"/>
      <c r="AL173" s="608"/>
      <c r="AM173" s="608"/>
      <c r="AN173" s="608"/>
      <c r="AO173" s="608"/>
      <c r="AP173" s="608"/>
      <c r="AQ173" s="608"/>
      <c r="AR173" s="608"/>
      <c r="AS173" s="608"/>
      <c r="AT173" s="608"/>
      <c r="AU173" s="608"/>
      <c r="AV173" s="608"/>
      <c r="AW173" s="608"/>
      <c r="AX173" s="608"/>
      <c r="AY173" s="608"/>
      <c r="AZ173" s="608"/>
      <c r="BA173" s="608"/>
      <c r="BB173" s="608"/>
      <c r="BC173" s="608"/>
      <c r="BD173" s="608"/>
      <c r="BE173" s="608"/>
      <c r="BF173" s="608"/>
      <c r="BG173" s="608"/>
      <c r="BH173" s="608"/>
      <c r="BI173" s="608"/>
      <c r="BJ173" s="608"/>
      <c r="BK173" s="608"/>
      <c r="BL173" s="608"/>
      <c r="BM173" s="608"/>
      <c r="BN173" s="608"/>
      <c r="BO173" s="608"/>
      <c r="BP173" s="608"/>
      <c r="BQ173" s="608"/>
      <c r="BR173" s="608"/>
      <c r="BS173" s="608"/>
    </row>
    <row r="176" spans="1:71" ht="20.100000000000001" customHeight="1">
      <c r="A176" s="859" t="s">
        <v>51</v>
      </c>
      <c r="B176" s="859"/>
      <c r="C176" s="859"/>
      <c r="D176" s="859"/>
      <c r="E176" s="859"/>
      <c r="F176" s="859"/>
      <c r="G176" s="859"/>
      <c r="H176" s="859"/>
      <c r="I176" s="859"/>
      <c r="J176" s="859"/>
      <c r="K176" s="859"/>
      <c r="L176" s="859"/>
      <c r="M176" s="859"/>
      <c r="N176" s="859"/>
      <c r="O176" s="859"/>
      <c r="P176" s="859"/>
      <c r="Q176" s="859"/>
      <c r="R176" s="859"/>
      <c r="S176" s="859"/>
      <c r="T176" s="859"/>
      <c r="U176" s="859"/>
      <c r="V176" s="859"/>
      <c r="W176" s="859"/>
      <c r="X176" s="859"/>
      <c r="Y176" s="859"/>
      <c r="Z176" s="859"/>
      <c r="AA176" s="859"/>
      <c r="AB176" s="859"/>
      <c r="AC176" s="859"/>
      <c r="AD176" s="859"/>
      <c r="AE176" s="859"/>
      <c r="AF176" s="859"/>
      <c r="AG176" s="859"/>
      <c r="AH176" s="859"/>
      <c r="AI176" s="859"/>
      <c r="AJ176" s="859"/>
      <c r="AK176" s="859"/>
      <c r="AL176" s="859"/>
      <c r="AM176" s="859"/>
      <c r="AN176" s="859"/>
      <c r="AO176" s="859"/>
      <c r="AP176" s="859"/>
      <c r="AQ176" s="859"/>
      <c r="AR176" s="859"/>
      <c r="AS176" s="859"/>
      <c r="AT176" s="859"/>
      <c r="AU176" s="859"/>
      <c r="AV176" s="859"/>
      <c r="AW176" s="859"/>
      <c r="AX176" s="859"/>
      <c r="AY176" s="859"/>
      <c r="AZ176" s="859"/>
      <c r="BA176" s="859"/>
      <c r="BB176" s="859"/>
      <c r="BC176" s="859"/>
      <c r="BD176" s="859"/>
      <c r="BE176" s="859"/>
      <c r="BF176" s="859"/>
      <c r="BG176" s="859"/>
      <c r="BH176" s="859"/>
      <c r="BI176" s="859"/>
      <c r="BJ176" s="859"/>
      <c r="BK176" s="859"/>
      <c r="BL176" s="859"/>
      <c r="BM176" s="859"/>
      <c r="BN176" s="859"/>
      <c r="BO176" s="859"/>
    </row>
    <row r="177" spans="1:71" ht="20.100000000000001" customHeight="1">
      <c r="A177" s="859" t="s">
        <v>52</v>
      </c>
      <c r="B177" s="859"/>
      <c r="C177" s="859"/>
      <c r="D177" s="859"/>
      <c r="E177" s="859"/>
      <c r="F177" s="859"/>
      <c r="G177" s="859"/>
      <c r="H177" s="859"/>
      <c r="I177" s="859"/>
      <c r="J177" s="859"/>
      <c r="K177" s="859"/>
      <c r="L177" s="859"/>
      <c r="M177" s="859"/>
      <c r="N177" s="859"/>
      <c r="O177" s="859"/>
      <c r="P177" s="859"/>
      <c r="Q177" s="859"/>
      <c r="R177" s="859"/>
      <c r="S177" s="859"/>
      <c r="T177" s="859"/>
      <c r="U177" s="859"/>
      <c r="V177" s="859"/>
      <c r="W177" s="859"/>
      <c r="X177" s="859"/>
      <c r="Y177" s="859"/>
      <c r="Z177" s="859"/>
      <c r="AA177" s="859"/>
      <c r="AB177" s="859"/>
      <c r="AC177" s="859"/>
      <c r="AD177" s="859"/>
      <c r="AE177" s="859"/>
      <c r="AF177" s="859"/>
      <c r="AG177" s="859"/>
      <c r="AH177" s="859"/>
      <c r="AI177" s="859"/>
      <c r="AJ177" s="859"/>
      <c r="AK177" s="859"/>
      <c r="AL177" s="859"/>
      <c r="AM177" s="859"/>
      <c r="AN177" s="859"/>
      <c r="AO177" s="859"/>
      <c r="AP177" s="859"/>
      <c r="AQ177" s="859"/>
      <c r="AR177" s="859"/>
      <c r="AS177" s="859"/>
      <c r="AT177" s="859"/>
      <c r="AU177" s="859"/>
      <c r="AV177" s="859"/>
      <c r="AW177" s="859"/>
      <c r="AX177" s="859"/>
      <c r="AY177" s="859"/>
      <c r="AZ177" s="859"/>
      <c r="BA177" s="859"/>
      <c r="BB177" s="859"/>
      <c r="BC177" s="859"/>
      <c r="BD177" s="859"/>
      <c r="BE177" s="859"/>
      <c r="BF177" s="859"/>
      <c r="BG177" s="859"/>
      <c r="BH177" s="859"/>
      <c r="BI177" s="859"/>
      <c r="BJ177" s="859"/>
      <c r="BK177" s="859"/>
      <c r="BL177" s="859"/>
      <c r="BM177" s="859"/>
      <c r="BN177" s="859"/>
      <c r="BO177" s="859"/>
    </row>
    <row r="178" spans="1:71" s="26" customFormat="1" ht="20.100000000000001" customHeight="1">
      <c r="A178" s="638"/>
      <c r="B178" s="638"/>
      <c r="C178" s="638"/>
      <c r="D178" s="638"/>
      <c r="E178" s="638"/>
      <c r="F178" s="639"/>
      <c r="G178" s="639"/>
      <c r="H178" s="640"/>
      <c r="I178" s="640"/>
      <c r="J178" s="640"/>
      <c r="K178" s="640"/>
      <c r="L178" s="640"/>
      <c r="M178" s="640"/>
      <c r="N178" s="640"/>
      <c r="O178" s="640"/>
      <c r="P178" s="640"/>
      <c r="Q178" s="640"/>
      <c r="R178" s="640"/>
      <c r="S178" s="640"/>
      <c r="T178" s="640"/>
      <c r="U178" s="640"/>
      <c r="V178" s="640"/>
      <c r="W178" s="640"/>
      <c r="X178" s="640"/>
      <c r="Y178" s="640"/>
      <c r="Z178" s="640"/>
      <c r="AA178" s="640"/>
      <c r="AB178" s="640"/>
      <c r="AC178" s="640"/>
      <c r="AD178" s="640"/>
      <c r="AE178" s="640"/>
      <c r="AF178" s="640"/>
      <c r="AG178" s="640"/>
      <c r="AH178" s="640"/>
      <c r="AI178" s="640"/>
      <c r="AJ178" s="640"/>
      <c r="AK178" s="640"/>
      <c r="AL178" s="640"/>
      <c r="AM178" s="640"/>
      <c r="AN178" s="640"/>
      <c r="AO178" s="640"/>
      <c r="AP178" s="640"/>
      <c r="AQ178" s="640"/>
      <c r="AR178" s="640"/>
      <c r="AS178" s="640"/>
      <c r="AT178" s="640"/>
      <c r="AU178" s="640"/>
      <c r="AV178" s="640"/>
      <c r="AW178" s="640"/>
      <c r="AX178" s="640"/>
      <c r="AY178" s="640"/>
      <c r="AZ178" s="640"/>
      <c r="BA178" s="640"/>
      <c r="BB178" s="640"/>
      <c r="BC178" s="640"/>
      <c r="BD178" s="640"/>
      <c r="BE178" s="640"/>
      <c r="BF178" s="640"/>
      <c r="BG178" s="640"/>
      <c r="BH178" s="640"/>
      <c r="BI178" s="640"/>
      <c r="BJ178" s="640"/>
      <c r="BK178" s="640"/>
      <c r="BL178" s="640"/>
      <c r="BM178" s="640"/>
      <c r="BN178" s="640"/>
      <c r="BO178" s="640"/>
    </row>
    <row r="179" spans="1:71" s="26" customFormat="1" ht="20.100000000000001" customHeight="1">
      <c r="A179" s="606" t="s">
        <v>2</v>
      </c>
      <c r="C179" s="22"/>
      <c r="F179" s="193"/>
      <c r="G179" s="193"/>
      <c r="AB179" s="607"/>
      <c r="AC179" s="607"/>
      <c r="AD179" s="607"/>
      <c r="AE179" s="607"/>
      <c r="BD179" s="641"/>
      <c r="BE179" s="641"/>
      <c r="BF179" s="641"/>
      <c r="BG179" s="641"/>
      <c r="BH179" s="641"/>
      <c r="BI179" s="641"/>
      <c r="BJ179" s="641"/>
      <c r="BK179" s="641"/>
      <c r="BL179" s="641"/>
      <c r="BM179" s="641"/>
      <c r="BN179" s="641"/>
      <c r="BO179" s="641"/>
    </row>
    <row r="180" spans="1:71" s="26" customFormat="1" ht="20.100000000000001" customHeight="1">
      <c r="A180" s="606"/>
      <c r="C180" s="22"/>
      <c r="F180" s="193"/>
      <c r="G180" s="193"/>
      <c r="AB180" s="607"/>
      <c r="AC180" s="607"/>
      <c r="AD180" s="607"/>
      <c r="AE180" s="607"/>
      <c r="AF180" s="643"/>
      <c r="AG180" s="643"/>
      <c r="AH180" s="643"/>
      <c r="AI180" s="643"/>
      <c r="AJ180" s="643"/>
      <c r="AK180" s="643"/>
      <c r="AL180" s="643"/>
      <c r="AM180" s="643"/>
      <c r="AN180" s="643"/>
      <c r="AO180" s="643"/>
      <c r="AP180" s="643"/>
      <c r="AQ180" s="643"/>
      <c r="AR180" s="643"/>
      <c r="AS180" s="643"/>
      <c r="AT180" s="643"/>
      <c r="AU180" s="643"/>
      <c r="AV180" s="643"/>
      <c r="AW180" s="643"/>
      <c r="AX180" s="643"/>
      <c r="AY180" s="643"/>
      <c r="AZ180" s="643"/>
      <c r="BA180" s="643"/>
      <c r="BB180" s="643"/>
      <c r="BC180" s="643"/>
      <c r="BD180" s="643"/>
      <c r="BE180" s="641"/>
      <c r="BF180" s="641"/>
      <c r="BG180" s="641"/>
      <c r="BH180" s="641"/>
      <c r="BI180" s="641"/>
      <c r="BJ180" s="641"/>
      <c r="BK180" s="641"/>
      <c r="BL180" s="641"/>
      <c r="BM180" s="641"/>
      <c r="BN180" s="641"/>
      <c r="BO180" s="641"/>
    </row>
    <row r="181" spans="1:71" s="26" customFormat="1" ht="20.100000000000001" customHeight="1">
      <c r="A181" s="23" t="s">
        <v>54</v>
      </c>
      <c r="B181" s="664"/>
      <c r="C181" s="39">
        <v>147464</v>
      </c>
      <c r="E181" s="23" t="s">
        <v>3</v>
      </c>
      <c r="F181" s="193"/>
      <c r="G181" s="856" t="s">
        <v>161</v>
      </c>
      <c r="H181" s="857"/>
      <c r="I181" s="857"/>
      <c r="J181" s="857"/>
      <c r="K181" s="857"/>
      <c r="L181" s="857"/>
      <c r="M181" s="857"/>
      <c r="N181" s="857"/>
      <c r="O181" s="857"/>
      <c r="P181" s="857"/>
      <c r="Q181" s="857"/>
      <c r="R181" s="857"/>
      <c r="S181" s="857"/>
      <c r="T181" s="857"/>
      <c r="U181" s="857"/>
      <c r="V181" s="857"/>
      <c r="W181" s="857"/>
      <c r="X181" s="857"/>
      <c r="Y181" s="857"/>
      <c r="Z181" s="857"/>
      <c r="AA181" s="857"/>
      <c r="AB181" s="857"/>
      <c r="AC181" s="857"/>
      <c r="AD181" s="858"/>
      <c r="AE181" s="607"/>
      <c r="AF181" s="643"/>
      <c r="AG181" s="643"/>
      <c r="AH181" s="643"/>
      <c r="AI181" s="643"/>
      <c r="AJ181" s="643"/>
      <c r="AK181" s="643"/>
      <c r="AL181" s="643"/>
      <c r="AM181" s="643"/>
      <c r="AN181" s="643"/>
      <c r="AO181" s="643"/>
      <c r="AP181" s="643"/>
      <c r="AQ181" s="643"/>
      <c r="AR181" s="643"/>
      <c r="AS181" s="643"/>
      <c r="AT181" s="643"/>
      <c r="AU181" s="643"/>
      <c r="AV181" s="643"/>
      <c r="AW181" s="643"/>
      <c r="AX181" s="643"/>
      <c r="AY181" s="643"/>
      <c r="AZ181" s="643"/>
      <c r="BA181" s="643"/>
      <c r="BB181" s="643"/>
      <c r="BC181" s="643"/>
      <c r="BD181" s="643"/>
      <c r="BE181" s="643"/>
      <c r="BF181" s="643"/>
      <c r="BG181" s="643"/>
      <c r="BH181" s="643"/>
      <c r="BI181" s="643"/>
      <c r="BJ181" s="643"/>
      <c r="BK181" s="643"/>
      <c r="BL181" s="643"/>
      <c r="BM181" s="643"/>
      <c r="BN181" s="643"/>
      <c r="BO181" s="643"/>
    </row>
    <row r="182" spans="1:71" ht="20.100000000000001" customHeight="1" thickBot="1">
      <c r="A182" s="608"/>
      <c r="B182" s="608"/>
      <c r="C182" s="608"/>
      <c r="D182" s="608"/>
      <c r="E182" s="608"/>
      <c r="F182" s="609"/>
      <c r="G182" s="609"/>
      <c r="H182" s="608"/>
      <c r="I182" s="608"/>
      <c r="J182" s="608"/>
      <c r="K182" s="608"/>
      <c r="L182" s="608"/>
      <c r="M182" s="608"/>
      <c r="N182" s="608"/>
      <c r="O182" s="608"/>
      <c r="P182" s="608"/>
      <c r="Q182" s="608"/>
      <c r="R182" s="608"/>
      <c r="S182" s="608"/>
      <c r="T182" s="608"/>
      <c r="U182" s="608"/>
      <c r="V182" s="608"/>
      <c r="W182" s="608"/>
      <c r="X182" s="608"/>
      <c r="Y182" s="608"/>
      <c r="Z182" s="608"/>
      <c r="AA182" s="608"/>
      <c r="AB182" s="610"/>
      <c r="AC182" s="610"/>
      <c r="AD182" s="610"/>
      <c r="AE182" s="610"/>
      <c r="AF182" s="608"/>
      <c r="AG182" s="608"/>
      <c r="AH182" s="608"/>
      <c r="AI182" s="608"/>
      <c r="AJ182" s="608"/>
      <c r="AK182" s="608"/>
      <c r="AL182" s="608"/>
      <c r="AM182" s="608"/>
      <c r="AN182" s="608"/>
      <c r="AO182" s="608"/>
      <c r="AP182" s="608"/>
      <c r="AQ182" s="608"/>
      <c r="AR182" s="608"/>
      <c r="AS182" s="608"/>
      <c r="AT182" s="608"/>
      <c r="AU182" s="608"/>
      <c r="AV182" s="608"/>
      <c r="AW182" s="608"/>
      <c r="AX182" s="608"/>
      <c r="AY182" s="608"/>
      <c r="AZ182" s="608"/>
      <c r="BA182" s="608"/>
      <c r="BB182" s="608"/>
      <c r="BC182" s="608"/>
      <c r="BD182" s="608"/>
      <c r="BE182" s="608"/>
      <c r="BF182" s="608"/>
      <c r="BG182" s="608"/>
      <c r="BH182" s="608"/>
      <c r="BI182" s="608"/>
      <c r="BJ182" s="608"/>
      <c r="BK182" s="608"/>
      <c r="BL182" s="608"/>
      <c r="BM182" s="608"/>
      <c r="BN182" s="608"/>
      <c r="BO182" s="608"/>
      <c r="BP182" s="608"/>
      <c r="BQ182" s="608"/>
      <c r="BR182" s="608"/>
      <c r="BS182" s="608"/>
    </row>
    <row r="183" spans="1:71" s="645" customFormat="1" ht="20.100000000000001" customHeight="1" thickBot="1">
      <c r="A183" s="820" t="s">
        <v>55</v>
      </c>
      <c r="B183" s="823" t="s">
        <v>56</v>
      </c>
      <c r="C183" s="823" t="s">
        <v>57</v>
      </c>
      <c r="D183" s="823" t="s">
        <v>58</v>
      </c>
      <c r="E183" s="823" t="s">
        <v>59</v>
      </c>
      <c r="F183" s="852" t="s">
        <v>60</v>
      </c>
      <c r="G183" s="852" t="s">
        <v>61</v>
      </c>
      <c r="H183" s="869" t="s">
        <v>62</v>
      </c>
      <c r="I183" s="870"/>
      <c r="J183" s="870"/>
      <c r="K183" s="870"/>
      <c r="L183" s="870"/>
      <c r="M183" s="870"/>
      <c r="N183" s="870"/>
      <c r="O183" s="870"/>
      <c r="P183" s="870"/>
      <c r="Q183" s="870"/>
      <c r="R183" s="870"/>
      <c r="S183" s="870"/>
      <c r="T183" s="870"/>
      <c r="U183" s="870"/>
      <c r="V183" s="870"/>
      <c r="W183" s="870"/>
      <c r="X183" s="870"/>
      <c r="Y183" s="870"/>
      <c r="Z183" s="870"/>
      <c r="AA183" s="870"/>
      <c r="AB183" s="870"/>
      <c r="AC183" s="870"/>
      <c r="AD183" s="870"/>
      <c r="AE183" s="870"/>
      <c r="AF183" s="870"/>
      <c r="AG183" s="870"/>
      <c r="AH183" s="870"/>
      <c r="AI183" s="870"/>
      <c r="AJ183" s="870"/>
      <c r="AK183" s="870"/>
      <c r="AL183" s="870"/>
      <c r="AM183" s="870"/>
      <c r="AN183" s="870"/>
      <c r="AO183" s="870"/>
      <c r="AP183" s="870"/>
      <c r="AQ183" s="870"/>
      <c r="AR183" s="870"/>
      <c r="AS183" s="870"/>
      <c r="AT183" s="870"/>
      <c r="AU183" s="870"/>
      <c r="AV183" s="870"/>
      <c r="AW183" s="870"/>
      <c r="AX183" s="870"/>
      <c r="AY183" s="870"/>
      <c r="AZ183" s="870"/>
      <c r="BA183" s="870"/>
      <c r="BB183" s="870"/>
      <c r="BC183" s="870"/>
      <c r="BD183" s="826" t="s">
        <v>63</v>
      </c>
      <c r="BE183" s="827"/>
      <c r="BF183" s="827"/>
      <c r="BG183" s="827"/>
      <c r="BH183" s="827"/>
      <c r="BI183" s="827"/>
      <c r="BJ183" s="827"/>
      <c r="BK183" s="827"/>
      <c r="BL183" s="827"/>
      <c r="BM183" s="827"/>
      <c r="BN183" s="827"/>
      <c r="BO183" s="823"/>
      <c r="BP183" s="644"/>
      <c r="BQ183" s="644"/>
      <c r="BR183" s="644"/>
      <c r="BS183" s="644"/>
    </row>
    <row r="184" spans="1:71" s="645" customFormat="1" ht="20.100000000000001" customHeight="1" thickBot="1">
      <c r="A184" s="821"/>
      <c r="B184" s="824"/>
      <c r="C184" s="824"/>
      <c r="D184" s="824"/>
      <c r="E184" s="824"/>
      <c r="F184" s="853"/>
      <c r="G184" s="853"/>
      <c r="H184" s="855" t="s">
        <v>64</v>
      </c>
      <c r="I184" s="855"/>
      <c r="J184" s="855"/>
      <c r="K184" s="855"/>
      <c r="L184" s="837" t="s">
        <v>65</v>
      </c>
      <c r="M184" s="838"/>
      <c r="N184" s="838"/>
      <c r="O184" s="839"/>
      <c r="P184" s="837" t="s">
        <v>66</v>
      </c>
      <c r="Q184" s="838"/>
      <c r="R184" s="838"/>
      <c r="S184" s="839"/>
      <c r="T184" s="837" t="s">
        <v>67</v>
      </c>
      <c r="U184" s="838"/>
      <c r="V184" s="838"/>
      <c r="W184" s="839"/>
      <c r="X184" s="837" t="s">
        <v>68</v>
      </c>
      <c r="Y184" s="838"/>
      <c r="Z184" s="838"/>
      <c r="AA184" s="839"/>
      <c r="AB184" s="837" t="s">
        <v>69</v>
      </c>
      <c r="AC184" s="838"/>
      <c r="AD184" s="838"/>
      <c r="AE184" s="839"/>
      <c r="AF184" s="837" t="s">
        <v>70</v>
      </c>
      <c r="AG184" s="838"/>
      <c r="AH184" s="838"/>
      <c r="AI184" s="838"/>
      <c r="AJ184" s="837" t="s">
        <v>71</v>
      </c>
      <c r="AK184" s="838"/>
      <c r="AL184" s="838"/>
      <c r="AM184" s="839"/>
      <c r="AN184" s="837" t="s">
        <v>72</v>
      </c>
      <c r="AO184" s="838"/>
      <c r="AP184" s="838"/>
      <c r="AQ184" s="838"/>
      <c r="AR184" s="837" t="s">
        <v>73</v>
      </c>
      <c r="AS184" s="838"/>
      <c r="AT184" s="838"/>
      <c r="AU184" s="839"/>
      <c r="AV184" s="837" t="s">
        <v>74</v>
      </c>
      <c r="AW184" s="838"/>
      <c r="AX184" s="838"/>
      <c r="AY184" s="839"/>
      <c r="AZ184" s="838" t="s">
        <v>75</v>
      </c>
      <c r="BA184" s="838"/>
      <c r="BB184" s="838"/>
      <c r="BC184" s="838"/>
      <c r="BD184" s="828"/>
      <c r="BE184" s="829"/>
      <c r="BF184" s="829"/>
      <c r="BG184" s="829"/>
      <c r="BH184" s="829"/>
      <c r="BI184" s="829"/>
      <c r="BJ184" s="829"/>
      <c r="BK184" s="829"/>
      <c r="BL184" s="829"/>
      <c r="BM184" s="829"/>
      <c r="BN184" s="829"/>
      <c r="BO184" s="824"/>
      <c r="BP184" s="644"/>
      <c r="BQ184" s="644"/>
      <c r="BR184" s="644"/>
      <c r="BS184" s="644"/>
    </row>
    <row r="185" spans="1:71" s="645" customFormat="1" ht="20.100000000000001" customHeight="1" thickBot="1">
      <c r="A185" s="822"/>
      <c r="B185" s="825"/>
      <c r="C185" s="825"/>
      <c r="D185" s="825"/>
      <c r="E185" s="825"/>
      <c r="F185" s="854"/>
      <c r="G185" s="854"/>
      <c r="H185" s="646" t="s">
        <v>76</v>
      </c>
      <c r="I185" s="647" t="s">
        <v>77</v>
      </c>
      <c r="J185" s="647" t="s">
        <v>78</v>
      </c>
      <c r="K185" s="648" t="s">
        <v>79</v>
      </c>
      <c r="L185" s="649" t="s">
        <v>76</v>
      </c>
      <c r="M185" s="650" t="s">
        <v>77</v>
      </c>
      <c r="N185" s="650" t="s">
        <v>78</v>
      </c>
      <c r="O185" s="651" t="s">
        <v>79</v>
      </c>
      <c r="P185" s="649" t="s">
        <v>76</v>
      </c>
      <c r="Q185" s="650" t="s">
        <v>77</v>
      </c>
      <c r="R185" s="650" t="s">
        <v>78</v>
      </c>
      <c r="S185" s="651" t="s">
        <v>79</v>
      </c>
      <c r="T185" s="649" t="s">
        <v>76</v>
      </c>
      <c r="U185" s="650" t="s">
        <v>77</v>
      </c>
      <c r="V185" s="650" t="s">
        <v>78</v>
      </c>
      <c r="W185" s="651" t="s">
        <v>79</v>
      </c>
      <c r="X185" s="649" t="s">
        <v>76</v>
      </c>
      <c r="Y185" s="650" t="s">
        <v>77</v>
      </c>
      <c r="Z185" s="650" t="s">
        <v>78</v>
      </c>
      <c r="AA185" s="651" t="s">
        <v>79</v>
      </c>
      <c r="AB185" s="649" t="s">
        <v>76</v>
      </c>
      <c r="AC185" s="650" t="s">
        <v>77</v>
      </c>
      <c r="AD185" s="650" t="s">
        <v>78</v>
      </c>
      <c r="AE185" s="651" t="s">
        <v>79</v>
      </c>
      <c r="AF185" s="649" t="s">
        <v>76</v>
      </c>
      <c r="AG185" s="650" t="s">
        <v>77</v>
      </c>
      <c r="AH185" s="650" t="s">
        <v>78</v>
      </c>
      <c r="AI185" s="652" t="s">
        <v>79</v>
      </c>
      <c r="AJ185" s="649" t="s">
        <v>76</v>
      </c>
      <c r="AK185" s="650" t="s">
        <v>77</v>
      </c>
      <c r="AL185" s="650" t="s">
        <v>78</v>
      </c>
      <c r="AM185" s="651" t="s">
        <v>79</v>
      </c>
      <c r="AN185" s="649" t="s">
        <v>76</v>
      </c>
      <c r="AO185" s="650" t="s">
        <v>77</v>
      </c>
      <c r="AP185" s="650" t="s">
        <v>78</v>
      </c>
      <c r="AQ185" s="652" t="s">
        <v>79</v>
      </c>
      <c r="AR185" s="649" t="s">
        <v>76</v>
      </c>
      <c r="AS185" s="650" t="s">
        <v>77</v>
      </c>
      <c r="AT185" s="650" t="s">
        <v>78</v>
      </c>
      <c r="AU185" s="651" t="s">
        <v>79</v>
      </c>
      <c r="AV185" s="649" t="s">
        <v>76</v>
      </c>
      <c r="AW185" s="650" t="s">
        <v>77</v>
      </c>
      <c r="AX185" s="650" t="s">
        <v>78</v>
      </c>
      <c r="AY185" s="651" t="s">
        <v>79</v>
      </c>
      <c r="AZ185" s="653" t="s">
        <v>76</v>
      </c>
      <c r="BA185" s="650" t="s">
        <v>77</v>
      </c>
      <c r="BB185" s="650" t="s">
        <v>78</v>
      </c>
      <c r="BC185" s="652" t="s">
        <v>79</v>
      </c>
      <c r="BD185" s="830"/>
      <c r="BE185" s="831"/>
      <c r="BF185" s="831"/>
      <c r="BG185" s="831"/>
      <c r="BH185" s="831"/>
      <c r="BI185" s="831"/>
      <c r="BJ185" s="831"/>
      <c r="BK185" s="831"/>
      <c r="BL185" s="831"/>
      <c r="BM185" s="831"/>
      <c r="BN185" s="831"/>
      <c r="BO185" s="825"/>
      <c r="BP185" s="644"/>
      <c r="BQ185" s="644"/>
      <c r="BR185" s="644"/>
      <c r="BS185" s="644"/>
    </row>
    <row r="186" spans="1:71" s="30" customFormat="1" ht="20.100000000000001" customHeight="1" thickBot="1">
      <c r="A186" s="28"/>
      <c r="B186" s="28"/>
      <c r="C186" s="28"/>
      <c r="D186" s="29"/>
      <c r="E186" s="29"/>
      <c r="F186" s="612"/>
      <c r="G186" s="612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485"/>
      <c r="BE186" s="485"/>
      <c r="BF186" s="485"/>
      <c r="BG186" s="485"/>
      <c r="BH186" s="485"/>
      <c r="BI186" s="485"/>
      <c r="BJ186" s="485"/>
      <c r="BK186" s="485"/>
      <c r="BL186" s="485"/>
      <c r="BM186" s="485"/>
      <c r="BN186" s="485"/>
      <c r="BO186" s="485"/>
    </row>
    <row r="187" spans="1:71" ht="20.100000000000001" customHeight="1">
      <c r="A187" s="698">
        <v>1</v>
      </c>
      <c r="B187" s="699"/>
      <c r="C187" s="699" t="s">
        <v>35</v>
      </c>
      <c r="D187" s="32"/>
      <c r="E187" s="32"/>
      <c r="F187" s="634"/>
      <c r="G187" s="634"/>
      <c r="H187" s="700"/>
      <c r="I187" s="700"/>
      <c r="J187" s="700"/>
      <c r="K187" s="700"/>
      <c r="L187" s="700"/>
      <c r="M187" s="700"/>
      <c r="N187" s="700"/>
      <c r="O187" s="700"/>
      <c r="P187" s="700"/>
      <c r="Q187" s="700"/>
      <c r="R187" s="700"/>
      <c r="S187" s="700"/>
      <c r="T187" s="700"/>
      <c r="U187" s="700"/>
      <c r="V187" s="700"/>
      <c r="W187" s="700"/>
      <c r="X187" s="32"/>
      <c r="Y187" s="700"/>
      <c r="Z187" s="700"/>
      <c r="AA187" s="700"/>
      <c r="AB187" s="700"/>
      <c r="AC187" s="700"/>
      <c r="AD187" s="700"/>
      <c r="AE187" s="700"/>
      <c r="AF187" s="32"/>
      <c r="AG187" s="700"/>
      <c r="AH187" s="700"/>
      <c r="AI187" s="700"/>
      <c r="AJ187" s="32"/>
      <c r="AK187" s="700"/>
      <c r="AL187" s="700"/>
      <c r="AM187" s="32"/>
      <c r="AN187" s="700"/>
      <c r="AO187" s="700"/>
      <c r="AP187" s="700"/>
      <c r="AQ187" s="700"/>
      <c r="AR187" s="700"/>
      <c r="AS187" s="700"/>
      <c r="AT187" s="700"/>
      <c r="AU187" s="700"/>
      <c r="AV187" s="700"/>
      <c r="AW187" s="700"/>
      <c r="AX187" s="700"/>
      <c r="AY187" s="700"/>
      <c r="AZ187" s="700"/>
      <c r="BA187" s="700"/>
      <c r="BB187" s="700"/>
      <c r="BC187" s="31"/>
      <c r="BD187" s="860"/>
      <c r="BE187" s="861"/>
      <c r="BF187" s="861"/>
      <c r="BG187" s="861"/>
      <c r="BH187" s="861"/>
      <c r="BI187" s="861"/>
      <c r="BJ187" s="861"/>
      <c r="BK187" s="861"/>
      <c r="BL187" s="861"/>
      <c r="BM187" s="861"/>
      <c r="BN187" s="861"/>
      <c r="BO187" s="862"/>
      <c r="BP187" s="608"/>
      <c r="BQ187" s="608"/>
      <c r="BR187" s="608"/>
      <c r="BS187" s="608"/>
    </row>
    <row r="188" spans="1:71" ht="20.100000000000001" customHeight="1">
      <c r="A188" s="679"/>
      <c r="B188" s="602">
        <v>1.1000000000000001</v>
      </c>
      <c r="C188" s="617" t="s">
        <v>186</v>
      </c>
      <c r="D188" s="618" t="s">
        <v>48</v>
      </c>
      <c r="E188" s="603"/>
      <c r="F188" s="666">
        <v>41351</v>
      </c>
      <c r="G188" s="666">
        <v>41363</v>
      </c>
      <c r="H188" s="603"/>
      <c r="I188" s="603"/>
      <c r="J188" s="603"/>
      <c r="K188" s="603"/>
      <c r="L188" s="603"/>
      <c r="M188" s="603"/>
      <c r="N188" s="603"/>
      <c r="O188" s="603"/>
      <c r="P188" s="603"/>
      <c r="Q188" s="603"/>
      <c r="R188" s="604"/>
      <c r="S188" s="604"/>
      <c r="T188" s="603"/>
      <c r="U188" s="603"/>
      <c r="V188" s="603"/>
      <c r="W188" s="603"/>
      <c r="X188" s="603"/>
      <c r="Y188" s="603"/>
      <c r="Z188" s="603"/>
      <c r="AA188" s="603"/>
      <c r="AB188" s="603"/>
      <c r="AC188" s="603"/>
      <c r="AD188" s="603"/>
      <c r="AE188" s="603"/>
      <c r="AF188" s="603"/>
      <c r="AG188" s="603"/>
      <c r="AH188" s="603"/>
      <c r="AI188" s="603"/>
      <c r="AJ188" s="603"/>
      <c r="AK188" s="603"/>
      <c r="AL188" s="603"/>
      <c r="AM188" s="603"/>
      <c r="AN188" s="603"/>
      <c r="AO188" s="603"/>
      <c r="AP188" s="603"/>
      <c r="AQ188" s="603"/>
      <c r="AR188" s="603"/>
      <c r="AS188" s="603"/>
      <c r="AT188" s="603"/>
      <c r="AU188" s="603"/>
      <c r="AV188" s="603"/>
      <c r="AW188" s="603"/>
      <c r="AX188" s="603"/>
      <c r="AY188" s="603"/>
      <c r="AZ188" s="603"/>
      <c r="BA188" s="603"/>
      <c r="BB188" s="603"/>
      <c r="BC188" s="672"/>
      <c r="BD188" s="863"/>
      <c r="BE188" s="864"/>
      <c r="BF188" s="864"/>
      <c r="BG188" s="864"/>
      <c r="BH188" s="864"/>
      <c r="BI188" s="864"/>
      <c r="BJ188" s="864"/>
      <c r="BK188" s="864"/>
      <c r="BL188" s="864"/>
      <c r="BM188" s="864"/>
      <c r="BN188" s="864"/>
      <c r="BO188" s="865"/>
      <c r="BP188" s="608"/>
      <c r="BQ188" s="608"/>
      <c r="BR188" s="608"/>
      <c r="BS188" s="608"/>
    </row>
    <row r="189" spans="1:71" ht="20.100000000000001" customHeight="1">
      <c r="A189" s="679"/>
      <c r="B189" s="602">
        <v>1.2</v>
      </c>
      <c r="C189" s="617" t="s">
        <v>187</v>
      </c>
      <c r="D189" s="618" t="s">
        <v>48</v>
      </c>
      <c r="E189" s="603"/>
      <c r="F189" s="666">
        <v>41365</v>
      </c>
      <c r="G189" s="666">
        <v>41425</v>
      </c>
      <c r="H189" s="603"/>
      <c r="I189" s="603"/>
      <c r="J189" s="603"/>
      <c r="K189" s="603"/>
      <c r="L189" s="603"/>
      <c r="M189" s="603"/>
      <c r="N189" s="603"/>
      <c r="O189" s="603"/>
      <c r="P189" s="603"/>
      <c r="Q189" s="603"/>
      <c r="R189" s="603"/>
      <c r="S189" s="603"/>
      <c r="T189" s="604"/>
      <c r="U189" s="604"/>
      <c r="V189" s="604"/>
      <c r="W189" s="604"/>
      <c r="X189" s="604"/>
      <c r="Y189" s="604"/>
      <c r="Z189" s="604"/>
      <c r="AA189" s="604"/>
      <c r="AB189" s="603"/>
      <c r="AC189" s="603"/>
      <c r="AD189" s="603"/>
      <c r="AE189" s="603"/>
      <c r="AF189" s="603"/>
      <c r="AG189" s="603"/>
      <c r="AH189" s="603"/>
      <c r="AI189" s="603"/>
      <c r="AJ189" s="603"/>
      <c r="AK189" s="603"/>
      <c r="AL189" s="603"/>
      <c r="AM189" s="603"/>
      <c r="AN189" s="603"/>
      <c r="AO189" s="603"/>
      <c r="AP189" s="603"/>
      <c r="AQ189" s="603"/>
      <c r="AR189" s="603"/>
      <c r="AS189" s="603"/>
      <c r="AT189" s="603"/>
      <c r="AU189" s="603"/>
      <c r="AV189" s="603"/>
      <c r="AW189" s="603"/>
      <c r="AX189" s="603"/>
      <c r="AY189" s="603"/>
      <c r="AZ189" s="603"/>
      <c r="BA189" s="603"/>
      <c r="BB189" s="603"/>
      <c r="BC189" s="672"/>
      <c r="BD189" s="863"/>
      <c r="BE189" s="864"/>
      <c r="BF189" s="864"/>
      <c r="BG189" s="864"/>
      <c r="BH189" s="864"/>
      <c r="BI189" s="864"/>
      <c r="BJ189" s="864"/>
      <c r="BK189" s="864"/>
      <c r="BL189" s="864"/>
      <c r="BM189" s="864"/>
      <c r="BN189" s="864"/>
      <c r="BO189" s="865"/>
      <c r="BP189" s="608"/>
      <c r="BQ189" s="608"/>
      <c r="BR189" s="608"/>
      <c r="BS189" s="608"/>
    </row>
    <row r="190" spans="1:71" ht="20.100000000000001" customHeight="1">
      <c r="A190" s="679"/>
      <c r="B190" s="602">
        <v>1.3</v>
      </c>
      <c r="C190" s="617" t="s">
        <v>88</v>
      </c>
      <c r="D190" s="618" t="s">
        <v>81</v>
      </c>
      <c r="E190" s="603"/>
      <c r="F190" s="666">
        <v>41428</v>
      </c>
      <c r="G190" s="666">
        <v>41442</v>
      </c>
      <c r="H190" s="603"/>
      <c r="I190" s="603"/>
      <c r="J190" s="603"/>
      <c r="K190" s="603"/>
      <c r="L190" s="603"/>
      <c r="M190" s="603"/>
      <c r="N190" s="603"/>
      <c r="O190" s="603"/>
      <c r="P190" s="603"/>
      <c r="Q190" s="603"/>
      <c r="R190" s="603"/>
      <c r="S190" s="603"/>
      <c r="T190" s="603"/>
      <c r="U190" s="603"/>
      <c r="V190" s="603"/>
      <c r="W190" s="603"/>
      <c r="X190" s="603"/>
      <c r="Y190" s="603"/>
      <c r="Z190" s="603"/>
      <c r="AA190" s="603"/>
      <c r="AB190" s="604"/>
      <c r="AC190" s="604"/>
      <c r="AD190" s="603"/>
      <c r="AE190" s="603"/>
      <c r="AF190" s="603"/>
      <c r="AG190" s="603"/>
      <c r="AH190" s="603"/>
      <c r="AI190" s="603"/>
      <c r="AJ190" s="603"/>
      <c r="AK190" s="603"/>
      <c r="AL190" s="603"/>
      <c r="AM190" s="603"/>
      <c r="AN190" s="603"/>
      <c r="AO190" s="603"/>
      <c r="AP190" s="603"/>
      <c r="AQ190" s="603"/>
      <c r="AR190" s="603"/>
      <c r="AS190" s="603"/>
      <c r="AT190" s="603"/>
      <c r="AU190" s="603"/>
      <c r="AV190" s="603"/>
      <c r="AW190" s="603"/>
      <c r="AX190" s="603"/>
      <c r="AY190" s="603"/>
      <c r="AZ190" s="603"/>
      <c r="BA190" s="603"/>
      <c r="BB190" s="603"/>
      <c r="BC190" s="672"/>
      <c r="BD190" s="863"/>
      <c r="BE190" s="864"/>
      <c r="BF190" s="864"/>
      <c r="BG190" s="864"/>
      <c r="BH190" s="864"/>
      <c r="BI190" s="864"/>
      <c r="BJ190" s="864"/>
      <c r="BK190" s="864"/>
      <c r="BL190" s="864"/>
      <c r="BM190" s="864"/>
      <c r="BN190" s="864"/>
      <c r="BO190" s="865"/>
      <c r="BP190" s="608"/>
      <c r="BQ190" s="608"/>
      <c r="BR190" s="608"/>
      <c r="BS190" s="608"/>
    </row>
    <row r="191" spans="1:71" ht="20.100000000000001" customHeight="1" thickBot="1">
      <c r="A191" s="657"/>
      <c r="B191" s="658"/>
      <c r="C191" s="659"/>
      <c r="D191" s="660"/>
      <c r="E191" s="661"/>
      <c r="F191" s="662"/>
      <c r="G191" s="662"/>
      <c r="H191" s="661"/>
      <c r="I191" s="661"/>
      <c r="J191" s="661"/>
      <c r="K191" s="661"/>
      <c r="L191" s="661"/>
      <c r="M191" s="661"/>
      <c r="N191" s="661"/>
      <c r="O191" s="661"/>
      <c r="P191" s="661"/>
      <c r="Q191" s="661"/>
      <c r="R191" s="661"/>
      <c r="S191" s="661"/>
      <c r="T191" s="661"/>
      <c r="U191" s="661"/>
      <c r="V191" s="661"/>
      <c r="W191" s="661"/>
      <c r="X191" s="661"/>
      <c r="Y191" s="661"/>
      <c r="Z191" s="661"/>
      <c r="AA191" s="661"/>
      <c r="AB191" s="661"/>
      <c r="AC191" s="661"/>
      <c r="AD191" s="661"/>
      <c r="AE191" s="661"/>
      <c r="AF191" s="661"/>
      <c r="AG191" s="661"/>
      <c r="AH191" s="661"/>
      <c r="AI191" s="661"/>
      <c r="AJ191" s="661"/>
      <c r="AK191" s="661"/>
      <c r="AL191" s="661"/>
      <c r="AM191" s="661"/>
      <c r="AN191" s="661"/>
      <c r="AO191" s="661"/>
      <c r="AP191" s="661"/>
      <c r="AQ191" s="661"/>
      <c r="AR191" s="661"/>
      <c r="AS191" s="661"/>
      <c r="AT191" s="661"/>
      <c r="AU191" s="661"/>
      <c r="AV191" s="661"/>
      <c r="AW191" s="661"/>
      <c r="AX191" s="661"/>
      <c r="AY191" s="661"/>
      <c r="AZ191" s="661"/>
      <c r="BA191" s="661"/>
      <c r="BB191" s="661"/>
      <c r="BC191" s="673"/>
      <c r="BD191" s="866"/>
      <c r="BE191" s="867"/>
      <c r="BF191" s="867"/>
      <c r="BG191" s="867"/>
      <c r="BH191" s="867"/>
      <c r="BI191" s="867"/>
      <c r="BJ191" s="867"/>
      <c r="BK191" s="867"/>
      <c r="BL191" s="867"/>
      <c r="BM191" s="867"/>
      <c r="BN191" s="867"/>
      <c r="BO191" s="868"/>
      <c r="BP191" s="608"/>
      <c r="BQ191" s="608"/>
      <c r="BR191" s="608"/>
      <c r="BS191" s="608"/>
    </row>
    <row r="192" spans="1:71" ht="20.100000000000001" customHeight="1">
      <c r="A192" s="608"/>
      <c r="B192" s="608"/>
      <c r="C192" s="608"/>
      <c r="D192" s="608"/>
      <c r="E192" s="608"/>
      <c r="F192" s="609"/>
      <c r="G192" s="609"/>
      <c r="H192" s="608"/>
      <c r="I192" s="608"/>
      <c r="J192" s="608"/>
      <c r="K192" s="608"/>
      <c r="L192" s="608"/>
      <c r="M192" s="608"/>
      <c r="N192" s="608"/>
      <c r="O192" s="608"/>
      <c r="P192" s="608"/>
      <c r="Q192" s="608"/>
      <c r="R192" s="608"/>
      <c r="S192" s="608"/>
      <c r="T192" s="608"/>
      <c r="U192" s="608"/>
      <c r="V192" s="608"/>
      <c r="W192" s="608"/>
      <c r="X192" s="608"/>
      <c r="Y192" s="608"/>
      <c r="Z192" s="608"/>
      <c r="AA192" s="608"/>
      <c r="AB192" s="610"/>
      <c r="AC192" s="610"/>
      <c r="AD192" s="610"/>
      <c r="AE192" s="610"/>
      <c r="AF192" s="608"/>
      <c r="AG192" s="608"/>
      <c r="AH192" s="608"/>
      <c r="AI192" s="608"/>
      <c r="AJ192" s="608"/>
      <c r="AK192" s="608"/>
      <c r="AL192" s="608"/>
      <c r="AM192" s="608"/>
      <c r="AN192" s="608"/>
      <c r="AO192" s="608"/>
      <c r="AP192" s="608"/>
      <c r="AQ192" s="608"/>
      <c r="AR192" s="608"/>
      <c r="AS192" s="608"/>
      <c r="AT192" s="608"/>
      <c r="AU192" s="608"/>
      <c r="AV192" s="608"/>
      <c r="AW192" s="608"/>
      <c r="AX192" s="608"/>
      <c r="AY192" s="608"/>
      <c r="AZ192" s="608"/>
      <c r="BA192" s="608"/>
      <c r="BB192" s="608"/>
      <c r="BC192" s="608"/>
      <c r="BD192" s="608"/>
      <c r="BE192" s="608"/>
      <c r="BF192" s="608"/>
      <c r="BG192" s="608"/>
      <c r="BH192" s="608"/>
      <c r="BI192" s="608"/>
      <c r="BJ192" s="608"/>
      <c r="BK192" s="608"/>
      <c r="BL192" s="608"/>
      <c r="BM192" s="608"/>
      <c r="BN192" s="608"/>
      <c r="BO192" s="608"/>
      <c r="BP192" s="608"/>
      <c r="BQ192" s="608"/>
      <c r="BR192" s="608"/>
      <c r="BS192" s="608"/>
    </row>
    <row r="193" spans="1:71" ht="20.100000000000001" customHeight="1">
      <c r="A193" s="608"/>
      <c r="B193" s="608"/>
      <c r="C193" s="608"/>
      <c r="D193" s="608"/>
      <c r="E193" s="608"/>
      <c r="F193" s="609"/>
      <c r="G193" s="609"/>
      <c r="H193" s="608"/>
      <c r="I193" s="608"/>
      <c r="J193" s="608"/>
      <c r="K193" s="608"/>
      <c r="L193" s="608"/>
      <c r="M193" s="608"/>
      <c r="N193" s="608"/>
      <c r="O193" s="608"/>
      <c r="P193" s="608"/>
      <c r="Q193" s="608"/>
      <c r="R193" s="608"/>
      <c r="S193" s="608"/>
      <c r="T193" s="608"/>
      <c r="U193" s="608"/>
      <c r="V193" s="608"/>
      <c r="W193" s="608"/>
      <c r="X193" s="608"/>
      <c r="Y193" s="608"/>
      <c r="Z193" s="608"/>
      <c r="AA193" s="608"/>
      <c r="AB193" s="610"/>
      <c r="AC193" s="610"/>
      <c r="AD193" s="610"/>
      <c r="AE193" s="610"/>
      <c r="AF193" s="608"/>
      <c r="AG193" s="608"/>
      <c r="AH193" s="608"/>
      <c r="AI193" s="608"/>
      <c r="AJ193" s="608"/>
      <c r="AK193" s="608"/>
      <c r="AL193" s="608"/>
      <c r="AM193" s="608"/>
      <c r="AN193" s="608"/>
      <c r="AO193" s="608"/>
      <c r="AP193" s="608"/>
      <c r="AQ193" s="608"/>
      <c r="AR193" s="608"/>
      <c r="AS193" s="608"/>
      <c r="AT193" s="608"/>
      <c r="AU193" s="608"/>
      <c r="AV193" s="608"/>
      <c r="AW193" s="608"/>
      <c r="AX193" s="608"/>
      <c r="AY193" s="608"/>
      <c r="AZ193" s="608"/>
      <c r="BA193" s="608"/>
      <c r="BB193" s="608"/>
      <c r="BC193" s="608"/>
      <c r="BD193" s="608"/>
      <c r="BE193" s="608"/>
      <c r="BF193" s="608"/>
      <c r="BG193" s="608"/>
      <c r="BH193" s="608"/>
      <c r="BI193" s="608"/>
      <c r="BJ193" s="608"/>
      <c r="BK193" s="608"/>
      <c r="BL193" s="608"/>
      <c r="BM193" s="608"/>
      <c r="BN193" s="608"/>
      <c r="BO193" s="608"/>
      <c r="BP193" s="608"/>
      <c r="BQ193" s="608"/>
      <c r="BR193" s="608"/>
      <c r="BS193" s="608"/>
    </row>
    <row r="194" spans="1:71" ht="20.100000000000001" customHeight="1">
      <c r="A194" s="608"/>
      <c r="B194" s="608"/>
      <c r="C194" s="608"/>
      <c r="D194" s="608"/>
      <c r="E194" s="608"/>
      <c r="F194" s="609"/>
      <c r="G194" s="609"/>
      <c r="H194" s="608"/>
      <c r="I194" s="608"/>
      <c r="J194" s="608"/>
      <c r="K194" s="608"/>
      <c r="L194" s="608"/>
      <c r="M194" s="608"/>
      <c r="N194" s="608"/>
      <c r="O194" s="608"/>
      <c r="P194" s="608"/>
      <c r="Q194" s="608"/>
      <c r="R194" s="608"/>
      <c r="S194" s="608"/>
      <c r="T194" s="608"/>
      <c r="U194" s="608"/>
      <c r="V194" s="608"/>
      <c r="W194" s="608"/>
      <c r="X194" s="608"/>
      <c r="Y194" s="608"/>
      <c r="Z194" s="608"/>
      <c r="AA194" s="608"/>
      <c r="AB194" s="610"/>
      <c r="AC194" s="610"/>
      <c r="AD194" s="610"/>
      <c r="AE194" s="610"/>
      <c r="AF194" s="608"/>
      <c r="AG194" s="608"/>
      <c r="AH194" s="608"/>
      <c r="AI194" s="608"/>
      <c r="AJ194" s="608"/>
      <c r="AK194" s="608"/>
      <c r="AL194" s="608"/>
      <c r="AM194" s="608"/>
      <c r="AN194" s="608"/>
      <c r="AO194" s="608"/>
      <c r="AP194" s="608"/>
      <c r="AQ194" s="608"/>
      <c r="AR194" s="608"/>
      <c r="AS194" s="608"/>
      <c r="AT194" s="608"/>
      <c r="AU194" s="608"/>
      <c r="AV194" s="608"/>
      <c r="AW194" s="608"/>
      <c r="AX194" s="608"/>
      <c r="AY194" s="608"/>
      <c r="AZ194" s="608"/>
      <c r="BA194" s="608"/>
      <c r="BB194" s="608"/>
      <c r="BC194" s="608"/>
      <c r="BD194" s="608"/>
      <c r="BE194" s="608"/>
      <c r="BF194" s="608"/>
      <c r="BG194" s="608"/>
      <c r="BH194" s="608"/>
      <c r="BI194" s="608"/>
      <c r="BJ194" s="608"/>
      <c r="BK194" s="608"/>
      <c r="BL194" s="608"/>
      <c r="BM194" s="608"/>
      <c r="BN194" s="608"/>
      <c r="BO194" s="608"/>
      <c r="BP194" s="608"/>
      <c r="BQ194" s="608"/>
      <c r="BR194" s="608"/>
      <c r="BS194" s="608"/>
    </row>
    <row r="195" spans="1:71" ht="20.100000000000001" customHeight="1">
      <c r="A195" s="620"/>
      <c r="C195" s="608"/>
      <c r="D195" s="608"/>
      <c r="E195" s="608"/>
      <c r="F195" s="609"/>
      <c r="G195" s="609"/>
      <c r="H195" s="608"/>
      <c r="I195" s="608"/>
      <c r="J195" s="608"/>
      <c r="K195" s="608"/>
      <c r="L195" s="608"/>
      <c r="M195" s="608"/>
      <c r="N195" s="608"/>
      <c r="O195" s="608"/>
      <c r="P195" s="608"/>
      <c r="Q195" s="608"/>
      <c r="R195" s="608"/>
      <c r="S195" s="608"/>
      <c r="T195" s="608"/>
      <c r="U195" s="608"/>
      <c r="V195" s="608"/>
      <c r="W195" s="608"/>
      <c r="X195" s="608"/>
      <c r="Y195" s="608"/>
      <c r="Z195" s="608"/>
      <c r="AA195" s="608"/>
      <c r="AB195" s="610"/>
      <c r="AC195" s="610"/>
      <c r="AD195" s="610"/>
      <c r="AE195" s="610"/>
      <c r="AF195" s="608"/>
      <c r="AG195" s="608"/>
      <c r="AH195" s="608"/>
      <c r="AI195" s="608"/>
      <c r="AJ195" s="608"/>
      <c r="AK195" s="608"/>
      <c r="AL195" s="608"/>
      <c r="AM195" s="608"/>
      <c r="AN195" s="608"/>
      <c r="AO195" s="608"/>
      <c r="AP195" s="608"/>
      <c r="AQ195" s="608"/>
      <c r="AR195" s="608"/>
      <c r="AS195" s="608"/>
      <c r="AT195" s="608"/>
      <c r="AU195" s="608"/>
      <c r="AV195" s="608"/>
      <c r="AW195" s="608"/>
      <c r="AX195" s="608"/>
      <c r="AY195" s="608"/>
      <c r="AZ195" s="608"/>
      <c r="BA195" s="608"/>
      <c r="BB195" s="608"/>
      <c r="BC195" s="608"/>
      <c r="BD195" s="608"/>
      <c r="BE195" s="608"/>
      <c r="BF195" s="608"/>
      <c r="BG195" s="608"/>
      <c r="BH195" s="608"/>
      <c r="BI195" s="608"/>
      <c r="BJ195" s="608"/>
      <c r="BK195" s="608"/>
      <c r="BL195" s="608"/>
      <c r="BM195" s="608"/>
      <c r="BN195" s="608"/>
      <c r="BO195" s="608"/>
      <c r="BP195" s="608"/>
      <c r="BQ195" s="608"/>
      <c r="BR195" s="608"/>
      <c r="BS195" s="608"/>
    </row>
    <row r="196" spans="1:71" ht="20.100000000000001" customHeight="1">
      <c r="A196" s="620"/>
      <c r="C196" s="608"/>
      <c r="D196" s="608"/>
      <c r="E196" s="608"/>
      <c r="F196" s="609"/>
      <c r="G196" s="609"/>
      <c r="H196" s="608"/>
      <c r="I196" s="608"/>
      <c r="J196" s="608"/>
      <c r="K196" s="608"/>
      <c r="L196" s="608"/>
      <c r="M196" s="608"/>
      <c r="N196" s="608"/>
      <c r="O196" s="608"/>
      <c r="P196" s="608"/>
      <c r="Q196" s="608"/>
      <c r="R196" s="608"/>
      <c r="S196" s="608"/>
      <c r="T196" s="608"/>
      <c r="U196" s="608"/>
      <c r="V196" s="608"/>
      <c r="W196" s="608"/>
      <c r="X196" s="608"/>
      <c r="Y196" s="608"/>
      <c r="Z196" s="608"/>
      <c r="AA196" s="608"/>
      <c r="AB196" s="610"/>
      <c r="AC196" s="610"/>
      <c r="AD196" s="610"/>
      <c r="AE196" s="610"/>
      <c r="AF196" s="608"/>
      <c r="AG196" s="608"/>
      <c r="AH196" s="608"/>
      <c r="AI196" s="608"/>
      <c r="AJ196" s="608"/>
      <c r="AK196" s="608"/>
      <c r="AL196" s="608"/>
      <c r="AM196" s="608"/>
      <c r="AN196" s="608"/>
      <c r="AO196" s="608"/>
      <c r="AP196" s="608"/>
      <c r="AQ196" s="608"/>
      <c r="AR196" s="608"/>
      <c r="AS196" s="608"/>
      <c r="AT196" s="608"/>
      <c r="AU196" s="608"/>
      <c r="AV196" s="608"/>
      <c r="AW196" s="608"/>
      <c r="AX196" s="608"/>
      <c r="AY196" s="608"/>
      <c r="AZ196" s="608"/>
      <c r="BA196" s="608"/>
      <c r="BB196" s="608"/>
      <c r="BC196" s="608"/>
      <c r="BD196" s="608"/>
      <c r="BE196" s="608"/>
      <c r="BF196" s="608"/>
      <c r="BG196" s="608"/>
      <c r="BH196" s="608"/>
      <c r="BI196" s="608"/>
      <c r="BJ196" s="608"/>
      <c r="BK196" s="608"/>
      <c r="BL196" s="608"/>
      <c r="BM196" s="608"/>
      <c r="BN196" s="608"/>
      <c r="BO196" s="608"/>
      <c r="BP196" s="608"/>
      <c r="BQ196" s="608"/>
      <c r="BR196" s="608"/>
      <c r="BS196" s="608"/>
    </row>
    <row r="197" spans="1:71" ht="20.100000000000001" customHeight="1">
      <c r="A197" s="620"/>
      <c r="C197" s="608"/>
      <c r="E197" s="608"/>
      <c r="F197" s="609"/>
      <c r="G197" s="609"/>
      <c r="H197" s="608"/>
      <c r="I197" s="608"/>
      <c r="J197" s="608"/>
      <c r="K197" s="608"/>
      <c r="L197" s="608"/>
      <c r="M197" s="608"/>
      <c r="N197" s="608"/>
      <c r="O197" s="608"/>
      <c r="P197" s="608"/>
      <c r="Q197" s="608"/>
      <c r="R197" s="608"/>
      <c r="S197" s="608"/>
      <c r="T197" s="608"/>
      <c r="U197" s="608"/>
      <c r="V197" s="608"/>
      <c r="W197" s="608"/>
      <c r="X197" s="608"/>
      <c r="Y197" s="608"/>
      <c r="Z197" s="608"/>
      <c r="AA197" s="608"/>
      <c r="AB197" s="610"/>
      <c r="AC197" s="610"/>
      <c r="AD197" s="610"/>
      <c r="AE197" s="610"/>
      <c r="AF197" s="608"/>
      <c r="AG197" s="608"/>
      <c r="AH197" s="608"/>
      <c r="AI197" s="608"/>
      <c r="AJ197" s="608"/>
      <c r="AK197" s="608"/>
      <c r="AL197" s="608"/>
      <c r="AM197" s="608"/>
      <c r="AN197" s="608"/>
      <c r="AO197" s="608"/>
      <c r="AP197" s="608"/>
      <c r="AQ197" s="608"/>
      <c r="AR197" s="608"/>
      <c r="AS197" s="608"/>
      <c r="AT197" s="608"/>
      <c r="AU197" s="608"/>
      <c r="AV197" s="608"/>
      <c r="AW197" s="608"/>
      <c r="AX197" s="608"/>
      <c r="AY197" s="608"/>
      <c r="AZ197" s="608"/>
      <c r="BA197" s="608"/>
      <c r="BB197" s="608"/>
      <c r="BC197" s="608"/>
      <c r="BD197" s="608"/>
      <c r="BE197" s="608"/>
      <c r="BF197" s="608"/>
      <c r="BG197" s="608"/>
      <c r="BH197" s="608"/>
      <c r="BI197" s="608"/>
      <c r="BJ197" s="608"/>
      <c r="BK197" s="608"/>
      <c r="BL197" s="608"/>
      <c r="BM197" s="608"/>
      <c r="BN197" s="608"/>
      <c r="BO197" s="608"/>
      <c r="BP197" s="608"/>
      <c r="BQ197" s="608"/>
      <c r="BR197" s="608"/>
      <c r="BS197" s="608"/>
    </row>
    <row r="200" spans="1:71" ht="20.100000000000001" customHeight="1">
      <c r="A200" s="859" t="s">
        <v>51</v>
      </c>
      <c r="B200" s="859"/>
      <c r="C200" s="859"/>
      <c r="D200" s="859"/>
      <c r="E200" s="859"/>
      <c r="F200" s="859"/>
      <c r="G200" s="859"/>
      <c r="H200" s="859"/>
      <c r="I200" s="859"/>
      <c r="J200" s="859"/>
      <c r="K200" s="859"/>
      <c r="L200" s="859"/>
      <c r="M200" s="859"/>
      <c r="N200" s="859"/>
      <c r="O200" s="859"/>
      <c r="P200" s="859"/>
      <c r="Q200" s="859"/>
      <c r="R200" s="859"/>
      <c r="S200" s="859"/>
      <c r="T200" s="859"/>
      <c r="U200" s="859"/>
      <c r="V200" s="859"/>
      <c r="W200" s="859"/>
      <c r="X200" s="859"/>
      <c r="Y200" s="859"/>
      <c r="Z200" s="859"/>
      <c r="AA200" s="859"/>
      <c r="AB200" s="859"/>
      <c r="AC200" s="859"/>
      <c r="AD200" s="859"/>
      <c r="AE200" s="859"/>
      <c r="AF200" s="859"/>
      <c r="AG200" s="859"/>
      <c r="AH200" s="859"/>
      <c r="AI200" s="859"/>
      <c r="AJ200" s="859"/>
      <c r="AK200" s="859"/>
      <c r="AL200" s="859"/>
      <c r="AM200" s="859"/>
      <c r="AN200" s="859"/>
      <c r="AO200" s="859"/>
      <c r="AP200" s="859"/>
      <c r="AQ200" s="859"/>
      <c r="AR200" s="859"/>
      <c r="AS200" s="859"/>
      <c r="AT200" s="859"/>
      <c r="AU200" s="859"/>
      <c r="AV200" s="859"/>
      <c r="AW200" s="859"/>
      <c r="AX200" s="859"/>
      <c r="AY200" s="859"/>
      <c r="AZ200" s="859"/>
      <c r="BA200" s="859"/>
      <c r="BB200" s="859"/>
      <c r="BC200" s="859"/>
      <c r="BD200" s="859"/>
      <c r="BE200" s="859"/>
      <c r="BF200" s="859"/>
      <c r="BG200" s="859"/>
      <c r="BH200" s="859"/>
      <c r="BI200" s="859"/>
      <c r="BJ200" s="859"/>
      <c r="BK200" s="859"/>
      <c r="BL200" s="859"/>
      <c r="BM200" s="859"/>
      <c r="BN200" s="859"/>
      <c r="BO200" s="859"/>
    </row>
    <row r="201" spans="1:71" ht="20.100000000000001" customHeight="1">
      <c r="A201" s="859" t="s">
        <v>52</v>
      </c>
      <c r="B201" s="859"/>
      <c r="C201" s="859"/>
      <c r="D201" s="859"/>
      <c r="E201" s="859"/>
      <c r="F201" s="859"/>
      <c r="G201" s="859"/>
      <c r="H201" s="859"/>
      <c r="I201" s="859"/>
      <c r="J201" s="859"/>
      <c r="K201" s="859"/>
      <c r="L201" s="859"/>
      <c r="M201" s="859"/>
      <c r="N201" s="859"/>
      <c r="O201" s="859"/>
      <c r="P201" s="859"/>
      <c r="Q201" s="859"/>
      <c r="R201" s="859"/>
      <c r="S201" s="859"/>
      <c r="T201" s="859"/>
      <c r="U201" s="859"/>
      <c r="V201" s="859"/>
      <c r="W201" s="859"/>
      <c r="X201" s="859"/>
      <c r="Y201" s="859"/>
      <c r="Z201" s="859"/>
      <c r="AA201" s="859"/>
      <c r="AB201" s="859"/>
      <c r="AC201" s="859"/>
      <c r="AD201" s="859"/>
      <c r="AE201" s="859"/>
      <c r="AF201" s="859"/>
      <c r="AG201" s="859"/>
      <c r="AH201" s="859"/>
      <c r="AI201" s="859"/>
      <c r="AJ201" s="859"/>
      <c r="AK201" s="859"/>
      <c r="AL201" s="859"/>
      <c r="AM201" s="859"/>
      <c r="AN201" s="859"/>
      <c r="AO201" s="859"/>
      <c r="AP201" s="859"/>
      <c r="AQ201" s="859"/>
      <c r="AR201" s="859"/>
      <c r="AS201" s="859"/>
      <c r="AT201" s="859"/>
      <c r="AU201" s="859"/>
      <c r="AV201" s="859"/>
      <c r="AW201" s="859"/>
      <c r="AX201" s="859"/>
      <c r="AY201" s="859"/>
      <c r="AZ201" s="859"/>
      <c r="BA201" s="859"/>
      <c r="BB201" s="859"/>
      <c r="BC201" s="859"/>
      <c r="BD201" s="859"/>
      <c r="BE201" s="859"/>
      <c r="BF201" s="859"/>
      <c r="BG201" s="859"/>
      <c r="BH201" s="859"/>
      <c r="BI201" s="859"/>
      <c r="BJ201" s="859"/>
      <c r="BK201" s="859"/>
      <c r="BL201" s="859"/>
      <c r="BM201" s="859"/>
      <c r="BN201" s="859"/>
      <c r="BO201" s="859"/>
    </row>
    <row r="202" spans="1:71" s="26" customFormat="1" ht="20.100000000000001" customHeight="1">
      <c r="A202" s="638"/>
      <c r="B202" s="638"/>
      <c r="C202" s="638"/>
      <c r="D202" s="638"/>
      <c r="E202" s="638"/>
      <c r="F202" s="639"/>
      <c r="G202" s="639"/>
      <c r="H202" s="640"/>
      <c r="I202" s="640"/>
      <c r="J202" s="640"/>
      <c r="K202" s="640"/>
      <c r="L202" s="640"/>
      <c r="M202" s="640"/>
      <c r="N202" s="640"/>
      <c r="O202" s="640"/>
      <c r="P202" s="640"/>
      <c r="Q202" s="640"/>
      <c r="R202" s="640"/>
      <c r="S202" s="640"/>
      <c r="T202" s="640"/>
      <c r="U202" s="640"/>
      <c r="V202" s="640"/>
      <c r="W202" s="640"/>
      <c r="X202" s="640"/>
      <c r="Y202" s="640"/>
      <c r="Z202" s="640"/>
      <c r="AA202" s="640"/>
      <c r="AB202" s="640"/>
      <c r="AC202" s="640"/>
      <c r="AD202" s="640"/>
      <c r="AE202" s="640"/>
      <c r="AF202" s="640"/>
      <c r="AG202" s="640"/>
      <c r="AH202" s="640"/>
      <c r="AI202" s="640"/>
      <c r="AJ202" s="640"/>
      <c r="AK202" s="640"/>
      <c r="AL202" s="640"/>
      <c r="AM202" s="640"/>
      <c r="AN202" s="640"/>
      <c r="AO202" s="640"/>
      <c r="AP202" s="640"/>
      <c r="AQ202" s="640"/>
      <c r="AR202" s="640"/>
      <c r="AS202" s="640"/>
      <c r="AT202" s="640"/>
      <c r="AU202" s="640"/>
      <c r="AV202" s="640"/>
      <c r="AW202" s="640"/>
      <c r="AX202" s="640"/>
      <c r="AY202" s="640"/>
      <c r="AZ202" s="640"/>
      <c r="BA202" s="640"/>
      <c r="BB202" s="640"/>
      <c r="BC202" s="640"/>
      <c r="BD202" s="640"/>
      <c r="BE202" s="640"/>
      <c r="BF202" s="640"/>
      <c r="BG202" s="640"/>
      <c r="BH202" s="640"/>
      <c r="BI202" s="640"/>
      <c r="BJ202" s="640"/>
      <c r="BK202" s="640"/>
      <c r="BL202" s="640"/>
      <c r="BM202" s="640"/>
      <c r="BN202" s="640"/>
      <c r="BO202" s="640"/>
    </row>
    <row r="203" spans="1:71" s="26" customFormat="1" ht="20.100000000000001" customHeight="1">
      <c r="A203" s="606" t="s">
        <v>2</v>
      </c>
      <c r="C203" s="22"/>
      <c r="F203" s="193"/>
      <c r="G203" s="193"/>
      <c r="AB203" s="607"/>
      <c r="AC203" s="607"/>
      <c r="AD203" s="607"/>
      <c r="AE203" s="607"/>
      <c r="BD203" s="641"/>
      <c r="BE203" s="641"/>
      <c r="BF203" s="641"/>
      <c r="BG203" s="641"/>
      <c r="BH203" s="641"/>
      <c r="BI203" s="641"/>
      <c r="BJ203" s="641"/>
      <c r="BK203" s="641"/>
      <c r="BL203" s="641"/>
      <c r="BM203" s="641"/>
      <c r="BN203" s="641"/>
      <c r="BO203" s="641"/>
    </row>
    <row r="204" spans="1:71" s="26" customFormat="1" ht="20.100000000000001" customHeight="1">
      <c r="A204" s="606"/>
      <c r="C204" s="22"/>
      <c r="F204" s="193"/>
      <c r="G204" s="193"/>
      <c r="AB204" s="607"/>
      <c r="AC204" s="607"/>
      <c r="AD204" s="607"/>
      <c r="AE204" s="607"/>
      <c r="BD204" s="641"/>
      <c r="BE204" s="641"/>
      <c r="BF204" s="641"/>
      <c r="BG204" s="641"/>
      <c r="BH204" s="641"/>
      <c r="BI204" s="641"/>
      <c r="BJ204" s="641"/>
      <c r="BK204" s="641"/>
      <c r="BL204" s="641"/>
      <c r="BM204" s="641"/>
      <c r="BN204" s="641"/>
      <c r="BO204" s="641"/>
    </row>
    <row r="205" spans="1:71" s="26" customFormat="1" ht="20.100000000000001" customHeight="1">
      <c r="A205" s="23" t="s">
        <v>54</v>
      </c>
      <c r="B205" s="664"/>
      <c r="C205" s="225">
        <v>151202</v>
      </c>
      <c r="E205" s="23" t="s">
        <v>3</v>
      </c>
      <c r="F205" s="193"/>
      <c r="G205" s="193"/>
      <c r="H205" s="856" t="s">
        <v>165</v>
      </c>
      <c r="I205" s="857"/>
      <c r="J205" s="857"/>
      <c r="K205" s="857"/>
      <c r="L205" s="857"/>
      <c r="M205" s="857"/>
      <c r="N205" s="857"/>
      <c r="O205" s="857"/>
      <c r="P205" s="857"/>
      <c r="Q205" s="857"/>
      <c r="R205" s="857"/>
      <c r="S205" s="857"/>
      <c r="T205" s="857"/>
      <c r="U205" s="857"/>
      <c r="V205" s="857"/>
      <c r="W205" s="857"/>
      <c r="X205" s="857"/>
      <c r="Y205" s="857"/>
      <c r="Z205" s="857"/>
      <c r="AA205" s="857"/>
      <c r="AB205" s="857"/>
      <c r="AC205" s="857"/>
      <c r="AD205" s="857"/>
      <c r="AE205" s="857"/>
      <c r="AF205" s="857"/>
      <c r="AG205" s="857"/>
      <c r="AH205" s="857"/>
      <c r="AI205" s="857"/>
      <c r="AJ205" s="857"/>
      <c r="AK205" s="857"/>
      <c r="AL205" s="857"/>
      <c r="AM205" s="858"/>
      <c r="BD205" s="641"/>
      <c r="BE205" s="641"/>
      <c r="BF205" s="643"/>
      <c r="BG205" s="643"/>
      <c r="BH205" s="643"/>
      <c r="BI205" s="643"/>
      <c r="BJ205" s="643"/>
      <c r="BK205" s="643"/>
      <c r="BL205" s="643"/>
      <c r="BM205" s="643"/>
      <c r="BN205" s="643"/>
      <c r="BO205" s="643"/>
    </row>
    <row r="206" spans="1:71" ht="20.100000000000001" customHeight="1" thickBot="1">
      <c r="A206" s="608"/>
      <c r="B206" s="608"/>
      <c r="C206" s="608"/>
      <c r="D206" s="608"/>
      <c r="E206" s="608"/>
      <c r="F206" s="609"/>
      <c r="G206" s="609"/>
      <c r="H206" s="608"/>
      <c r="I206" s="608"/>
      <c r="J206" s="608"/>
      <c r="K206" s="608"/>
      <c r="L206" s="608"/>
      <c r="M206" s="608"/>
      <c r="N206" s="608"/>
      <c r="O206" s="608"/>
      <c r="P206" s="608"/>
      <c r="Q206" s="608"/>
      <c r="R206" s="608"/>
      <c r="S206" s="608"/>
      <c r="T206" s="608"/>
      <c r="U206" s="608"/>
      <c r="V206" s="608"/>
      <c r="W206" s="608"/>
      <c r="X206" s="608"/>
      <c r="Y206" s="608"/>
      <c r="Z206" s="608"/>
      <c r="AA206" s="608"/>
      <c r="AB206" s="610"/>
      <c r="AC206" s="610"/>
      <c r="AD206" s="610"/>
      <c r="AE206" s="610"/>
      <c r="AF206" s="608"/>
      <c r="AG206" s="608"/>
      <c r="AH206" s="608"/>
      <c r="AI206" s="608"/>
      <c r="AJ206" s="608"/>
      <c r="AK206" s="608"/>
      <c r="AL206" s="608"/>
      <c r="AM206" s="608"/>
      <c r="AN206" s="608"/>
      <c r="AO206" s="608"/>
      <c r="AP206" s="608"/>
      <c r="AQ206" s="608"/>
      <c r="AR206" s="608"/>
      <c r="AS206" s="608"/>
      <c r="AT206" s="608"/>
      <c r="AU206" s="608"/>
      <c r="AV206" s="608"/>
      <c r="AW206" s="608"/>
      <c r="AX206" s="608"/>
      <c r="AY206" s="608"/>
      <c r="AZ206" s="608"/>
      <c r="BA206" s="608"/>
      <c r="BB206" s="608"/>
      <c r="BC206" s="608"/>
      <c r="BD206" s="608"/>
      <c r="BE206" s="608"/>
      <c r="BF206" s="608"/>
      <c r="BG206" s="608"/>
      <c r="BH206" s="608"/>
      <c r="BI206" s="608"/>
      <c r="BJ206" s="608"/>
      <c r="BK206" s="608"/>
      <c r="BL206" s="608"/>
      <c r="BM206" s="608"/>
      <c r="BN206" s="608"/>
      <c r="BO206" s="608"/>
      <c r="BP206" s="608"/>
      <c r="BQ206" s="608"/>
      <c r="BR206" s="608"/>
      <c r="BS206" s="608"/>
    </row>
    <row r="207" spans="1:71" s="645" customFormat="1" ht="20.100000000000001" customHeight="1" thickBot="1">
      <c r="A207" s="820" t="s">
        <v>55</v>
      </c>
      <c r="B207" s="823" t="s">
        <v>56</v>
      </c>
      <c r="C207" s="823" t="s">
        <v>57</v>
      </c>
      <c r="D207" s="823" t="s">
        <v>58</v>
      </c>
      <c r="E207" s="823" t="s">
        <v>59</v>
      </c>
      <c r="F207" s="852" t="s">
        <v>60</v>
      </c>
      <c r="G207" s="852" t="s">
        <v>61</v>
      </c>
      <c r="H207" s="869" t="s">
        <v>62</v>
      </c>
      <c r="I207" s="870"/>
      <c r="J207" s="870"/>
      <c r="K207" s="870"/>
      <c r="L207" s="870"/>
      <c r="M207" s="870"/>
      <c r="N207" s="870"/>
      <c r="O207" s="870"/>
      <c r="P207" s="870"/>
      <c r="Q207" s="870"/>
      <c r="R207" s="870"/>
      <c r="S207" s="870"/>
      <c r="T207" s="870"/>
      <c r="U207" s="870"/>
      <c r="V207" s="870"/>
      <c r="W207" s="870"/>
      <c r="X207" s="870"/>
      <c r="Y207" s="870"/>
      <c r="Z207" s="870"/>
      <c r="AA207" s="870"/>
      <c r="AB207" s="870"/>
      <c r="AC207" s="870"/>
      <c r="AD207" s="870"/>
      <c r="AE207" s="870"/>
      <c r="AF207" s="870"/>
      <c r="AG207" s="870"/>
      <c r="AH207" s="870"/>
      <c r="AI207" s="870"/>
      <c r="AJ207" s="870"/>
      <c r="AK207" s="870"/>
      <c r="AL207" s="870"/>
      <c r="AM207" s="870"/>
      <c r="AN207" s="870"/>
      <c r="AO207" s="870"/>
      <c r="AP207" s="870"/>
      <c r="AQ207" s="870"/>
      <c r="AR207" s="870"/>
      <c r="AS207" s="870"/>
      <c r="AT207" s="870"/>
      <c r="AU207" s="870"/>
      <c r="AV207" s="870"/>
      <c r="AW207" s="870"/>
      <c r="AX207" s="870"/>
      <c r="AY207" s="870"/>
      <c r="AZ207" s="870"/>
      <c r="BA207" s="870"/>
      <c r="BB207" s="870"/>
      <c r="BC207" s="870"/>
      <c r="BD207" s="826" t="s">
        <v>63</v>
      </c>
      <c r="BE207" s="827"/>
      <c r="BF207" s="827"/>
      <c r="BG207" s="827"/>
      <c r="BH207" s="827"/>
      <c r="BI207" s="827"/>
      <c r="BJ207" s="827"/>
      <c r="BK207" s="827"/>
      <c r="BL207" s="827"/>
      <c r="BM207" s="827"/>
      <c r="BN207" s="827"/>
      <c r="BO207" s="823"/>
      <c r="BP207" s="644"/>
      <c r="BQ207" s="644"/>
      <c r="BR207" s="644"/>
      <c r="BS207" s="644"/>
    </row>
    <row r="208" spans="1:71" s="645" customFormat="1" ht="20.100000000000001" customHeight="1" thickBot="1">
      <c r="A208" s="821"/>
      <c r="B208" s="824"/>
      <c r="C208" s="824"/>
      <c r="D208" s="824"/>
      <c r="E208" s="824"/>
      <c r="F208" s="853"/>
      <c r="G208" s="853"/>
      <c r="H208" s="855" t="s">
        <v>64</v>
      </c>
      <c r="I208" s="855"/>
      <c r="J208" s="855"/>
      <c r="K208" s="855"/>
      <c r="L208" s="837" t="s">
        <v>65</v>
      </c>
      <c r="M208" s="838"/>
      <c r="N208" s="838"/>
      <c r="O208" s="839"/>
      <c r="P208" s="837" t="s">
        <v>66</v>
      </c>
      <c r="Q208" s="838"/>
      <c r="R208" s="838"/>
      <c r="S208" s="839"/>
      <c r="T208" s="837" t="s">
        <v>67</v>
      </c>
      <c r="U208" s="838"/>
      <c r="V208" s="838"/>
      <c r="W208" s="839"/>
      <c r="X208" s="837" t="s">
        <v>68</v>
      </c>
      <c r="Y208" s="838"/>
      <c r="Z208" s="838"/>
      <c r="AA208" s="839"/>
      <c r="AB208" s="837" t="s">
        <v>69</v>
      </c>
      <c r="AC208" s="838"/>
      <c r="AD208" s="838"/>
      <c r="AE208" s="839"/>
      <c r="AF208" s="837" t="s">
        <v>70</v>
      </c>
      <c r="AG208" s="838"/>
      <c r="AH208" s="838"/>
      <c r="AI208" s="838"/>
      <c r="AJ208" s="837" t="s">
        <v>71</v>
      </c>
      <c r="AK208" s="838"/>
      <c r="AL208" s="838"/>
      <c r="AM208" s="839"/>
      <c r="AN208" s="837" t="s">
        <v>72</v>
      </c>
      <c r="AO208" s="838"/>
      <c r="AP208" s="838"/>
      <c r="AQ208" s="838"/>
      <c r="AR208" s="837" t="s">
        <v>73</v>
      </c>
      <c r="AS208" s="838"/>
      <c r="AT208" s="838"/>
      <c r="AU208" s="839"/>
      <c r="AV208" s="837" t="s">
        <v>74</v>
      </c>
      <c r="AW208" s="838"/>
      <c r="AX208" s="838"/>
      <c r="AY208" s="839"/>
      <c r="AZ208" s="838" t="s">
        <v>75</v>
      </c>
      <c r="BA208" s="838"/>
      <c r="BB208" s="838"/>
      <c r="BC208" s="838"/>
      <c r="BD208" s="828"/>
      <c r="BE208" s="829"/>
      <c r="BF208" s="829"/>
      <c r="BG208" s="829"/>
      <c r="BH208" s="829"/>
      <c r="BI208" s="829"/>
      <c r="BJ208" s="829"/>
      <c r="BK208" s="829"/>
      <c r="BL208" s="829"/>
      <c r="BM208" s="829"/>
      <c r="BN208" s="829"/>
      <c r="BO208" s="824"/>
      <c r="BP208" s="644"/>
      <c r="BQ208" s="644"/>
      <c r="BR208" s="644"/>
      <c r="BS208" s="644"/>
    </row>
    <row r="209" spans="1:71" s="645" customFormat="1" ht="20.100000000000001" customHeight="1" thickBot="1">
      <c r="A209" s="822"/>
      <c r="B209" s="825"/>
      <c r="C209" s="825"/>
      <c r="D209" s="825"/>
      <c r="E209" s="825"/>
      <c r="F209" s="854"/>
      <c r="G209" s="854"/>
      <c r="H209" s="646" t="s">
        <v>76</v>
      </c>
      <c r="I209" s="647" t="s">
        <v>77</v>
      </c>
      <c r="J209" s="647" t="s">
        <v>78</v>
      </c>
      <c r="K209" s="648" t="s">
        <v>79</v>
      </c>
      <c r="L209" s="649" t="s">
        <v>76</v>
      </c>
      <c r="M209" s="650" t="s">
        <v>77</v>
      </c>
      <c r="N209" s="650" t="s">
        <v>78</v>
      </c>
      <c r="O209" s="651" t="s">
        <v>79</v>
      </c>
      <c r="P209" s="649" t="s">
        <v>76</v>
      </c>
      <c r="Q209" s="650" t="s">
        <v>77</v>
      </c>
      <c r="R209" s="650" t="s">
        <v>78</v>
      </c>
      <c r="S209" s="651" t="s">
        <v>79</v>
      </c>
      <c r="T209" s="649" t="s">
        <v>76</v>
      </c>
      <c r="U209" s="650" t="s">
        <v>77</v>
      </c>
      <c r="V209" s="650" t="s">
        <v>78</v>
      </c>
      <c r="W209" s="651" t="s">
        <v>79</v>
      </c>
      <c r="X209" s="649" t="s">
        <v>76</v>
      </c>
      <c r="Y209" s="650" t="s">
        <v>77</v>
      </c>
      <c r="Z209" s="650" t="s">
        <v>78</v>
      </c>
      <c r="AA209" s="651" t="s">
        <v>79</v>
      </c>
      <c r="AB209" s="649" t="s">
        <v>76</v>
      </c>
      <c r="AC209" s="650" t="s">
        <v>77</v>
      </c>
      <c r="AD209" s="650" t="s">
        <v>78</v>
      </c>
      <c r="AE209" s="651" t="s">
        <v>79</v>
      </c>
      <c r="AF209" s="649" t="s">
        <v>76</v>
      </c>
      <c r="AG209" s="650" t="s">
        <v>77</v>
      </c>
      <c r="AH209" s="650" t="s">
        <v>78</v>
      </c>
      <c r="AI209" s="652" t="s">
        <v>79</v>
      </c>
      <c r="AJ209" s="649" t="s">
        <v>76</v>
      </c>
      <c r="AK209" s="650" t="s">
        <v>77</v>
      </c>
      <c r="AL209" s="650" t="s">
        <v>78</v>
      </c>
      <c r="AM209" s="651" t="s">
        <v>79</v>
      </c>
      <c r="AN209" s="649" t="s">
        <v>76</v>
      </c>
      <c r="AO209" s="650" t="s">
        <v>77</v>
      </c>
      <c r="AP209" s="650" t="s">
        <v>78</v>
      </c>
      <c r="AQ209" s="652" t="s">
        <v>79</v>
      </c>
      <c r="AR209" s="649" t="s">
        <v>76</v>
      </c>
      <c r="AS209" s="650" t="s">
        <v>77</v>
      </c>
      <c r="AT209" s="650" t="s">
        <v>78</v>
      </c>
      <c r="AU209" s="651" t="s">
        <v>79</v>
      </c>
      <c r="AV209" s="649" t="s">
        <v>76</v>
      </c>
      <c r="AW209" s="650" t="s">
        <v>77</v>
      </c>
      <c r="AX209" s="650" t="s">
        <v>78</v>
      </c>
      <c r="AY209" s="651" t="s">
        <v>79</v>
      </c>
      <c r="AZ209" s="653" t="s">
        <v>76</v>
      </c>
      <c r="BA209" s="650" t="s">
        <v>77</v>
      </c>
      <c r="BB209" s="650" t="s">
        <v>78</v>
      </c>
      <c r="BC209" s="652" t="s">
        <v>79</v>
      </c>
      <c r="BD209" s="830"/>
      <c r="BE209" s="831"/>
      <c r="BF209" s="831"/>
      <c r="BG209" s="831"/>
      <c r="BH209" s="831"/>
      <c r="BI209" s="831"/>
      <c r="BJ209" s="831"/>
      <c r="BK209" s="831"/>
      <c r="BL209" s="831"/>
      <c r="BM209" s="831"/>
      <c r="BN209" s="831"/>
      <c r="BO209" s="825"/>
      <c r="BP209" s="644"/>
      <c r="BQ209" s="644"/>
      <c r="BR209" s="644"/>
      <c r="BS209" s="644"/>
    </row>
    <row r="210" spans="1:71" s="30" customFormat="1" ht="20.100000000000001" customHeight="1" thickBot="1">
      <c r="A210" s="28"/>
      <c r="B210" s="28"/>
      <c r="C210" s="28"/>
      <c r="D210" s="29"/>
      <c r="E210" s="29"/>
      <c r="F210" s="612"/>
      <c r="G210" s="612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485"/>
      <c r="BE210" s="485"/>
      <c r="BF210" s="485"/>
      <c r="BG210" s="485"/>
      <c r="BH210" s="485"/>
      <c r="BI210" s="485"/>
      <c r="BJ210" s="485"/>
      <c r="BK210" s="485"/>
      <c r="BL210" s="485"/>
      <c r="BM210" s="485"/>
      <c r="BN210" s="485"/>
      <c r="BO210" s="485"/>
    </row>
    <row r="211" spans="1:71" ht="20.100000000000001" customHeight="1">
      <c r="A211" s="698">
        <v>1</v>
      </c>
      <c r="B211" s="699"/>
      <c r="C211" s="699" t="s">
        <v>35</v>
      </c>
      <c r="D211" s="32"/>
      <c r="E211" s="32"/>
      <c r="F211" s="634"/>
      <c r="G211" s="634"/>
      <c r="H211" s="700"/>
      <c r="I211" s="700"/>
      <c r="J211" s="700"/>
      <c r="K211" s="700"/>
      <c r="L211" s="700"/>
      <c r="M211" s="700"/>
      <c r="N211" s="700"/>
      <c r="O211" s="700"/>
      <c r="P211" s="700"/>
      <c r="Q211" s="700"/>
      <c r="R211" s="700"/>
      <c r="S211" s="700"/>
      <c r="T211" s="700"/>
      <c r="U211" s="700"/>
      <c r="V211" s="700"/>
      <c r="W211" s="700"/>
      <c r="X211" s="32"/>
      <c r="Y211" s="700"/>
      <c r="Z211" s="700"/>
      <c r="AA211" s="700"/>
      <c r="AB211" s="700"/>
      <c r="AC211" s="700"/>
      <c r="AD211" s="700"/>
      <c r="AE211" s="700"/>
      <c r="AF211" s="32"/>
      <c r="AG211" s="700"/>
      <c r="AH211" s="700"/>
      <c r="AI211" s="700"/>
      <c r="AJ211" s="32"/>
      <c r="AK211" s="700"/>
      <c r="AL211" s="700"/>
      <c r="AM211" s="32"/>
      <c r="AN211" s="700"/>
      <c r="AO211" s="700"/>
      <c r="AP211" s="700"/>
      <c r="AQ211" s="700"/>
      <c r="AR211" s="700"/>
      <c r="AS211" s="700"/>
      <c r="AT211" s="700"/>
      <c r="AU211" s="700"/>
      <c r="AV211" s="700"/>
      <c r="AW211" s="700"/>
      <c r="AX211" s="700"/>
      <c r="AY211" s="700"/>
      <c r="AZ211" s="700"/>
      <c r="BA211" s="700"/>
      <c r="BB211" s="700"/>
      <c r="BC211" s="31"/>
      <c r="BD211" s="860"/>
      <c r="BE211" s="861"/>
      <c r="BF211" s="861"/>
      <c r="BG211" s="861"/>
      <c r="BH211" s="861"/>
      <c r="BI211" s="861"/>
      <c r="BJ211" s="861"/>
      <c r="BK211" s="861"/>
      <c r="BL211" s="861"/>
      <c r="BM211" s="861"/>
      <c r="BN211" s="861"/>
      <c r="BO211" s="862"/>
      <c r="BP211" s="608"/>
      <c r="BQ211" s="608"/>
      <c r="BR211" s="608"/>
      <c r="BS211" s="608"/>
    </row>
    <row r="212" spans="1:71" ht="20.100000000000001" customHeight="1">
      <c r="A212" s="679"/>
      <c r="B212" s="602">
        <v>1.1000000000000001</v>
      </c>
      <c r="C212" s="617" t="s">
        <v>186</v>
      </c>
      <c r="D212" s="618" t="s">
        <v>48</v>
      </c>
      <c r="E212" s="603"/>
      <c r="F212" s="666">
        <v>41351</v>
      </c>
      <c r="G212" s="666">
        <v>41363</v>
      </c>
      <c r="H212" s="603"/>
      <c r="I212" s="603"/>
      <c r="J212" s="603"/>
      <c r="K212" s="603"/>
      <c r="L212" s="603"/>
      <c r="M212" s="603"/>
      <c r="N212" s="603"/>
      <c r="O212" s="603"/>
      <c r="P212" s="603"/>
      <c r="Q212" s="603"/>
      <c r="R212" s="604"/>
      <c r="S212" s="604"/>
      <c r="T212" s="603"/>
      <c r="U212" s="603"/>
      <c r="V212" s="603"/>
      <c r="W212" s="603"/>
      <c r="X212" s="603"/>
      <c r="Y212" s="603"/>
      <c r="Z212" s="603"/>
      <c r="AA212" s="603"/>
      <c r="AB212" s="603"/>
      <c r="AC212" s="603"/>
      <c r="AD212" s="603"/>
      <c r="AE212" s="603"/>
      <c r="AF212" s="603"/>
      <c r="AG212" s="603"/>
      <c r="AH212" s="603"/>
      <c r="AI212" s="603"/>
      <c r="AJ212" s="603"/>
      <c r="AK212" s="603"/>
      <c r="AL212" s="603"/>
      <c r="AM212" s="603"/>
      <c r="AN212" s="603"/>
      <c r="AO212" s="603"/>
      <c r="AP212" s="603"/>
      <c r="AQ212" s="603"/>
      <c r="AR212" s="603"/>
      <c r="AS212" s="603"/>
      <c r="AT212" s="603"/>
      <c r="AU212" s="603"/>
      <c r="AV212" s="603"/>
      <c r="AW212" s="603"/>
      <c r="AX212" s="603"/>
      <c r="AY212" s="603"/>
      <c r="AZ212" s="603"/>
      <c r="BA212" s="603"/>
      <c r="BB212" s="603"/>
      <c r="BC212" s="672"/>
      <c r="BD212" s="863"/>
      <c r="BE212" s="864"/>
      <c r="BF212" s="864"/>
      <c r="BG212" s="864"/>
      <c r="BH212" s="864"/>
      <c r="BI212" s="864"/>
      <c r="BJ212" s="864"/>
      <c r="BK212" s="864"/>
      <c r="BL212" s="864"/>
      <c r="BM212" s="864"/>
      <c r="BN212" s="864"/>
      <c r="BO212" s="865"/>
      <c r="BP212" s="608"/>
      <c r="BQ212" s="608"/>
      <c r="BR212" s="608"/>
      <c r="BS212" s="608"/>
    </row>
    <row r="213" spans="1:71" ht="20.100000000000001" customHeight="1">
      <c r="A213" s="679"/>
      <c r="B213" s="602">
        <v>1.2</v>
      </c>
      <c r="C213" s="617" t="s">
        <v>187</v>
      </c>
      <c r="D213" s="618" t="s">
        <v>48</v>
      </c>
      <c r="E213" s="603"/>
      <c r="F213" s="666">
        <v>41365</v>
      </c>
      <c r="G213" s="666">
        <v>41425</v>
      </c>
      <c r="H213" s="603"/>
      <c r="I213" s="603"/>
      <c r="J213" s="603"/>
      <c r="K213" s="603"/>
      <c r="L213" s="603"/>
      <c r="M213" s="603"/>
      <c r="N213" s="603"/>
      <c r="O213" s="603"/>
      <c r="P213" s="603"/>
      <c r="Q213" s="603"/>
      <c r="R213" s="603"/>
      <c r="S213" s="603"/>
      <c r="T213" s="604"/>
      <c r="U213" s="604"/>
      <c r="V213" s="604"/>
      <c r="W213" s="604"/>
      <c r="X213" s="604"/>
      <c r="Y213" s="604"/>
      <c r="Z213" s="604"/>
      <c r="AA213" s="604"/>
      <c r="AB213" s="603"/>
      <c r="AC213" s="603"/>
      <c r="AD213" s="603"/>
      <c r="AE213" s="603"/>
      <c r="AF213" s="603"/>
      <c r="AG213" s="603"/>
      <c r="AH213" s="603"/>
      <c r="AI213" s="603"/>
      <c r="AJ213" s="603"/>
      <c r="AK213" s="603"/>
      <c r="AL213" s="603"/>
      <c r="AM213" s="603"/>
      <c r="AN213" s="603"/>
      <c r="AO213" s="603"/>
      <c r="AP213" s="603"/>
      <c r="AQ213" s="603"/>
      <c r="AR213" s="603"/>
      <c r="AS213" s="603"/>
      <c r="AT213" s="603"/>
      <c r="AU213" s="603"/>
      <c r="AV213" s="603"/>
      <c r="AW213" s="603"/>
      <c r="AX213" s="603"/>
      <c r="AY213" s="603"/>
      <c r="AZ213" s="603"/>
      <c r="BA213" s="603"/>
      <c r="BB213" s="603"/>
      <c r="BC213" s="672"/>
      <c r="BD213" s="863"/>
      <c r="BE213" s="864"/>
      <c r="BF213" s="864"/>
      <c r="BG213" s="864"/>
      <c r="BH213" s="864"/>
      <c r="BI213" s="864"/>
      <c r="BJ213" s="864"/>
      <c r="BK213" s="864"/>
      <c r="BL213" s="864"/>
      <c r="BM213" s="864"/>
      <c r="BN213" s="864"/>
      <c r="BO213" s="865"/>
      <c r="BP213" s="608"/>
      <c r="BQ213" s="608"/>
      <c r="BR213" s="608"/>
      <c r="BS213" s="608"/>
    </row>
    <row r="214" spans="1:71" ht="20.100000000000001" customHeight="1">
      <c r="A214" s="679"/>
      <c r="B214" s="602">
        <v>1.3</v>
      </c>
      <c r="C214" s="617" t="s">
        <v>88</v>
      </c>
      <c r="D214" s="618" t="s">
        <v>81</v>
      </c>
      <c r="E214" s="603"/>
      <c r="F214" s="666">
        <v>41428</v>
      </c>
      <c r="G214" s="666">
        <v>41442</v>
      </c>
      <c r="H214" s="603"/>
      <c r="I214" s="603"/>
      <c r="J214" s="603"/>
      <c r="K214" s="603"/>
      <c r="L214" s="603"/>
      <c r="M214" s="603"/>
      <c r="N214" s="603"/>
      <c r="O214" s="603"/>
      <c r="P214" s="603"/>
      <c r="Q214" s="603"/>
      <c r="R214" s="603"/>
      <c r="S214" s="603"/>
      <c r="T214" s="603"/>
      <c r="U214" s="603"/>
      <c r="V214" s="603"/>
      <c r="W214" s="603"/>
      <c r="X214" s="603"/>
      <c r="Y214" s="603"/>
      <c r="Z214" s="603"/>
      <c r="AA214" s="603"/>
      <c r="AB214" s="604"/>
      <c r="AC214" s="604"/>
      <c r="AD214" s="603"/>
      <c r="AE214" s="603"/>
      <c r="AF214" s="603"/>
      <c r="AG214" s="603"/>
      <c r="AH214" s="603"/>
      <c r="AI214" s="603"/>
      <c r="AJ214" s="603"/>
      <c r="AK214" s="603"/>
      <c r="AL214" s="603"/>
      <c r="AM214" s="603"/>
      <c r="AN214" s="603"/>
      <c r="AO214" s="603"/>
      <c r="AP214" s="603"/>
      <c r="AQ214" s="603"/>
      <c r="AR214" s="603"/>
      <c r="AS214" s="603"/>
      <c r="AT214" s="603"/>
      <c r="AU214" s="603"/>
      <c r="AV214" s="603"/>
      <c r="AW214" s="603"/>
      <c r="AX214" s="603"/>
      <c r="AY214" s="603"/>
      <c r="AZ214" s="603"/>
      <c r="BA214" s="603"/>
      <c r="BB214" s="603"/>
      <c r="BC214" s="672"/>
      <c r="BD214" s="863"/>
      <c r="BE214" s="864"/>
      <c r="BF214" s="864"/>
      <c r="BG214" s="864"/>
      <c r="BH214" s="864"/>
      <c r="BI214" s="864"/>
      <c r="BJ214" s="864"/>
      <c r="BK214" s="864"/>
      <c r="BL214" s="864"/>
      <c r="BM214" s="864"/>
      <c r="BN214" s="864"/>
      <c r="BO214" s="865"/>
      <c r="BP214" s="608"/>
      <c r="BQ214" s="608"/>
      <c r="BR214" s="608"/>
      <c r="BS214" s="608"/>
    </row>
    <row r="215" spans="1:71" ht="20.100000000000001" customHeight="1" thickBot="1">
      <c r="A215" s="657"/>
      <c r="B215" s="658"/>
      <c r="C215" s="701"/>
      <c r="D215" s="660"/>
      <c r="E215" s="661"/>
      <c r="F215" s="702"/>
      <c r="G215" s="702"/>
      <c r="H215" s="702"/>
      <c r="I215" s="702"/>
      <c r="J215" s="702"/>
      <c r="K215" s="702"/>
      <c r="L215" s="702"/>
      <c r="M215" s="702"/>
      <c r="N215" s="702"/>
      <c r="O215" s="702"/>
      <c r="P215" s="702"/>
      <c r="Q215" s="702"/>
      <c r="R215" s="702"/>
      <c r="S215" s="702"/>
      <c r="T215" s="702"/>
      <c r="U215" s="702"/>
      <c r="V215" s="702"/>
      <c r="W215" s="702"/>
      <c r="X215" s="702"/>
      <c r="Y215" s="702"/>
      <c r="Z215" s="702"/>
      <c r="AA215" s="702"/>
      <c r="AB215" s="702"/>
      <c r="AC215" s="702"/>
      <c r="AD215" s="702"/>
      <c r="AE215" s="702"/>
      <c r="AF215" s="702"/>
      <c r="AG215" s="702"/>
      <c r="AH215" s="702"/>
      <c r="AI215" s="702"/>
      <c r="AJ215" s="702"/>
      <c r="AK215" s="702"/>
      <c r="AL215" s="702"/>
      <c r="AM215" s="702"/>
      <c r="AN215" s="702"/>
      <c r="AO215" s="702"/>
      <c r="AP215" s="702"/>
      <c r="AQ215" s="702"/>
      <c r="AR215" s="702"/>
      <c r="AS215" s="702"/>
      <c r="AT215" s="702"/>
      <c r="AU215" s="702"/>
      <c r="AV215" s="702"/>
      <c r="AW215" s="702"/>
      <c r="AX215" s="702"/>
      <c r="AY215" s="702"/>
      <c r="AZ215" s="702"/>
      <c r="BA215" s="702"/>
      <c r="BB215" s="702"/>
      <c r="BC215" s="702"/>
      <c r="BD215" s="866"/>
      <c r="BE215" s="867"/>
      <c r="BF215" s="867"/>
      <c r="BG215" s="867"/>
      <c r="BH215" s="867"/>
      <c r="BI215" s="867"/>
      <c r="BJ215" s="867"/>
      <c r="BK215" s="867"/>
      <c r="BL215" s="867"/>
      <c r="BM215" s="867"/>
      <c r="BN215" s="867"/>
      <c r="BO215" s="868"/>
      <c r="BP215" s="608"/>
      <c r="BQ215" s="608"/>
      <c r="BR215" s="608"/>
      <c r="BS215" s="608"/>
    </row>
    <row r="216" spans="1:71" ht="20.100000000000001" customHeight="1">
      <c r="A216" s="608"/>
      <c r="B216" s="608"/>
      <c r="C216" s="608"/>
      <c r="D216" s="608"/>
      <c r="E216" s="608"/>
      <c r="F216" s="609"/>
      <c r="G216" s="609"/>
      <c r="H216" s="608"/>
      <c r="I216" s="608"/>
      <c r="J216" s="608"/>
      <c r="K216" s="608"/>
      <c r="L216" s="608"/>
      <c r="M216" s="608"/>
      <c r="N216" s="608"/>
      <c r="O216" s="608"/>
      <c r="P216" s="608"/>
      <c r="Q216" s="608"/>
      <c r="R216" s="608"/>
      <c r="S216" s="608"/>
      <c r="T216" s="608"/>
      <c r="U216" s="608"/>
      <c r="V216" s="608"/>
      <c r="W216" s="608"/>
      <c r="X216" s="608"/>
      <c r="Y216" s="608"/>
      <c r="Z216" s="608"/>
      <c r="AA216" s="608"/>
      <c r="AB216" s="610"/>
      <c r="AC216" s="610"/>
      <c r="AD216" s="610"/>
      <c r="AE216" s="610"/>
      <c r="AF216" s="608"/>
      <c r="AG216" s="608"/>
      <c r="AH216" s="608"/>
      <c r="AI216" s="608"/>
      <c r="AJ216" s="608"/>
      <c r="AK216" s="608"/>
      <c r="AL216" s="608"/>
      <c r="AM216" s="608"/>
      <c r="AN216" s="608"/>
      <c r="AO216" s="608"/>
      <c r="AP216" s="608"/>
      <c r="AQ216" s="608"/>
      <c r="AR216" s="608"/>
      <c r="AS216" s="608"/>
      <c r="AT216" s="608"/>
      <c r="AU216" s="608"/>
      <c r="AV216" s="608"/>
      <c r="AW216" s="608"/>
      <c r="AX216" s="608"/>
      <c r="AY216" s="608"/>
      <c r="AZ216" s="608"/>
      <c r="BA216" s="608"/>
      <c r="BB216" s="608"/>
      <c r="BC216" s="608"/>
      <c r="BD216" s="608"/>
      <c r="BE216" s="608"/>
      <c r="BF216" s="608"/>
      <c r="BG216" s="608"/>
      <c r="BH216" s="608"/>
      <c r="BI216" s="608"/>
      <c r="BJ216" s="608"/>
      <c r="BK216" s="608"/>
      <c r="BL216" s="608"/>
      <c r="BM216" s="608"/>
      <c r="BN216" s="608"/>
      <c r="BO216" s="608"/>
      <c r="BP216" s="608"/>
      <c r="BQ216" s="608"/>
      <c r="BR216" s="608"/>
      <c r="BS216" s="608"/>
    </row>
    <row r="217" spans="1:71" ht="20.100000000000001" customHeight="1">
      <c r="A217" s="608"/>
      <c r="B217" s="608"/>
      <c r="C217" s="608"/>
      <c r="D217" s="608"/>
      <c r="E217" s="608"/>
      <c r="F217" s="609"/>
      <c r="G217" s="609"/>
      <c r="H217" s="608"/>
      <c r="I217" s="608"/>
      <c r="J217" s="608"/>
      <c r="K217" s="608"/>
      <c r="L217" s="608"/>
      <c r="M217" s="608"/>
      <c r="N217" s="608"/>
      <c r="O217" s="608"/>
      <c r="P217" s="608"/>
      <c r="Q217" s="608"/>
      <c r="R217" s="608"/>
      <c r="S217" s="608"/>
      <c r="T217" s="608"/>
      <c r="U217" s="608"/>
      <c r="V217" s="608"/>
      <c r="W217" s="608"/>
      <c r="X217" s="608"/>
      <c r="Y217" s="608"/>
      <c r="Z217" s="608"/>
      <c r="AA217" s="608"/>
      <c r="AB217" s="610"/>
      <c r="AC217" s="610"/>
      <c r="AD217" s="610"/>
      <c r="AE217" s="610"/>
      <c r="AF217" s="608"/>
      <c r="AG217" s="608"/>
      <c r="AH217" s="608"/>
      <c r="AI217" s="608"/>
      <c r="AJ217" s="608"/>
      <c r="AK217" s="608"/>
      <c r="AL217" s="608"/>
      <c r="AM217" s="608"/>
      <c r="AN217" s="608"/>
      <c r="AO217" s="608"/>
      <c r="AP217" s="608"/>
      <c r="AQ217" s="608"/>
      <c r="AR217" s="608"/>
      <c r="AS217" s="608"/>
      <c r="AT217" s="608"/>
      <c r="AU217" s="608"/>
      <c r="AV217" s="608"/>
      <c r="AW217" s="608"/>
      <c r="AX217" s="608"/>
      <c r="AY217" s="608"/>
      <c r="AZ217" s="608"/>
      <c r="BA217" s="608"/>
      <c r="BB217" s="608"/>
      <c r="BC217" s="608"/>
      <c r="BD217" s="608"/>
      <c r="BE217" s="608"/>
      <c r="BF217" s="608"/>
      <c r="BG217" s="608"/>
      <c r="BH217" s="608"/>
      <c r="BI217" s="608"/>
      <c r="BJ217" s="608"/>
      <c r="BK217" s="608"/>
      <c r="BL217" s="608"/>
      <c r="BM217" s="608"/>
      <c r="BN217" s="608"/>
      <c r="BO217" s="608"/>
      <c r="BP217" s="608"/>
      <c r="BQ217" s="608"/>
      <c r="BR217" s="608"/>
      <c r="BS217" s="608"/>
    </row>
    <row r="218" spans="1:71" ht="20.100000000000001" customHeight="1">
      <c r="A218" s="608"/>
      <c r="B218" s="608"/>
      <c r="C218" s="608"/>
      <c r="D218" s="608"/>
      <c r="E218" s="608"/>
      <c r="F218" s="609"/>
      <c r="G218" s="609"/>
      <c r="H218" s="608"/>
      <c r="I218" s="608"/>
      <c r="J218" s="608"/>
      <c r="K218" s="608"/>
      <c r="L218" s="608"/>
      <c r="M218" s="608"/>
      <c r="N218" s="608"/>
      <c r="O218" s="608"/>
      <c r="P218" s="608"/>
      <c r="Q218" s="608"/>
      <c r="R218" s="608"/>
      <c r="S218" s="608"/>
      <c r="T218" s="608"/>
      <c r="U218" s="608"/>
      <c r="V218" s="608"/>
      <c r="W218" s="608"/>
      <c r="X218" s="608"/>
      <c r="Y218" s="608"/>
      <c r="Z218" s="608"/>
      <c r="AA218" s="608"/>
      <c r="AB218" s="610"/>
      <c r="AC218" s="610"/>
      <c r="AD218" s="610"/>
      <c r="AE218" s="610"/>
      <c r="AF218" s="608"/>
      <c r="AG218" s="608"/>
      <c r="AH218" s="608"/>
      <c r="AI218" s="608"/>
      <c r="AJ218" s="608"/>
      <c r="AK218" s="608"/>
      <c r="AL218" s="608"/>
      <c r="AM218" s="608"/>
      <c r="AN218" s="608"/>
      <c r="AO218" s="608"/>
      <c r="AP218" s="608"/>
      <c r="AQ218" s="608"/>
      <c r="AR218" s="608"/>
      <c r="AS218" s="608"/>
      <c r="AT218" s="608"/>
      <c r="AU218" s="608"/>
      <c r="AV218" s="608"/>
      <c r="AW218" s="608"/>
      <c r="AX218" s="608"/>
      <c r="AY218" s="608"/>
      <c r="AZ218" s="608"/>
      <c r="BA218" s="608"/>
      <c r="BB218" s="608"/>
      <c r="BC218" s="608"/>
      <c r="BD218" s="608"/>
      <c r="BE218" s="608"/>
      <c r="BF218" s="608"/>
      <c r="BG218" s="608"/>
      <c r="BH218" s="608"/>
      <c r="BI218" s="608"/>
      <c r="BJ218" s="608"/>
      <c r="BK218" s="608"/>
      <c r="BL218" s="608"/>
      <c r="BM218" s="608"/>
      <c r="BN218" s="608"/>
      <c r="BO218" s="608"/>
      <c r="BP218" s="608"/>
      <c r="BQ218" s="608"/>
      <c r="BR218" s="608"/>
      <c r="BS218" s="608"/>
    </row>
    <row r="219" spans="1:71" ht="20.100000000000001" customHeight="1">
      <c r="A219" s="620"/>
      <c r="C219" s="608"/>
      <c r="D219" s="608"/>
      <c r="E219" s="608"/>
      <c r="F219" s="609"/>
      <c r="G219" s="609"/>
      <c r="H219" s="608"/>
      <c r="I219" s="608"/>
      <c r="J219" s="608"/>
      <c r="K219" s="608"/>
      <c r="L219" s="608"/>
      <c r="M219" s="608"/>
      <c r="N219" s="608"/>
      <c r="O219" s="608"/>
      <c r="P219" s="608"/>
      <c r="Q219" s="608"/>
      <c r="R219" s="608"/>
      <c r="S219" s="608"/>
      <c r="T219" s="608"/>
      <c r="U219" s="608"/>
      <c r="V219" s="608"/>
      <c r="W219" s="608"/>
      <c r="X219" s="608"/>
      <c r="Y219" s="608"/>
      <c r="Z219" s="608"/>
      <c r="AA219" s="608"/>
      <c r="AB219" s="610"/>
      <c r="AC219" s="610"/>
      <c r="AD219" s="610"/>
      <c r="AE219" s="610"/>
      <c r="AF219" s="608"/>
      <c r="AG219" s="608"/>
      <c r="AH219" s="608"/>
      <c r="AI219" s="608"/>
      <c r="AJ219" s="608"/>
      <c r="AK219" s="608"/>
      <c r="AL219" s="608"/>
      <c r="AM219" s="608"/>
      <c r="AN219" s="608"/>
      <c r="AO219" s="608"/>
      <c r="AP219" s="608"/>
      <c r="AQ219" s="608"/>
      <c r="AR219" s="608"/>
      <c r="AS219" s="608"/>
      <c r="AT219" s="608"/>
      <c r="AU219" s="608"/>
      <c r="AV219" s="608"/>
      <c r="AW219" s="608"/>
      <c r="AX219" s="608"/>
      <c r="AY219" s="608"/>
      <c r="AZ219" s="608"/>
      <c r="BA219" s="608"/>
      <c r="BB219" s="608"/>
      <c r="BC219" s="608"/>
      <c r="BD219" s="608"/>
      <c r="BE219" s="608"/>
      <c r="BF219" s="608"/>
      <c r="BG219" s="608"/>
      <c r="BH219" s="608"/>
      <c r="BI219" s="608"/>
      <c r="BJ219" s="608"/>
      <c r="BK219" s="608"/>
      <c r="BL219" s="608"/>
      <c r="BM219" s="608"/>
      <c r="BN219" s="608"/>
      <c r="BO219" s="608"/>
      <c r="BP219" s="608"/>
      <c r="BQ219" s="608"/>
      <c r="BR219" s="608"/>
      <c r="BS219" s="608"/>
    </row>
    <row r="220" spans="1:71" ht="20.100000000000001" customHeight="1">
      <c r="A220" s="620"/>
      <c r="C220" s="608"/>
      <c r="D220" s="608"/>
      <c r="E220" s="608"/>
      <c r="F220" s="609"/>
      <c r="G220" s="609"/>
      <c r="H220" s="608"/>
      <c r="I220" s="608"/>
      <c r="J220" s="608"/>
      <c r="K220" s="608"/>
      <c r="L220" s="608"/>
      <c r="M220" s="608"/>
      <c r="N220" s="608"/>
      <c r="O220" s="608"/>
      <c r="P220" s="608"/>
      <c r="Q220" s="608"/>
      <c r="R220" s="608"/>
      <c r="S220" s="608"/>
      <c r="T220" s="608"/>
      <c r="U220" s="608"/>
      <c r="V220" s="608"/>
      <c r="W220" s="608"/>
      <c r="X220" s="608"/>
      <c r="Y220" s="608"/>
      <c r="Z220" s="608"/>
      <c r="AA220" s="608"/>
      <c r="AB220" s="610"/>
      <c r="AC220" s="610"/>
      <c r="AD220" s="610"/>
      <c r="AE220" s="610"/>
      <c r="AF220" s="608"/>
      <c r="AG220" s="608"/>
      <c r="AH220" s="608"/>
      <c r="AI220" s="608"/>
      <c r="AJ220" s="608"/>
      <c r="AK220" s="608"/>
      <c r="AL220" s="608"/>
      <c r="AM220" s="608"/>
      <c r="AN220" s="608"/>
      <c r="AO220" s="608"/>
      <c r="AP220" s="608"/>
      <c r="AQ220" s="608"/>
      <c r="AR220" s="608"/>
      <c r="AS220" s="608"/>
      <c r="AT220" s="608"/>
      <c r="AU220" s="608"/>
      <c r="AV220" s="608"/>
      <c r="AW220" s="608"/>
      <c r="AX220" s="608"/>
      <c r="AY220" s="608"/>
      <c r="AZ220" s="608"/>
      <c r="BA220" s="608"/>
      <c r="BB220" s="608"/>
      <c r="BC220" s="608"/>
      <c r="BD220" s="608"/>
      <c r="BE220" s="608"/>
      <c r="BF220" s="608"/>
      <c r="BG220" s="608"/>
      <c r="BH220" s="608"/>
      <c r="BI220" s="608"/>
      <c r="BJ220" s="608"/>
      <c r="BK220" s="608"/>
      <c r="BL220" s="608"/>
      <c r="BM220" s="608"/>
      <c r="BN220" s="608"/>
      <c r="BO220" s="608"/>
      <c r="BP220" s="608"/>
      <c r="BQ220" s="608"/>
      <c r="BR220" s="608"/>
      <c r="BS220" s="608"/>
    </row>
    <row r="221" spans="1:71" ht="20.100000000000001" customHeight="1">
      <c r="A221" s="620"/>
      <c r="C221" s="608"/>
      <c r="E221" s="608"/>
      <c r="F221" s="609"/>
      <c r="G221" s="609"/>
      <c r="H221" s="608"/>
      <c r="I221" s="608"/>
      <c r="J221" s="608"/>
      <c r="K221" s="608"/>
      <c r="L221" s="608"/>
      <c r="M221" s="608"/>
      <c r="N221" s="608"/>
      <c r="O221" s="608"/>
      <c r="P221" s="608"/>
      <c r="Q221" s="608"/>
      <c r="R221" s="608"/>
      <c r="S221" s="608"/>
      <c r="T221" s="608"/>
      <c r="U221" s="608"/>
      <c r="V221" s="608"/>
      <c r="W221" s="608"/>
      <c r="X221" s="608"/>
      <c r="Y221" s="608"/>
      <c r="Z221" s="608"/>
      <c r="AA221" s="608"/>
      <c r="AB221" s="610"/>
      <c r="AC221" s="610"/>
      <c r="AD221" s="610"/>
      <c r="AE221" s="610"/>
      <c r="AF221" s="608"/>
      <c r="AG221" s="608"/>
      <c r="AH221" s="608"/>
      <c r="AI221" s="608"/>
      <c r="AJ221" s="608"/>
      <c r="AK221" s="608"/>
      <c r="AL221" s="608"/>
      <c r="AM221" s="608"/>
      <c r="AN221" s="608"/>
      <c r="AO221" s="608"/>
      <c r="AP221" s="608"/>
      <c r="AQ221" s="608"/>
      <c r="AR221" s="608"/>
      <c r="AS221" s="608"/>
      <c r="AT221" s="608"/>
      <c r="AU221" s="608"/>
      <c r="AV221" s="608"/>
      <c r="AW221" s="608"/>
      <c r="AX221" s="608"/>
      <c r="AY221" s="608"/>
      <c r="AZ221" s="608"/>
      <c r="BA221" s="608"/>
      <c r="BB221" s="608"/>
      <c r="BC221" s="608"/>
      <c r="BD221" s="608"/>
      <c r="BE221" s="608"/>
      <c r="BF221" s="608"/>
      <c r="BG221" s="608"/>
      <c r="BH221" s="608"/>
      <c r="BI221" s="608"/>
      <c r="BJ221" s="608"/>
      <c r="BK221" s="608"/>
      <c r="BL221" s="608"/>
      <c r="BM221" s="608"/>
      <c r="BN221" s="608"/>
      <c r="BO221" s="608"/>
      <c r="BP221" s="608"/>
      <c r="BQ221" s="608"/>
      <c r="BR221" s="608"/>
      <c r="BS221" s="608"/>
    </row>
    <row r="224" spans="1:71" ht="20.100000000000001" customHeight="1">
      <c r="A224" s="859" t="s">
        <v>51</v>
      </c>
      <c r="B224" s="859"/>
      <c r="C224" s="859"/>
      <c r="D224" s="859"/>
      <c r="E224" s="859"/>
      <c r="F224" s="859"/>
      <c r="G224" s="859"/>
      <c r="H224" s="859"/>
      <c r="I224" s="859"/>
      <c r="J224" s="859"/>
      <c r="K224" s="859"/>
      <c r="L224" s="859"/>
      <c r="M224" s="859"/>
      <c r="N224" s="859"/>
      <c r="O224" s="859"/>
      <c r="P224" s="859"/>
      <c r="Q224" s="859"/>
      <c r="R224" s="859"/>
      <c r="S224" s="859"/>
      <c r="T224" s="859"/>
      <c r="U224" s="859"/>
      <c r="V224" s="859"/>
      <c r="W224" s="859"/>
      <c r="X224" s="859"/>
      <c r="Y224" s="859"/>
      <c r="Z224" s="859"/>
      <c r="AA224" s="859"/>
      <c r="AB224" s="859"/>
      <c r="AC224" s="859"/>
      <c r="AD224" s="859"/>
      <c r="AE224" s="859"/>
      <c r="AF224" s="859"/>
      <c r="AG224" s="859"/>
      <c r="AH224" s="859"/>
      <c r="AI224" s="859"/>
      <c r="AJ224" s="859"/>
      <c r="AK224" s="859"/>
      <c r="AL224" s="859"/>
      <c r="AM224" s="859"/>
      <c r="AN224" s="859"/>
      <c r="AO224" s="859"/>
      <c r="AP224" s="859"/>
      <c r="AQ224" s="859"/>
      <c r="AR224" s="859"/>
      <c r="AS224" s="859"/>
      <c r="AT224" s="859"/>
      <c r="AU224" s="859"/>
      <c r="AV224" s="859"/>
      <c r="AW224" s="859"/>
      <c r="AX224" s="859"/>
      <c r="AY224" s="859"/>
      <c r="AZ224" s="859"/>
      <c r="BA224" s="859"/>
      <c r="BB224" s="859"/>
      <c r="BC224" s="859"/>
      <c r="BD224" s="859"/>
      <c r="BE224" s="859"/>
      <c r="BF224" s="859"/>
      <c r="BG224" s="859"/>
      <c r="BH224" s="859"/>
      <c r="BI224" s="859"/>
      <c r="BJ224" s="859"/>
      <c r="BK224" s="859"/>
      <c r="BL224" s="859"/>
      <c r="BM224" s="859"/>
      <c r="BN224" s="859"/>
      <c r="BO224" s="859"/>
    </row>
    <row r="225" spans="1:71" ht="20.100000000000001" customHeight="1">
      <c r="A225" s="859" t="s">
        <v>52</v>
      </c>
      <c r="B225" s="859"/>
      <c r="C225" s="859"/>
      <c r="D225" s="859"/>
      <c r="E225" s="859"/>
      <c r="F225" s="859"/>
      <c r="G225" s="859"/>
      <c r="H225" s="859"/>
      <c r="I225" s="859"/>
      <c r="J225" s="859"/>
      <c r="K225" s="859"/>
      <c r="L225" s="859"/>
      <c r="M225" s="859"/>
      <c r="N225" s="859"/>
      <c r="O225" s="859"/>
      <c r="P225" s="859"/>
      <c r="Q225" s="859"/>
      <c r="R225" s="859"/>
      <c r="S225" s="859"/>
      <c r="T225" s="859"/>
      <c r="U225" s="859"/>
      <c r="V225" s="859"/>
      <c r="W225" s="859"/>
      <c r="X225" s="859"/>
      <c r="Y225" s="859"/>
      <c r="Z225" s="859"/>
      <c r="AA225" s="859"/>
      <c r="AB225" s="859"/>
      <c r="AC225" s="859"/>
      <c r="AD225" s="859"/>
      <c r="AE225" s="859"/>
      <c r="AF225" s="859"/>
      <c r="AG225" s="859"/>
      <c r="AH225" s="859"/>
      <c r="AI225" s="859"/>
      <c r="AJ225" s="859"/>
      <c r="AK225" s="859"/>
      <c r="AL225" s="859"/>
      <c r="AM225" s="859"/>
      <c r="AN225" s="859"/>
      <c r="AO225" s="859"/>
      <c r="AP225" s="859"/>
      <c r="AQ225" s="859"/>
      <c r="AR225" s="859"/>
      <c r="AS225" s="859"/>
      <c r="AT225" s="859"/>
      <c r="AU225" s="859"/>
      <c r="AV225" s="859"/>
      <c r="AW225" s="859"/>
      <c r="AX225" s="859"/>
      <c r="AY225" s="859"/>
      <c r="AZ225" s="859"/>
      <c r="BA225" s="859"/>
      <c r="BB225" s="859"/>
      <c r="BC225" s="859"/>
      <c r="BD225" s="859"/>
      <c r="BE225" s="859"/>
      <c r="BF225" s="859"/>
      <c r="BG225" s="859"/>
      <c r="BH225" s="859"/>
      <c r="BI225" s="859"/>
      <c r="BJ225" s="859"/>
      <c r="BK225" s="859"/>
      <c r="BL225" s="859"/>
      <c r="BM225" s="859"/>
      <c r="BN225" s="859"/>
      <c r="BO225" s="859"/>
    </row>
    <row r="226" spans="1:71" s="26" customFormat="1" ht="20.100000000000001" customHeight="1">
      <c r="A226" s="638"/>
      <c r="B226" s="638"/>
      <c r="C226" s="638"/>
      <c r="D226" s="638"/>
      <c r="E226" s="638"/>
      <c r="F226" s="639"/>
      <c r="G226" s="639"/>
      <c r="H226" s="640"/>
      <c r="I226" s="640"/>
      <c r="J226" s="640"/>
      <c r="K226" s="640"/>
      <c r="L226" s="640"/>
      <c r="M226" s="640"/>
      <c r="N226" s="640"/>
      <c r="O226" s="640"/>
      <c r="P226" s="640"/>
      <c r="Q226" s="640"/>
      <c r="R226" s="640"/>
      <c r="S226" s="640"/>
      <c r="T226" s="640"/>
      <c r="U226" s="640"/>
      <c r="V226" s="640"/>
      <c r="W226" s="640"/>
      <c r="X226" s="640"/>
      <c r="Y226" s="640"/>
      <c r="Z226" s="640"/>
      <c r="AA226" s="640"/>
      <c r="AB226" s="640"/>
      <c r="AC226" s="640"/>
      <c r="AD226" s="640"/>
      <c r="AE226" s="640"/>
      <c r="AF226" s="640"/>
      <c r="AG226" s="640"/>
      <c r="AH226" s="640"/>
      <c r="AI226" s="640"/>
      <c r="AJ226" s="640"/>
      <c r="AK226" s="640"/>
      <c r="AL226" s="640"/>
      <c r="AM226" s="640"/>
      <c r="AN226" s="640"/>
      <c r="AO226" s="640"/>
      <c r="AP226" s="640"/>
      <c r="AQ226" s="640"/>
      <c r="AR226" s="640"/>
      <c r="AS226" s="640"/>
      <c r="AT226" s="640"/>
      <c r="AU226" s="640"/>
      <c r="AV226" s="640"/>
      <c r="AW226" s="640"/>
      <c r="AX226" s="640"/>
      <c r="AY226" s="640"/>
      <c r="AZ226" s="640"/>
      <c r="BA226" s="640"/>
      <c r="BB226" s="640"/>
      <c r="BC226" s="640"/>
      <c r="BD226" s="640"/>
      <c r="BE226" s="640"/>
      <c r="BF226" s="640"/>
      <c r="BG226" s="640"/>
      <c r="BH226" s="640"/>
      <c r="BI226" s="640"/>
      <c r="BJ226" s="640"/>
      <c r="BK226" s="640"/>
      <c r="BL226" s="640"/>
      <c r="BM226" s="640"/>
      <c r="BN226" s="640"/>
      <c r="BO226" s="640"/>
    </row>
    <row r="227" spans="1:71" s="26" customFormat="1" ht="20.100000000000001" customHeight="1">
      <c r="A227" s="606" t="s">
        <v>2</v>
      </c>
      <c r="C227" s="22"/>
      <c r="F227" s="193"/>
      <c r="G227" s="193"/>
      <c r="AB227" s="607"/>
      <c r="AC227" s="607"/>
      <c r="AD227" s="607"/>
      <c r="AE227" s="607"/>
      <c r="BD227" s="641"/>
      <c r="BE227" s="641"/>
      <c r="BF227" s="641"/>
      <c r="BG227" s="641"/>
      <c r="BH227" s="641"/>
      <c r="BI227" s="641"/>
      <c r="BJ227" s="641"/>
      <c r="BK227" s="641"/>
      <c r="BL227" s="641"/>
      <c r="BM227" s="641"/>
      <c r="BN227" s="641"/>
      <c r="BO227" s="641"/>
    </row>
    <row r="228" spans="1:71" s="26" customFormat="1" ht="20.100000000000001" customHeight="1">
      <c r="A228" s="606"/>
      <c r="C228" s="22"/>
      <c r="F228" s="193"/>
      <c r="G228" s="193"/>
      <c r="AB228" s="607"/>
      <c r="AC228" s="607"/>
      <c r="AD228" s="607"/>
      <c r="AE228" s="607"/>
      <c r="BD228" s="641"/>
      <c r="BE228" s="641"/>
      <c r="BF228" s="641"/>
      <c r="BG228" s="641"/>
      <c r="BH228" s="641"/>
      <c r="BI228" s="641"/>
      <c r="BJ228" s="641"/>
      <c r="BK228" s="641"/>
      <c r="BL228" s="641"/>
      <c r="BM228" s="641"/>
      <c r="BN228" s="641"/>
      <c r="BO228" s="641"/>
    </row>
    <row r="229" spans="1:71" s="26" customFormat="1" ht="20.100000000000001" customHeight="1">
      <c r="A229" s="23" t="s">
        <v>54</v>
      </c>
      <c r="B229" s="664"/>
      <c r="C229" s="225">
        <v>167735</v>
      </c>
      <c r="E229" s="23" t="s">
        <v>3</v>
      </c>
      <c r="F229" s="193"/>
      <c r="G229" s="193"/>
      <c r="H229" s="856" t="s">
        <v>181</v>
      </c>
      <c r="I229" s="857"/>
      <c r="J229" s="857"/>
      <c r="K229" s="857"/>
      <c r="L229" s="857"/>
      <c r="M229" s="857"/>
      <c r="N229" s="857"/>
      <c r="O229" s="857"/>
      <c r="P229" s="857"/>
      <c r="Q229" s="857"/>
      <c r="R229" s="857"/>
      <c r="S229" s="857"/>
      <c r="T229" s="857"/>
      <c r="U229" s="857"/>
      <c r="V229" s="857"/>
      <c r="W229" s="857"/>
      <c r="X229" s="857"/>
      <c r="Y229" s="857"/>
      <c r="Z229" s="857"/>
      <c r="AA229" s="857"/>
      <c r="AB229" s="857"/>
      <c r="AC229" s="857"/>
      <c r="AD229" s="857"/>
      <c r="AE229" s="857"/>
      <c r="AF229" s="857"/>
      <c r="AG229" s="857"/>
      <c r="AH229" s="857"/>
      <c r="AI229" s="857"/>
      <c r="AJ229" s="857"/>
      <c r="AK229" s="857"/>
      <c r="AL229" s="857"/>
      <c r="AM229" s="857"/>
      <c r="AN229" s="857"/>
      <c r="AO229" s="857"/>
      <c r="AP229" s="857"/>
      <c r="AQ229" s="857"/>
      <c r="AR229" s="857"/>
      <c r="AS229" s="857"/>
      <c r="AT229" s="857"/>
      <c r="AU229" s="857"/>
      <c r="AV229" s="857"/>
      <c r="AW229" s="857"/>
      <c r="AX229" s="857"/>
      <c r="AY229" s="857"/>
      <c r="AZ229" s="858"/>
      <c r="BD229" s="641"/>
      <c r="BE229" s="641"/>
      <c r="BF229" s="641"/>
      <c r="BG229" s="641"/>
      <c r="BH229" s="641"/>
      <c r="BI229" s="641"/>
      <c r="BJ229" s="643"/>
      <c r="BK229" s="643"/>
      <c r="BL229" s="643"/>
      <c r="BM229" s="643"/>
      <c r="BN229" s="643"/>
      <c r="BO229" s="643"/>
    </row>
    <row r="230" spans="1:71" ht="20.100000000000001" customHeight="1" thickBot="1">
      <c r="A230" s="608"/>
      <c r="B230" s="608"/>
      <c r="C230" s="608"/>
      <c r="D230" s="608"/>
      <c r="E230" s="608"/>
      <c r="F230" s="609"/>
      <c r="G230" s="609"/>
      <c r="H230" s="608"/>
      <c r="I230" s="608"/>
      <c r="J230" s="608"/>
      <c r="K230" s="608"/>
      <c r="L230" s="608"/>
      <c r="M230" s="608"/>
      <c r="N230" s="608"/>
      <c r="O230" s="608"/>
      <c r="P230" s="608"/>
      <c r="Q230" s="608"/>
      <c r="R230" s="608"/>
      <c r="S230" s="608"/>
      <c r="T230" s="608"/>
      <c r="U230" s="608"/>
      <c r="V230" s="608"/>
      <c r="W230" s="608"/>
      <c r="X230" s="608"/>
      <c r="Y230" s="608"/>
      <c r="Z230" s="608"/>
      <c r="AA230" s="608"/>
      <c r="AB230" s="610"/>
      <c r="AC230" s="610"/>
      <c r="AD230" s="610"/>
      <c r="AE230" s="610"/>
      <c r="AF230" s="608"/>
      <c r="AG230" s="608"/>
      <c r="AH230" s="608"/>
      <c r="AI230" s="608"/>
      <c r="AJ230" s="608"/>
      <c r="AK230" s="608"/>
      <c r="AL230" s="608"/>
      <c r="AM230" s="608"/>
      <c r="AN230" s="608"/>
      <c r="AO230" s="608"/>
      <c r="AP230" s="608"/>
      <c r="AQ230" s="608"/>
      <c r="AR230" s="608"/>
      <c r="AS230" s="608"/>
      <c r="AT230" s="608"/>
      <c r="AU230" s="608"/>
      <c r="AV230" s="608"/>
      <c r="AW230" s="608"/>
      <c r="AX230" s="608"/>
      <c r="AY230" s="608"/>
      <c r="AZ230" s="608"/>
      <c r="BA230" s="608"/>
      <c r="BB230" s="608"/>
      <c r="BC230" s="608"/>
      <c r="BD230" s="608"/>
      <c r="BE230" s="608"/>
      <c r="BF230" s="608"/>
      <c r="BG230" s="608"/>
      <c r="BH230" s="608"/>
      <c r="BI230" s="608"/>
      <c r="BJ230" s="608"/>
      <c r="BK230" s="608"/>
      <c r="BL230" s="608"/>
      <c r="BM230" s="608"/>
      <c r="BN230" s="608"/>
      <c r="BO230" s="608"/>
      <c r="BP230" s="608"/>
      <c r="BQ230" s="608"/>
      <c r="BR230" s="608"/>
      <c r="BS230" s="608"/>
    </row>
    <row r="231" spans="1:71" s="645" customFormat="1" ht="20.100000000000001" customHeight="1" thickBot="1">
      <c r="A231" s="820" t="s">
        <v>55</v>
      </c>
      <c r="B231" s="823" t="s">
        <v>56</v>
      </c>
      <c r="C231" s="823" t="s">
        <v>57</v>
      </c>
      <c r="D231" s="823" t="s">
        <v>58</v>
      </c>
      <c r="E231" s="823" t="s">
        <v>59</v>
      </c>
      <c r="F231" s="852" t="s">
        <v>60</v>
      </c>
      <c r="G231" s="852" t="s">
        <v>61</v>
      </c>
      <c r="H231" s="629" t="s">
        <v>62</v>
      </c>
      <c r="I231" s="630"/>
      <c r="J231" s="630"/>
      <c r="K231" s="630"/>
      <c r="L231" s="630"/>
      <c r="M231" s="630"/>
      <c r="N231" s="630"/>
      <c r="O231" s="630"/>
      <c r="P231" s="630"/>
      <c r="Q231" s="630"/>
      <c r="R231" s="630"/>
      <c r="S231" s="630"/>
      <c r="T231" s="630"/>
      <c r="U231" s="630"/>
      <c r="V231" s="630"/>
      <c r="W231" s="630"/>
      <c r="X231" s="630"/>
      <c r="Y231" s="630"/>
      <c r="Z231" s="630"/>
      <c r="AA231" s="630"/>
      <c r="AB231" s="630"/>
      <c r="AC231" s="630"/>
      <c r="AD231" s="630"/>
      <c r="AE231" s="630"/>
      <c r="AF231" s="630"/>
      <c r="AG231" s="630"/>
      <c r="AH231" s="630"/>
      <c r="AI231" s="630"/>
      <c r="AJ231" s="630"/>
      <c r="AK231" s="630"/>
      <c r="AL231" s="630"/>
      <c r="AM231" s="630"/>
      <c r="AN231" s="630"/>
      <c r="AO231" s="630"/>
      <c r="AP231" s="630"/>
      <c r="AQ231" s="630"/>
      <c r="AR231" s="630"/>
      <c r="AS231" s="630"/>
      <c r="AT231" s="630"/>
      <c r="AU231" s="630"/>
      <c r="AV231" s="630"/>
      <c r="AW231" s="630"/>
      <c r="AX231" s="630"/>
      <c r="AY231" s="630"/>
      <c r="AZ231" s="630"/>
      <c r="BA231" s="630"/>
      <c r="BB231" s="630"/>
      <c r="BC231" s="630"/>
      <c r="BD231" s="826" t="s">
        <v>63</v>
      </c>
      <c r="BE231" s="827"/>
      <c r="BF231" s="827"/>
      <c r="BG231" s="827"/>
      <c r="BH231" s="827"/>
      <c r="BI231" s="827"/>
      <c r="BJ231" s="827"/>
      <c r="BK231" s="827"/>
      <c r="BL231" s="827"/>
      <c r="BM231" s="827"/>
      <c r="BN231" s="827"/>
      <c r="BO231" s="823"/>
      <c r="BP231" s="644"/>
      <c r="BQ231" s="644"/>
      <c r="BR231" s="644"/>
      <c r="BS231" s="644"/>
    </row>
    <row r="232" spans="1:71" s="645" customFormat="1" ht="20.100000000000001" customHeight="1" thickBot="1">
      <c r="A232" s="821"/>
      <c r="B232" s="824"/>
      <c r="C232" s="824"/>
      <c r="D232" s="824"/>
      <c r="E232" s="824"/>
      <c r="F232" s="853"/>
      <c r="G232" s="853"/>
      <c r="H232" s="832" t="s">
        <v>64</v>
      </c>
      <c r="I232" s="832"/>
      <c r="J232" s="832"/>
      <c r="K232" s="832"/>
      <c r="L232" s="810" t="s">
        <v>65</v>
      </c>
      <c r="M232" s="811"/>
      <c r="N232" s="811"/>
      <c r="O232" s="812"/>
      <c r="P232" s="810" t="s">
        <v>66</v>
      </c>
      <c r="Q232" s="811"/>
      <c r="R232" s="811"/>
      <c r="S232" s="812"/>
      <c r="T232" s="810" t="s">
        <v>67</v>
      </c>
      <c r="U232" s="811"/>
      <c r="V232" s="811"/>
      <c r="W232" s="812"/>
      <c r="X232" s="810" t="s">
        <v>68</v>
      </c>
      <c r="Y232" s="811"/>
      <c r="Z232" s="811"/>
      <c r="AA232" s="812"/>
      <c r="AB232" s="810" t="s">
        <v>69</v>
      </c>
      <c r="AC232" s="811"/>
      <c r="AD232" s="811"/>
      <c r="AE232" s="812"/>
      <c r="AF232" s="810" t="s">
        <v>70</v>
      </c>
      <c r="AG232" s="811"/>
      <c r="AH232" s="811"/>
      <c r="AI232" s="811"/>
      <c r="AJ232" s="810" t="s">
        <v>71</v>
      </c>
      <c r="AK232" s="811"/>
      <c r="AL232" s="811"/>
      <c r="AM232" s="812"/>
      <c r="AN232" s="810" t="s">
        <v>72</v>
      </c>
      <c r="AO232" s="811"/>
      <c r="AP232" s="811"/>
      <c r="AQ232" s="811"/>
      <c r="AR232" s="810" t="s">
        <v>73</v>
      </c>
      <c r="AS232" s="811"/>
      <c r="AT232" s="811"/>
      <c r="AU232" s="812"/>
      <c r="AV232" s="810" t="s">
        <v>74</v>
      </c>
      <c r="AW232" s="811"/>
      <c r="AX232" s="811"/>
      <c r="AY232" s="812"/>
      <c r="AZ232" s="813" t="s">
        <v>75</v>
      </c>
      <c r="BA232" s="813"/>
      <c r="BB232" s="813"/>
      <c r="BC232" s="813"/>
      <c r="BD232" s="828"/>
      <c r="BE232" s="829"/>
      <c r="BF232" s="829"/>
      <c r="BG232" s="829"/>
      <c r="BH232" s="829"/>
      <c r="BI232" s="829"/>
      <c r="BJ232" s="829"/>
      <c r="BK232" s="829"/>
      <c r="BL232" s="829"/>
      <c r="BM232" s="829"/>
      <c r="BN232" s="829"/>
      <c r="BO232" s="824"/>
      <c r="BP232" s="644"/>
      <c r="BQ232" s="644"/>
      <c r="BR232" s="644"/>
      <c r="BS232" s="644"/>
    </row>
    <row r="233" spans="1:71" s="645" customFormat="1" ht="20.100000000000001" customHeight="1" thickBot="1">
      <c r="A233" s="822"/>
      <c r="B233" s="825"/>
      <c r="C233" s="825"/>
      <c r="D233" s="825"/>
      <c r="E233" s="825"/>
      <c r="F233" s="854"/>
      <c r="G233" s="854"/>
      <c r="H233" s="646" t="s">
        <v>76</v>
      </c>
      <c r="I233" s="647" t="s">
        <v>77</v>
      </c>
      <c r="J233" s="647" t="s">
        <v>78</v>
      </c>
      <c r="K233" s="648" t="s">
        <v>79</v>
      </c>
      <c r="L233" s="649" t="s">
        <v>76</v>
      </c>
      <c r="M233" s="650" t="s">
        <v>77</v>
      </c>
      <c r="N233" s="650" t="s">
        <v>78</v>
      </c>
      <c r="O233" s="651" t="s">
        <v>79</v>
      </c>
      <c r="P233" s="649" t="s">
        <v>76</v>
      </c>
      <c r="Q233" s="650" t="s">
        <v>77</v>
      </c>
      <c r="R233" s="650" t="s">
        <v>78</v>
      </c>
      <c r="S233" s="651" t="s">
        <v>79</v>
      </c>
      <c r="T233" s="649" t="s">
        <v>76</v>
      </c>
      <c r="U233" s="650" t="s">
        <v>77</v>
      </c>
      <c r="V233" s="650" t="s">
        <v>78</v>
      </c>
      <c r="W233" s="651" t="s">
        <v>79</v>
      </c>
      <c r="X233" s="649" t="s">
        <v>76</v>
      </c>
      <c r="Y233" s="650" t="s">
        <v>77</v>
      </c>
      <c r="Z233" s="650" t="s">
        <v>78</v>
      </c>
      <c r="AA233" s="651" t="s">
        <v>79</v>
      </c>
      <c r="AB233" s="649" t="s">
        <v>76</v>
      </c>
      <c r="AC233" s="650" t="s">
        <v>77</v>
      </c>
      <c r="AD233" s="650" t="s">
        <v>78</v>
      </c>
      <c r="AE233" s="651" t="s">
        <v>79</v>
      </c>
      <c r="AF233" s="649" t="s">
        <v>76</v>
      </c>
      <c r="AG233" s="650" t="s">
        <v>77</v>
      </c>
      <c r="AH233" s="650" t="s">
        <v>78</v>
      </c>
      <c r="AI233" s="652" t="s">
        <v>79</v>
      </c>
      <c r="AJ233" s="649" t="s">
        <v>76</v>
      </c>
      <c r="AK233" s="650" t="s">
        <v>77</v>
      </c>
      <c r="AL233" s="650" t="s">
        <v>78</v>
      </c>
      <c r="AM233" s="651" t="s">
        <v>79</v>
      </c>
      <c r="AN233" s="649" t="s">
        <v>76</v>
      </c>
      <c r="AO233" s="650" t="s">
        <v>77</v>
      </c>
      <c r="AP233" s="650" t="s">
        <v>78</v>
      </c>
      <c r="AQ233" s="652" t="s">
        <v>79</v>
      </c>
      <c r="AR233" s="649" t="s">
        <v>76</v>
      </c>
      <c r="AS233" s="650" t="s">
        <v>77</v>
      </c>
      <c r="AT233" s="650" t="s">
        <v>78</v>
      </c>
      <c r="AU233" s="651" t="s">
        <v>79</v>
      </c>
      <c r="AV233" s="649" t="s">
        <v>76</v>
      </c>
      <c r="AW233" s="650" t="s">
        <v>77</v>
      </c>
      <c r="AX233" s="650" t="s">
        <v>78</v>
      </c>
      <c r="AY233" s="651" t="s">
        <v>79</v>
      </c>
      <c r="AZ233" s="653" t="s">
        <v>76</v>
      </c>
      <c r="BA233" s="650" t="s">
        <v>77</v>
      </c>
      <c r="BB233" s="650" t="s">
        <v>78</v>
      </c>
      <c r="BC233" s="652" t="s">
        <v>79</v>
      </c>
      <c r="BD233" s="830"/>
      <c r="BE233" s="831"/>
      <c r="BF233" s="831"/>
      <c r="BG233" s="831"/>
      <c r="BH233" s="831"/>
      <c r="BI233" s="831"/>
      <c r="BJ233" s="831"/>
      <c r="BK233" s="831"/>
      <c r="BL233" s="831"/>
      <c r="BM233" s="831"/>
      <c r="BN233" s="831"/>
      <c r="BO233" s="825"/>
      <c r="BP233" s="644"/>
      <c r="BQ233" s="644"/>
      <c r="BR233" s="644"/>
      <c r="BS233" s="644"/>
    </row>
    <row r="234" spans="1:71" s="30" customFormat="1" ht="20.100000000000001" customHeight="1" thickBot="1">
      <c r="A234" s="28"/>
      <c r="B234" s="28"/>
      <c r="C234" s="28"/>
      <c r="D234" s="29"/>
      <c r="E234" s="29"/>
      <c r="F234" s="612"/>
      <c r="G234" s="612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485"/>
      <c r="BE234" s="485"/>
      <c r="BF234" s="485"/>
      <c r="BG234" s="485"/>
      <c r="BH234" s="485"/>
      <c r="BI234" s="485"/>
      <c r="BJ234" s="485"/>
      <c r="BK234" s="485"/>
      <c r="BL234" s="485"/>
      <c r="BM234" s="485"/>
      <c r="BN234" s="485"/>
      <c r="BO234" s="485"/>
    </row>
    <row r="235" spans="1:71" ht="20.100000000000001" customHeight="1">
      <c r="A235" s="703">
        <v>1</v>
      </c>
      <c r="B235" s="699"/>
      <c r="C235" s="699" t="s">
        <v>86</v>
      </c>
      <c r="D235" s="699"/>
      <c r="E235" s="699"/>
      <c r="F235" s="699"/>
      <c r="G235" s="699"/>
      <c r="H235" s="699"/>
      <c r="I235" s="699"/>
      <c r="J235" s="699"/>
      <c r="K235" s="699"/>
      <c r="L235" s="699"/>
      <c r="M235" s="699"/>
      <c r="N235" s="699"/>
      <c r="O235" s="699"/>
      <c r="P235" s="699"/>
      <c r="Q235" s="699"/>
      <c r="R235" s="699"/>
      <c r="S235" s="699"/>
      <c r="T235" s="699"/>
      <c r="U235" s="699"/>
      <c r="V235" s="699"/>
      <c r="W235" s="699"/>
      <c r="X235" s="699"/>
      <c r="Y235" s="699"/>
      <c r="Z235" s="699"/>
      <c r="AA235" s="699"/>
      <c r="AB235" s="32"/>
      <c r="AC235" s="32"/>
      <c r="AD235" s="32"/>
      <c r="AE235" s="32"/>
      <c r="AF235" s="699"/>
      <c r="AG235" s="699"/>
      <c r="AH235" s="699"/>
      <c r="AI235" s="699"/>
      <c r="AJ235" s="699"/>
      <c r="AK235" s="699"/>
      <c r="AL235" s="699"/>
      <c r="AM235" s="699"/>
      <c r="AN235" s="699"/>
      <c r="AO235" s="699"/>
      <c r="AP235" s="699"/>
      <c r="AQ235" s="699"/>
      <c r="AR235" s="699"/>
      <c r="AS235" s="699"/>
      <c r="AT235" s="699"/>
      <c r="AU235" s="699"/>
      <c r="AV235" s="699"/>
      <c r="AW235" s="699"/>
      <c r="AX235" s="699"/>
      <c r="AY235" s="699"/>
      <c r="AZ235" s="699"/>
      <c r="BA235" s="699"/>
      <c r="BB235" s="699"/>
      <c r="BC235" s="699"/>
      <c r="BD235" s="860"/>
      <c r="BE235" s="861"/>
      <c r="BF235" s="861"/>
      <c r="BG235" s="861"/>
      <c r="BH235" s="861"/>
      <c r="BI235" s="861"/>
      <c r="BJ235" s="861"/>
      <c r="BK235" s="861"/>
      <c r="BL235" s="861"/>
      <c r="BM235" s="861"/>
      <c r="BN235" s="861"/>
      <c r="BO235" s="862"/>
      <c r="BP235" s="608"/>
      <c r="BQ235" s="608"/>
      <c r="BR235" s="608"/>
      <c r="BS235" s="608"/>
    </row>
    <row r="236" spans="1:71" ht="20.100000000000001" customHeight="1">
      <c r="A236" s="679"/>
      <c r="B236" s="602">
        <v>1.1000000000000001</v>
      </c>
      <c r="C236" s="704" t="s">
        <v>186</v>
      </c>
      <c r="D236" s="705" t="s">
        <v>48</v>
      </c>
      <c r="E236" s="671"/>
      <c r="F236" s="706">
        <v>41316</v>
      </c>
      <c r="G236" s="707">
        <v>41327</v>
      </c>
      <c r="H236" s="708"/>
      <c r="I236" s="708"/>
      <c r="J236" s="708"/>
      <c r="K236" s="708"/>
      <c r="L236" s="708"/>
      <c r="M236" s="709"/>
      <c r="N236" s="709"/>
      <c r="O236" s="708"/>
      <c r="P236" s="708"/>
      <c r="Q236" s="708"/>
      <c r="R236" s="708"/>
      <c r="S236" s="708"/>
      <c r="T236" s="708"/>
      <c r="U236" s="708"/>
      <c r="V236" s="708"/>
      <c r="W236" s="708"/>
      <c r="X236" s="708"/>
      <c r="Y236" s="708"/>
      <c r="Z236" s="708"/>
      <c r="AA236" s="708"/>
      <c r="AB236" s="708"/>
      <c r="AC236" s="708"/>
      <c r="AD236" s="708"/>
      <c r="AE236" s="708"/>
      <c r="AF236" s="708"/>
      <c r="AG236" s="708"/>
      <c r="AH236" s="708"/>
      <c r="AI236" s="708"/>
      <c r="AJ236" s="708"/>
      <c r="AK236" s="708"/>
      <c r="AL236" s="708"/>
      <c r="AM236" s="708"/>
      <c r="AN236" s="708"/>
      <c r="AO236" s="708"/>
      <c r="AP236" s="708"/>
      <c r="AQ236" s="708"/>
      <c r="AR236" s="708"/>
      <c r="AS236" s="708"/>
      <c r="AT236" s="708"/>
      <c r="AU236" s="708"/>
      <c r="AV236" s="708"/>
      <c r="AW236" s="708"/>
      <c r="AX236" s="708"/>
      <c r="AY236" s="708"/>
      <c r="AZ236" s="708"/>
      <c r="BA236" s="708"/>
      <c r="BB236" s="708"/>
      <c r="BC236" s="708"/>
      <c r="BD236" s="863"/>
      <c r="BE236" s="864"/>
      <c r="BF236" s="864"/>
      <c r="BG236" s="864"/>
      <c r="BH236" s="864"/>
      <c r="BI236" s="864"/>
      <c r="BJ236" s="864"/>
      <c r="BK236" s="864"/>
      <c r="BL236" s="864"/>
      <c r="BM236" s="864"/>
      <c r="BN236" s="864"/>
      <c r="BO236" s="865"/>
      <c r="BP236" s="608"/>
      <c r="BQ236" s="608"/>
      <c r="BR236" s="608"/>
      <c r="BS236" s="608"/>
    </row>
    <row r="237" spans="1:71" ht="20.100000000000001" customHeight="1">
      <c r="A237" s="679"/>
      <c r="B237" s="602">
        <v>1.2</v>
      </c>
      <c r="C237" s="704" t="s">
        <v>187</v>
      </c>
      <c r="D237" s="710" t="s">
        <v>48</v>
      </c>
      <c r="E237" s="671"/>
      <c r="F237" s="711">
        <v>41330</v>
      </c>
      <c r="G237" s="712">
        <v>41388</v>
      </c>
      <c r="H237" s="708"/>
      <c r="I237" s="708"/>
      <c r="J237" s="708"/>
      <c r="K237" s="708"/>
      <c r="L237" s="708"/>
      <c r="M237" s="708"/>
      <c r="N237" s="708"/>
      <c r="O237" s="709"/>
      <c r="P237" s="709"/>
      <c r="Q237" s="709"/>
      <c r="R237" s="709"/>
      <c r="S237" s="709"/>
      <c r="T237" s="709"/>
      <c r="U237" s="709"/>
      <c r="V237" s="709"/>
      <c r="W237" s="708"/>
      <c r="X237" s="708"/>
      <c r="Y237" s="708"/>
      <c r="Z237" s="708"/>
      <c r="AA237" s="708"/>
      <c r="AB237" s="708"/>
      <c r="AC237" s="708"/>
      <c r="AD237" s="708"/>
      <c r="AE237" s="708"/>
      <c r="AF237" s="708"/>
      <c r="AG237" s="708"/>
      <c r="AH237" s="708"/>
      <c r="AI237" s="708"/>
      <c r="AJ237" s="708"/>
      <c r="AK237" s="708"/>
      <c r="AL237" s="708"/>
      <c r="AM237" s="708"/>
      <c r="AN237" s="708"/>
      <c r="AO237" s="708"/>
      <c r="AP237" s="708"/>
      <c r="AQ237" s="708"/>
      <c r="AR237" s="708"/>
      <c r="AS237" s="708"/>
      <c r="AT237" s="708"/>
      <c r="AU237" s="708"/>
      <c r="AV237" s="708"/>
      <c r="AW237" s="708"/>
      <c r="AX237" s="708"/>
      <c r="AY237" s="708"/>
      <c r="AZ237" s="708"/>
      <c r="BA237" s="708"/>
      <c r="BB237" s="708"/>
      <c r="BC237" s="708"/>
      <c r="BD237" s="863"/>
      <c r="BE237" s="864"/>
      <c r="BF237" s="864"/>
      <c r="BG237" s="864"/>
      <c r="BH237" s="864"/>
      <c r="BI237" s="864"/>
      <c r="BJ237" s="864"/>
      <c r="BK237" s="864"/>
      <c r="BL237" s="864"/>
      <c r="BM237" s="864"/>
      <c r="BN237" s="864"/>
      <c r="BO237" s="865"/>
      <c r="BP237" s="608"/>
      <c r="BQ237" s="608"/>
      <c r="BR237" s="608"/>
      <c r="BS237" s="608"/>
    </row>
    <row r="238" spans="1:71" ht="20.100000000000001" customHeight="1">
      <c r="A238" s="679"/>
      <c r="B238" s="602">
        <v>1.3</v>
      </c>
      <c r="C238" s="704" t="s">
        <v>88</v>
      </c>
      <c r="D238" s="710" t="s">
        <v>81</v>
      </c>
      <c r="E238" s="671"/>
      <c r="F238" s="706">
        <v>41389</v>
      </c>
      <c r="G238" s="707">
        <v>41400</v>
      </c>
      <c r="H238" s="708"/>
      <c r="I238" s="708"/>
      <c r="J238" s="708"/>
      <c r="K238" s="708"/>
      <c r="L238" s="708"/>
      <c r="M238" s="708"/>
      <c r="N238" s="708"/>
      <c r="O238" s="708"/>
      <c r="P238" s="708"/>
      <c r="Q238" s="708"/>
      <c r="R238" s="708"/>
      <c r="S238" s="708"/>
      <c r="T238" s="708"/>
      <c r="U238" s="708"/>
      <c r="V238" s="708"/>
      <c r="W238" s="709"/>
      <c r="X238" s="709"/>
      <c r="Y238" s="708"/>
      <c r="Z238" s="708"/>
      <c r="AA238" s="708"/>
      <c r="AB238" s="708"/>
      <c r="AC238" s="708"/>
      <c r="AD238" s="708"/>
      <c r="AE238" s="708"/>
      <c r="AF238" s="708"/>
      <c r="AG238" s="708"/>
      <c r="AH238" s="708"/>
      <c r="AI238" s="708"/>
      <c r="AJ238" s="708"/>
      <c r="AK238" s="708"/>
      <c r="AL238" s="708"/>
      <c r="AM238" s="708"/>
      <c r="AN238" s="708"/>
      <c r="AO238" s="708"/>
      <c r="AP238" s="708"/>
      <c r="AQ238" s="708"/>
      <c r="AR238" s="708"/>
      <c r="AS238" s="708"/>
      <c r="AT238" s="708"/>
      <c r="AU238" s="708"/>
      <c r="AV238" s="708"/>
      <c r="AW238" s="708"/>
      <c r="AX238" s="708"/>
      <c r="AY238" s="708"/>
      <c r="AZ238" s="708"/>
      <c r="BA238" s="708"/>
      <c r="BB238" s="708"/>
      <c r="BC238" s="708"/>
      <c r="BD238" s="863"/>
      <c r="BE238" s="864"/>
      <c r="BF238" s="864"/>
      <c r="BG238" s="864"/>
      <c r="BH238" s="864"/>
      <c r="BI238" s="864"/>
      <c r="BJ238" s="864"/>
      <c r="BK238" s="864"/>
      <c r="BL238" s="864"/>
      <c r="BM238" s="864"/>
      <c r="BN238" s="864"/>
      <c r="BO238" s="865"/>
      <c r="BP238" s="608"/>
      <c r="BQ238" s="608"/>
      <c r="BR238" s="608"/>
      <c r="BS238" s="608"/>
    </row>
    <row r="239" spans="1:71" ht="20.100000000000001" customHeight="1" thickBot="1">
      <c r="A239" s="657"/>
      <c r="B239" s="658"/>
      <c r="C239" s="701"/>
      <c r="D239" s="713"/>
      <c r="E239" s="673"/>
      <c r="F239" s="714"/>
      <c r="G239" s="715"/>
      <c r="H239" s="716"/>
      <c r="I239" s="716"/>
      <c r="J239" s="716"/>
      <c r="K239" s="716"/>
      <c r="L239" s="716"/>
      <c r="M239" s="716"/>
      <c r="N239" s="716"/>
      <c r="O239" s="716"/>
      <c r="P239" s="716"/>
      <c r="Q239" s="716"/>
      <c r="R239" s="716"/>
      <c r="S239" s="716"/>
      <c r="T239" s="716"/>
      <c r="U239" s="716"/>
      <c r="V239" s="716"/>
      <c r="W239" s="716"/>
      <c r="X239" s="716"/>
      <c r="Y239" s="716"/>
      <c r="Z239" s="716"/>
      <c r="AA239" s="716"/>
      <c r="AB239" s="716"/>
      <c r="AC239" s="716"/>
      <c r="AD239" s="716"/>
      <c r="AE239" s="716"/>
      <c r="AF239" s="716"/>
      <c r="AG239" s="716"/>
      <c r="AH239" s="716"/>
      <c r="AI239" s="716"/>
      <c r="AJ239" s="716"/>
      <c r="AK239" s="716"/>
      <c r="AL239" s="716"/>
      <c r="AM239" s="716"/>
      <c r="AN239" s="716"/>
      <c r="AO239" s="716"/>
      <c r="AP239" s="716"/>
      <c r="AQ239" s="716"/>
      <c r="AR239" s="716"/>
      <c r="AS239" s="716"/>
      <c r="AT239" s="716"/>
      <c r="AU239" s="716"/>
      <c r="AV239" s="716"/>
      <c r="AW239" s="716"/>
      <c r="AX239" s="716"/>
      <c r="AY239" s="716"/>
      <c r="AZ239" s="716"/>
      <c r="BA239" s="716"/>
      <c r="BB239" s="716"/>
      <c r="BC239" s="716"/>
      <c r="BD239" s="866"/>
      <c r="BE239" s="867"/>
      <c r="BF239" s="867"/>
      <c r="BG239" s="867"/>
      <c r="BH239" s="867"/>
      <c r="BI239" s="867"/>
      <c r="BJ239" s="867"/>
      <c r="BK239" s="867"/>
      <c r="BL239" s="867"/>
      <c r="BM239" s="867"/>
      <c r="BN239" s="867"/>
      <c r="BO239" s="868"/>
      <c r="BP239" s="608"/>
      <c r="BQ239" s="608"/>
      <c r="BR239" s="608"/>
      <c r="BS239" s="608"/>
    </row>
    <row r="240" spans="1:71" ht="20.100000000000001" customHeight="1">
      <c r="A240" s="608"/>
      <c r="B240" s="608"/>
      <c r="C240" s="608"/>
      <c r="D240" s="608"/>
      <c r="E240" s="608"/>
      <c r="F240" s="609"/>
      <c r="G240" s="609"/>
      <c r="H240" s="608"/>
      <c r="I240" s="608"/>
      <c r="J240" s="608"/>
      <c r="K240" s="608"/>
      <c r="L240" s="608"/>
      <c r="M240" s="608"/>
      <c r="N240" s="608"/>
      <c r="O240" s="608"/>
      <c r="P240" s="608"/>
      <c r="Q240" s="608"/>
      <c r="R240" s="608"/>
      <c r="S240" s="608"/>
      <c r="T240" s="608"/>
      <c r="U240" s="608"/>
      <c r="V240" s="608"/>
      <c r="W240" s="608"/>
      <c r="X240" s="608"/>
      <c r="Y240" s="608"/>
      <c r="Z240" s="608"/>
      <c r="AA240" s="608"/>
      <c r="AB240" s="610"/>
      <c r="AC240" s="610"/>
      <c r="AD240" s="610"/>
      <c r="AE240" s="610"/>
      <c r="AF240" s="608"/>
      <c r="AG240" s="608"/>
      <c r="AH240" s="608"/>
      <c r="AI240" s="608"/>
      <c r="AJ240" s="608"/>
      <c r="AK240" s="608"/>
      <c r="AL240" s="608"/>
      <c r="AM240" s="608"/>
      <c r="AN240" s="608"/>
      <c r="AO240" s="608"/>
      <c r="AP240" s="608"/>
      <c r="AQ240" s="608"/>
      <c r="AR240" s="608"/>
      <c r="AS240" s="608"/>
      <c r="AT240" s="608"/>
      <c r="AU240" s="608"/>
      <c r="AV240" s="608"/>
      <c r="AW240" s="608"/>
      <c r="AX240" s="608"/>
      <c r="AY240" s="608"/>
      <c r="AZ240" s="608"/>
      <c r="BA240" s="608"/>
      <c r="BB240" s="608"/>
      <c r="BC240" s="608"/>
      <c r="BD240" s="608"/>
      <c r="BE240" s="608"/>
      <c r="BF240" s="608"/>
      <c r="BG240" s="608"/>
      <c r="BH240" s="608"/>
      <c r="BI240" s="608"/>
      <c r="BJ240" s="608"/>
      <c r="BK240" s="608"/>
      <c r="BL240" s="608"/>
      <c r="BM240" s="608"/>
      <c r="BN240" s="608"/>
      <c r="BO240" s="608"/>
      <c r="BP240" s="608"/>
      <c r="BQ240" s="608"/>
      <c r="BR240" s="608"/>
      <c r="BS240" s="608"/>
    </row>
    <row r="241" spans="1:71" ht="20.100000000000001" customHeight="1">
      <c r="A241" s="608"/>
      <c r="B241" s="608"/>
      <c r="C241" s="608"/>
      <c r="D241" s="608"/>
      <c r="E241" s="608"/>
      <c r="F241" s="609"/>
      <c r="G241" s="609"/>
      <c r="H241" s="608"/>
      <c r="I241" s="608"/>
      <c r="J241" s="608"/>
      <c r="K241" s="608"/>
      <c r="L241" s="608"/>
      <c r="M241" s="608"/>
      <c r="N241" s="608"/>
      <c r="O241" s="608"/>
      <c r="P241" s="608"/>
      <c r="Q241" s="608"/>
      <c r="R241" s="608"/>
      <c r="S241" s="608"/>
      <c r="T241" s="608"/>
      <c r="U241" s="608"/>
      <c r="V241" s="608"/>
      <c r="W241" s="608"/>
      <c r="X241" s="608"/>
      <c r="Y241" s="608"/>
      <c r="Z241" s="608"/>
      <c r="AA241" s="608"/>
      <c r="AB241" s="610"/>
      <c r="AC241" s="610"/>
      <c r="AD241" s="610"/>
      <c r="AE241" s="610"/>
      <c r="AF241" s="608"/>
      <c r="AG241" s="608"/>
      <c r="AH241" s="608"/>
      <c r="AI241" s="608"/>
      <c r="AJ241" s="608"/>
      <c r="AK241" s="608"/>
      <c r="AL241" s="608"/>
      <c r="AM241" s="608"/>
      <c r="AN241" s="608"/>
      <c r="AO241" s="608"/>
      <c r="AP241" s="608"/>
      <c r="AQ241" s="608"/>
      <c r="AR241" s="608"/>
      <c r="AS241" s="608"/>
      <c r="AT241" s="608"/>
      <c r="AU241" s="608"/>
      <c r="AV241" s="608"/>
      <c r="AW241" s="608"/>
      <c r="AX241" s="608"/>
      <c r="AY241" s="608"/>
      <c r="AZ241" s="608"/>
      <c r="BA241" s="608"/>
      <c r="BB241" s="608"/>
      <c r="BC241" s="608"/>
      <c r="BD241" s="608"/>
      <c r="BE241" s="608"/>
      <c r="BF241" s="608"/>
      <c r="BG241" s="608"/>
      <c r="BH241" s="608"/>
      <c r="BI241" s="608"/>
      <c r="BJ241" s="608"/>
      <c r="BK241" s="608"/>
      <c r="BL241" s="608"/>
      <c r="BM241" s="608"/>
      <c r="BN241" s="608"/>
      <c r="BO241" s="608"/>
      <c r="BP241" s="608"/>
      <c r="BQ241" s="608"/>
      <c r="BR241" s="608"/>
      <c r="BS241" s="608"/>
    </row>
    <row r="242" spans="1:71" ht="20.100000000000001" customHeight="1">
      <c r="A242" s="608"/>
      <c r="B242" s="608"/>
      <c r="C242" s="608"/>
      <c r="D242" s="608"/>
      <c r="E242" s="608"/>
      <c r="F242" s="609"/>
      <c r="G242" s="609"/>
      <c r="H242" s="608"/>
      <c r="I242" s="608"/>
      <c r="J242" s="608"/>
      <c r="K242" s="608"/>
      <c r="L242" s="608"/>
      <c r="M242" s="608"/>
      <c r="N242" s="608"/>
      <c r="O242" s="608"/>
      <c r="P242" s="608"/>
      <c r="Q242" s="608"/>
      <c r="R242" s="608"/>
      <c r="S242" s="608"/>
      <c r="T242" s="608"/>
      <c r="U242" s="608"/>
      <c r="V242" s="608"/>
      <c r="W242" s="608"/>
      <c r="X242" s="608"/>
      <c r="Y242" s="608"/>
      <c r="Z242" s="608"/>
      <c r="AA242" s="608"/>
      <c r="AB242" s="610"/>
      <c r="AC242" s="610"/>
      <c r="AD242" s="610"/>
      <c r="AE242" s="610"/>
      <c r="AF242" s="608"/>
      <c r="AG242" s="608"/>
      <c r="AH242" s="608"/>
      <c r="AI242" s="608"/>
      <c r="AJ242" s="608"/>
      <c r="AK242" s="608"/>
      <c r="AL242" s="608"/>
      <c r="AM242" s="608"/>
      <c r="AN242" s="608"/>
      <c r="AO242" s="608"/>
      <c r="AP242" s="608"/>
      <c r="AQ242" s="608"/>
      <c r="AR242" s="608"/>
      <c r="AS242" s="608"/>
      <c r="AT242" s="608"/>
      <c r="AU242" s="608"/>
      <c r="AV242" s="608"/>
      <c r="AW242" s="608"/>
      <c r="AX242" s="608"/>
      <c r="AY242" s="608"/>
      <c r="AZ242" s="608"/>
      <c r="BA242" s="608"/>
      <c r="BB242" s="608"/>
      <c r="BC242" s="608"/>
      <c r="BD242" s="608"/>
      <c r="BE242" s="608"/>
      <c r="BF242" s="608"/>
      <c r="BG242" s="608"/>
      <c r="BH242" s="608"/>
      <c r="BI242" s="608"/>
      <c r="BJ242" s="608"/>
      <c r="BK242" s="608"/>
      <c r="BL242" s="608"/>
      <c r="BM242" s="608"/>
      <c r="BN242" s="608"/>
      <c r="BO242" s="608"/>
      <c r="BP242" s="608"/>
      <c r="BQ242" s="608"/>
      <c r="BR242" s="608"/>
      <c r="BS242" s="608"/>
    </row>
    <row r="243" spans="1:71" ht="20.100000000000001" customHeight="1">
      <c r="A243" s="620"/>
      <c r="C243" s="608"/>
      <c r="D243" s="608"/>
      <c r="E243" s="608"/>
      <c r="F243" s="609"/>
      <c r="G243" s="609"/>
      <c r="H243" s="608"/>
      <c r="I243" s="608"/>
      <c r="J243" s="608"/>
      <c r="K243" s="608"/>
      <c r="L243" s="608"/>
      <c r="M243" s="608"/>
      <c r="N243" s="608"/>
      <c r="O243" s="608"/>
      <c r="P243" s="608"/>
      <c r="Q243" s="608"/>
      <c r="R243" s="608"/>
      <c r="S243" s="608"/>
      <c r="T243" s="608"/>
      <c r="U243" s="608"/>
      <c r="V243" s="608"/>
      <c r="W243" s="608"/>
      <c r="X243" s="608"/>
      <c r="Y243" s="608"/>
      <c r="Z243" s="608"/>
      <c r="AA243" s="608"/>
      <c r="AB243" s="610"/>
      <c r="AC243" s="610"/>
      <c r="AD243" s="610"/>
      <c r="AE243" s="610"/>
      <c r="AF243" s="608"/>
      <c r="AG243" s="608"/>
      <c r="AH243" s="608"/>
      <c r="AI243" s="608"/>
      <c r="AJ243" s="608"/>
      <c r="AK243" s="608"/>
      <c r="AL243" s="608"/>
      <c r="AM243" s="608"/>
      <c r="AN243" s="608"/>
      <c r="AO243" s="608"/>
      <c r="AP243" s="608"/>
      <c r="AQ243" s="608"/>
      <c r="AR243" s="608"/>
      <c r="AS243" s="608"/>
      <c r="AT243" s="608"/>
      <c r="AU243" s="608"/>
      <c r="AV243" s="608"/>
      <c r="AW243" s="608"/>
      <c r="AX243" s="608"/>
      <c r="AY243" s="608"/>
      <c r="AZ243" s="608"/>
      <c r="BA243" s="608"/>
      <c r="BB243" s="608"/>
      <c r="BC243" s="608"/>
      <c r="BD243" s="608"/>
      <c r="BE243" s="608"/>
      <c r="BF243" s="608"/>
      <c r="BG243" s="608"/>
      <c r="BH243" s="608"/>
      <c r="BI243" s="608"/>
      <c r="BJ243" s="608"/>
      <c r="BK243" s="608"/>
      <c r="BL243" s="608"/>
      <c r="BM243" s="608"/>
      <c r="BN243" s="608"/>
      <c r="BO243" s="608"/>
      <c r="BP243" s="608"/>
      <c r="BQ243" s="608"/>
      <c r="BR243" s="608"/>
      <c r="BS243" s="608"/>
    </row>
    <row r="244" spans="1:71" ht="20.100000000000001" customHeight="1">
      <c r="A244" s="620"/>
      <c r="C244" s="608"/>
      <c r="D244" s="608"/>
      <c r="E244" s="608"/>
      <c r="F244" s="609"/>
      <c r="G244" s="609"/>
      <c r="H244" s="608"/>
      <c r="I244" s="608"/>
      <c r="J244" s="608"/>
      <c r="K244" s="608"/>
      <c r="L244" s="608"/>
      <c r="M244" s="608"/>
      <c r="N244" s="608"/>
      <c r="O244" s="608"/>
      <c r="P244" s="608"/>
      <c r="Q244" s="608"/>
      <c r="R244" s="608"/>
      <c r="S244" s="608"/>
      <c r="T244" s="608"/>
      <c r="U244" s="608"/>
      <c r="V244" s="608"/>
      <c r="W244" s="608"/>
      <c r="X244" s="608"/>
      <c r="Y244" s="608"/>
      <c r="Z244" s="608"/>
      <c r="AA244" s="608"/>
      <c r="AB244" s="610"/>
      <c r="AC244" s="610"/>
      <c r="AD244" s="610"/>
      <c r="AE244" s="610"/>
      <c r="AF244" s="608"/>
      <c r="AG244" s="608"/>
      <c r="AH244" s="608"/>
      <c r="AI244" s="608"/>
      <c r="AJ244" s="608"/>
      <c r="AK244" s="608"/>
      <c r="AL244" s="608"/>
      <c r="AM244" s="608"/>
      <c r="AN244" s="608"/>
      <c r="AO244" s="608"/>
      <c r="AP244" s="608"/>
      <c r="AQ244" s="608"/>
      <c r="AR244" s="608"/>
      <c r="AS244" s="608"/>
      <c r="AT244" s="608"/>
      <c r="AU244" s="608"/>
      <c r="AV244" s="608"/>
      <c r="AW244" s="608"/>
      <c r="AX244" s="608"/>
      <c r="AY244" s="608"/>
      <c r="AZ244" s="608"/>
      <c r="BA244" s="608"/>
      <c r="BB244" s="608"/>
      <c r="BC244" s="608"/>
      <c r="BD244" s="608"/>
      <c r="BE244" s="608"/>
      <c r="BF244" s="608"/>
      <c r="BG244" s="608"/>
      <c r="BH244" s="608"/>
      <c r="BI244" s="608"/>
      <c r="BJ244" s="608"/>
      <c r="BK244" s="608"/>
      <c r="BL244" s="608"/>
      <c r="BM244" s="608"/>
      <c r="BN244" s="608"/>
      <c r="BO244" s="608"/>
      <c r="BP244" s="608"/>
      <c r="BQ244" s="608"/>
      <c r="BR244" s="608"/>
      <c r="BS244" s="608"/>
    </row>
    <row r="245" spans="1:71" ht="20.100000000000001" customHeight="1">
      <c r="A245" s="620"/>
      <c r="C245" s="608"/>
      <c r="E245" s="608"/>
      <c r="F245" s="609"/>
      <c r="G245" s="609"/>
      <c r="H245" s="608"/>
      <c r="I245" s="608"/>
      <c r="J245" s="608"/>
      <c r="K245" s="608"/>
      <c r="L245" s="608"/>
      <c r="M245" s="608"/>
      <c r="N245" s="608"/>
      <c r="O245" s="608"/>
      <c r="P245" s="608"/>
      <c r="Q245" s="608"/>
      <c r="R245" s="608"/>
      <c r="S245" s="608"/>
      <c r="T245" s="608"/>
      <c r="U245" s="608"/>
      <c r="V245" s="608"/>
      <c r="W245" s="608"/>
      <c r="X245" s="608"/>
      <c r="Y245" s="608"/>
      <c r="Z245" s="608"/>
      <c r="AA245" s="608"/>
      <c r="AB245" s="610"/>
      <c r="AC245" s="610"/>
      <c r="AD245" s="610"/>
      <c r="AE245" s="610"/>
      <c r="AF245" s="608"/>
      <c r="AG245" s="608"/>
      <c r="AH245" s="608"/>
      <c r="AI245" s="608"/>
      <c r="AJ245" s="608"/>
      <c r="AK245" s="608"/>
      <c r="AL245" s="608"/>
      <c r="AM245" s="608"/>
      <c r="AN245" s="608"/>
      <c r="AO245" s="608"/>
      <c r="AP245" s="608"/>
      <c r="AQ245" s="608"/>
      <c r="AR245" s="608"/>
      <c r="AS245" s="608"/>
      <c r="AT245" s="608"/>
      <c r="AU245" s="608"/>
      <c r="AV245" s="608"/>
      <c r="AW245" s="608"/>
      <c r="AX245" s="608"/>
      <c r="AY245" s="608"/>
      <c r="AZ245" s="608"/>
      <c r="BA245" s="608"/>
      <c r="BB245" s="608"/>
      <c r="BC245" s="608"/>
      <c r="BD245" s="608"/>
      <c r="BE245" s="608"/>
      <c r="BF245" s="608"/>
      <c r="BG245" s="608"/>
      <c r="BH245" s="608"/>
      <c r="BI245" s="608"/>
      <c r="BJ245" s="608"/>
      <c r="BK245" s="608"/>
      <c r="BL245" s="608"/>
      <c r="BM245" s="608"/>
      <c r="BN245" s="608"/>
      <c r="BO245" s="608"/>
      <c r="BP245" s="608"/>
      <c r="BQ245" s="608"/>
      <c r="BR245" s="608"/>
      <c r="BS245" s="608"/>
    </row>
    <row r="248" spans="1:71" ht="20.100000000000001" customHeight="1">
      <c r="A248" s="859" t="s">
        <v>51</v>
      </c>
      <c r="B248" s="859"/>
      <c r="C248" s="859"/>
      <c r="D248" s="859"/>
      <c r="E248" s="859"/>
      <c r="F248" s="859"/>
      <c r="G248" s="859"/>
      <c r="H248" s="859"/>
      <c r="I248" s="859"/>
      <c r="J248" s="859"/>
      <c r="K248" s="859"/>
      <c r="L248" s="859"/>
      <c r="M248" s="859"/>
      <c r="N248" s="859"/>
      <c r="O248" s="859"/>
      <c r="P248" s="859"/>
      <c r="Q248" s="859"/>
      <c r="R248" s="859"/>
      <c r="S248" s="859"/>
      <c r="T248" s="859"/>
      <c r="U248" s="859"/>
      <c r="V248" s="859"/>
      <c r="W248" s="859"/>
      <c r="X248" s="859"/>
      <c r="Y248" s="859"/>
      <c r="Z248" s="859"/>
      <c r="AA248" s="859"/>
      <c r="AB248" s="859"/>
      <c r="AC248" s="859"/>
      <c r="AD248" s="859"/>
      <c r="AE248" s="859"/>
      <c r="AF248" s="859"/>
      <c r="AG248" s="859"/>
      <c r="AH248" s="859"/>
      <c r="AI248" s="859"/>
      <c r="AJ248" s="859"/>
      <c r="AK248" s="859"/>
      <c r="AL248" s="859"/>
      <c r="AM248" s="859"/>
      <c r="AN248" s="859"/>
      <c r="AO248" s="859"/>
      <c r="AP248" s="859"/>
      <c r="AQ248" s="859"/>
      <c r="AR248" s="859"/>
      <c r="AS248" s="859"/>
      <c r="AT248" s="859"/>
      <c r="AU248" s="859"/>
      <c r="AV248" s="859"/>
      <c r="AW248" s="859"/>
      <c r="AX248" s="859"/>
      <c r="AY248" s="859"/>
      <c r="AZ248" s="859"/>
      <c r="BA248" s="859"/>
      <c r="BB248" s="859"/>
      <c r="BC248" s="859"/>
      <c r="BD248" s="859"/>
      <c r="BE248" s="859"/>
      <c r="BF248" s="859"/>
      <c r="BG248" s="859"/>
      <c r="BH248" s="859"/>
      <c r="BI248" s="859"/>
      <c r="BJ248" s="859"/>
      <c r="BK248" s="859"/>
      <c r="BL248" s="859"/>
      <c r="BM248" s="859"/>
      <c r="BN248" s="859"/>
      <c r="BO248" s="859"/>
    </row>
    <row r="249" spans="1:71" ht="20.100000000000001" customHeight="1">
      <c r="A249" s="859" t="s">
        <v>52</v>
      </c>
      <c r="B249" s="859"/>
      <c r="C249" s="859"/>
      <c r="D249" s="859"/>
      <c r="E249" s="859"/>
      <c r="F249" s="859"/>
      <c r="G249" s="859"/>
      <c r="H249" s="859"/>
      <c r="I249" s="859"/>
      <c r="J249" s="859"/>
      <c r="K249" s="859"/>
      <c r="L249" s="859"/>
      <c r="M249" s="859"/>
      <c r="N249" s="859"/>
      <c r="O249" s="859"/>
      <c r="P249" s="859"/>
      <c r="Q249" s="859"/>
      <c r="R249" s="859"/>
      <c r="S249" s="859"/>
      <c r="T249" s="859"/>
      <c r="U249" s="859"/>
      <c r="V249" s="859"/>
      <c r="W249" s="859"/>
      <c r="X249" s="859"/>
      <c r="Y249" s="859"/>
      <c r="Z249" s="859"/>
      <c r="AA249" s="859"/>
      <c r="AB249" s="859"/>
      <c r="AC249" s="859"/>
      <c r="AD249" s="859"/>
      <c r="AE249" s="859"/>
      <c r="AF249" s="859"/>
      <c r="AG249" s="859"/>
      <c r="AH249" s="859"/>
      <c r="AI249" s="859"/>
      <c r="AJ249" s="859"/>
      <c r="AK249" s="859"/>
      <c r="AL249" s="859"/>
      <c r="AM249" s="859"/>
      <c r="AN249" s="859"/>
      <c r="AO249" s="859"/>
      <c r="AP249" s="859"/>
      <c r="AQ249" s="859"/>
      <c r="AR249" s="859"/>
      <c r="AS249" s="859"/>
      <c r="AT249" s="859"/>
      <c r="AU249" s="859"/>
      <c r="AV249" s="859"/>
      <c r="AW249" s="859"/>
      <c r="AX249" s="859"/>
      <c r="AY249" s="859"/>
      <c r="AZ249" s="859"/>
      <c r="BA249" s="859"/>
      <c r="BB249" s="859"/>
      <c r="BC249" s="859"/>
      <c r="BD249" s="859"/>
      <c r="BE249" s="859"/>
      <c r="BF249" s="859"/>
      <c r="BG249" s="859"/>
      <c r="BH249" s="859"/>
      <c r="BI249" s="859"/>
      <c r="BJ249" s="859"/>
      <c r="BK249" s="859"/>
      <c r="BL249" s="859"/>
      <c r="BM249" s="859"/>
      <c r="BN249" s="859"/>
      <c r="BO249" s="859"/>
    </row>
    <row r="250" spans="1:71" ht="20.100000000000001" customHeight="1">
      <c r="A250" s="638"/>
      <c r="B250" s="638"/>
      <c r="C250" s="638"/>
      <c r="D250" s="638"/>
      <c r="E250" s="638"/>
      <c r="F250" s="638"/>
      <c r="G250" s="638"/>
      <c r="H250" s="640"/>
      <c r="I250" s="640"/>
      <c r="J250" s="640"/>
      <c r="K250" s="640"/>
      <c r="L250" s="640"/>
      <c r="M250" s="640"/>
      <c r="N250" s="640"/>
      <c r="O250" s="640"/>
      <c r="P250" s="640"/>
      <c r="Q250" s="640"/>
      <c r="R250" s="640"/>
      <c r="S250" s="640"/>
      <c r="T250" s="640"/>
      <c r="U250" s="640"/>
      <c r="V250" s="640"/>
      <c r="W250" s="640"/>
      <c r="X250" s="640"/>
      <c r="Y250" s="640"/>
      <c r="Z250" s="640"/>
      <c r="AA250" s="640"/>
      <c r="AB250" s="640"/>
      <c r="AC250" s="640"/>
      <c r="AD250" s="640"/>
      <c r="AE250" s="640"/>
      <c r="AF250" s="640"/>
      <c r="AG250" s="640"/>
      <c r="AH250" s="640"/>
      <c r="AI250" s="640"/>
      <c r="AJ250" s="640"/>
      <c r="AK250" s="640"/>
      <c r="AL250" s="640"/>
      <c r="AM250" s="640"/>
      <c r="AN250" s="640"/>
      <c r="AO250" s="640"/>
      <c r="AP250" s="640"/>
      <c r="AQ250" s="640"/>
      <c r="AR250" s="640"/>
      <c r="AS250" s="640"/>
      <c r="AT250" s="640"/>
      <c r="AU250" s="640"/>
      <c r="AV250" s="640"/>
      <c r="AW250" s="640"/>
      <c r="AX250" s="640"/>
      <c r="AY250" s="640"/>
      <c r="AZ250" s="640"/>
      <c r="BA250" s="640"/>
      <c r="BB250" s="640"/>
      <c r="BC250" s="640"/>
      <c r="BD250" s="640"/>
      <c r="BE250" s="640"/>
      <c r="BF250" s="640"/>
      <c r="BG250" s="640"/>
      <c r="BH250" s="640"/>
      <c r="BI250" s="640"/>
      <c r="BJ250" s="640"/>
      <c r="BK250" s="640"/>
      <c r="BL250" s="640"/>
      <c r="BM250" s="640"/>
      <c r="BN250" s="640"/>
      <c r="BO250" s="640"/>
    </row>
    <row r="251" spans="1:71" ht="20.100000000000001" customHeight="1">
      <c r="A251" s="606" t="s">
        <v>2</v>
      </c>
      <c r="B251" s="26"/>
      <c r="C251" s="22"/>
      <c r="D251" s="23" t="s">
        <v>53</v>
      </c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607"/>
      <c r="AC251" s="607"/>
      <c r="AD251" s="607"/>
      <c r="AE251" s="607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641"/>
      <c r="BE251" s="641"/>
      <c r="BF251" s="641"/>
      <c r="BG251" s="641"/>
      <c r="BH251" s="641"/>
      <c r="BI251" s="641"/>
      <c r="BJ251" s="641"/>
      <c r="BK251" s="641"/>
      <c r="BL251" s="641"/>
      <c r="BM251" s="641"/>
      <c r="BN251" s="641"/>
      <c r="BO251" s="641"/>
    </row>
    <row r="252" spans="1:71" ht="20.100000000000001" customHeight="1">
      <c r="A252" s="606"/>
      <c r="B252" s="26"/>
      <c r="C252" s="22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607"/>
      <c r="AC252" s="607"/>
      <c r="AD252" s="607"/>
      <c r="AE252" s="607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641"/>
      <c r="BE252" s="641"/>
      <c r="BF252" s="641"/>
      <c r="BG252" s="641"/>
      <c r="BH252" s="641"/>
      <c r="BI252" s="641"/>
      <c r="BJ252" s="641"/>
      <c r="BK252" s="641"/>
      <c r="BL252" s="641"/>
      <c r="BM252" s="641"/>
      <c r="BN252" s="641"/>
      <c r="BO252" s="641"/>
    </row>
    <row r="253" spans="1:71" ht="20.100000000000001" customHeight="1">
      <c r="A253" s="23" t="s">
        <v>54</v>
      </c>
      <c r="B253" s="642"/>
      <c r="C253" s="39">
        <v>206839</v>
      </c>
      <c r="D253" s="26"/>
      <c r="E253" s="23" t="s">
        <v>3</v>
      </c>
      <c r="F253" s="26"/>
      <c r="G253" s="856" t="s">
        <v>155</v>
      </c>
      <c r="H253" s="857"/>
      <c r="I253" s="857"/>
      <c r="J253" s="857"/>
      <c r="K253" s="857"/>
      <c r="L253" s="857"/>
      <c r="M253" s="857"/>
      <c r="N253" s="857"/>
      <c r="O253" s="857"/>
      <c r="P253" s="857"/>
      <c r="Q253" s="857"/>
      <c r="R253" s="857"/>
      <c r="S253" s="857"/>
      <c r="T253" s="857"/>
      <c r="U253" s="857"/>
      <c r="V253" s="857"/>
      <c r="W253" s="857"/>
      <c r="X253" s="857"/>
      <c r="Y253" s="857"/>
      <c r="Z253" s="857"/>
      <c r="AA253" s="857"/>
      <c r="AB253" s="857"/>
      <c r="AC253" s="858"/>
      <c r="AD253" s="607"/>
      <c r="AE253" s="607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641"/>
      <c r="BE253" s="641"/>
      <c r="BF253" s="641"/>
      <c r="BG253" s="641"/>
      <c r="BH253" s="643"/>
      <c r="BI253" s="643"/>
      <c r="BJ253" s="643"/>
      <c r="BK253" s="643"/>
      <c r="BL253" s="643"/>
      <c r="BM253" s="643"/>
      <c r="BN253" s="643"/>
      <c r="BO253" s="643"/>
    </row>
    <row r="254" spans="1:71" ht="20.100000000000001" customHeight="1" thickBot="1">
      <c r="A254" s="608"/>
      <c r="B254" s="608"/>
      <c r="C254" s="608"/>
      <c r="D254" s="608"/>
      <c r="E254" s="608"/>
      <c r="F254" s="608"/>
      <c r="G254" s="608"/>
      <c r="H254" s="608"/>
      <c r="I254" s="608"/>
      <c r="J254" s="608"/>
      <c r="K254" s="608"/>
      <c r="L254" s="608"/>
      <c r="M254" s="608"/>
      <c r="N254" s="608"/>
      <c r="O254" s="608"/>
      <c r="P254" s="608"/>
      <c r="Q254" s="608"/>
      <c r="R254" s="608"/>
      <c r="S254" s="608"/>
      <c r="T254" s="608"/>
      <c r="U254" s="608"/>
      <c r="V254" s="608"/>
      <c r="W254" s="608"/>
      <c r="X254" s="608"/>
      <c r="Y254" s="608"/>
      <c r="Z254" s="608"/>
      <c r="AA254" s="608"/>
      <c r="AB254" s="610"/>
      <c r="AC254" s="610"/>
      <c r="AD254" s="610"/>
      <c r="AE254" s="610"/>
      <c r="AF254" s="608"/>
      <c r="AG254" s="608"/>
      <c r="AH254" s="608"/>
      <c r="AI254" s="608"/>
      <c r="AJ254" s="608"/>
      <c r="AK254" s="608"/>
      <c r="AL254" s="608"/>
      <c r="AM254" s="608"/>
      <c r="AN254" s="608"/>
      <c r="AO254" s="608"/>
      <c r="AP254" s="608"/>
      <c r="AQ254" s="608"/>
      <c r="AR254" s="608"/>
      <c r="AS254" s="608"/>
      <c r="AT254" s="608"/>
      <c r="AU254" s="608"/>
      <c r="AV254" s="608"/>
      <c r="AW254" s="608"/>
      <c r="AX254" s="608"/>
      <c r="AY254" s="608"/>
      <c r="AZ254" s="608"/>
      <c r="BA254" s="608"/>
      <c r="BB254" s="608"/>
      <c r="BC254" s="608"/>
      <c r="BD254" s="608"/>
      <c r="BE254" s="608"/>
      <c r="BF254" s="608"/>
      <c r="BG254" s="608"/>
      <c r="BH254" s="608"/>
      <c r="BI254" s="608"/>
      <c r="BJ254" s="608"/>
      <c r="BK254" s="608"/>
      <c r="BL254" s="608"/>
      <c r="BM254" s="608"/>
      <c r="BN254" s="608"/>
      <c r="BO254" s="608"/>
    </row>
    <row r="255" spans="1:71" ht="20.100000000000001" customHeight="1" thickBot="1">
      <c r="A255" s="820" t="s">
        <v>55</v>
      </c>
      <c r="B255" s="823" t="s">
        <v>56</v>
      </c>
      <c r="C255" s="823" t="s">
        <v>57</v>
      </c>
      <c r="D255" s="823" t="s">
        <v>58</v>
      </c>
      <c r="E255" s="823" t="s">
        <v>59</v>
      </c>
      <c r="F255" s="823" t="s">
        <v>60</v>
      </c>
      <c r="G255" s="823" t="s">
        <v>61</v>
      </c>
      <c r="H255" s="826" t="s">
        <v>62</v>
      </c>
      <c r="I255" s="827"/>
      <c r="J255" s="827"/>
      <c r="K255" s="827"/>
      <c r="L255" s="827"/>
      <c r="M255" s="827"/>
      <c r="N255" s="827"/>
      <c r="O255" s="827"/>
      <c r="P255" s="827"/>
      <c r="Q255" s="827"/>
      <c r="R255" s="827"/>
      <c r="S255" s="827"/>
      <c r="T255" s="827"/>
      <c r="U255" s="827"/>
      <c r="V255" s="827"/>
      <c r="W255" s="827"/>
      <c r="X255" s="827"/>
      <c r="Y255" s="827"/>
      <c r="Z255" s="827"/>
      <c r="AA255" s="827"/>
      <c r="AB255" s="827"/>
      <c r="AC255" s="827"/>
      <c r="AD255" s="827"/>
      <c r="AE255" s="827"/>
      <c r="AF255" s="827"/>
      <c r="AG255" s="827"/>
      <c r="AH255" s="827"/>
      <c r="AI255" s="827"/>
      <c r="AJ255" s="827"/>
      <c r="AK255" s="827"/>
      <c r="AL255" s="827"/>
      <c r="AM255" s="827"/>
      <c r="AN255" s="827"/>
      <c r="AO255" s="827"/>
      <c r="AP255" s="827"/>
      <c r="AQ255" s="827"/>
      <c r="AR255" s="827"/>
      <c r="AS255" s="827"/>
      <c r="AT255" s="827"/>
      <c r="AU255" s="827"/>
      <c r="AV255" s="827"/>
      <c r="AW255" s="827"/>
      <c r="AX255" s="827"/>
      <c r="AY255" s="827"/>
      <c r="AZ255" s="827"/>
      <c r="BA255" s="827"/>
      <c r="BB255" s="827"/>
      <c r="BC255" s="827"/>
      <c r="BD255" s="826" t="s">
        <v>63</v>
      </c>
      <c r="BE255" s="827"/>
      <c r="BF255" s="827"/>
      <c r="BG255" s="827"/>
      <c r="BH255" s="827"/>
      <c r="BI255" s="827"/>
      <c r="BJ255" s="827"/>
      <c r="BK255" s="827"/>
      <c r="BL255" s="827"/>
      <c r="BM255" s="827"/>
      <c r="BN255" s="827"/>
      <c r="BO255" s="823"/>
    </row>
    <row r="256" spans="1:71" ht="20.100000000000001" customHeight="1" thickBot="1">
      <c r="A256" s="821"/>
      <c r="B256" s="824"/>
      <c r="C256" s="824"/>
      <c r="D256" s="824"/>
      <c r="E256" s="824"/>
      <c r="F256" s="824"/>
      <c r="G256" s="824"/>
      <c r="H256" s="832" t="s">
        <v>64</v>
      </c>
      <c r="I256" s="832"/>
      <c r="J256" s="832"/>
      <c r="K256" s="832"/>
      <c r="L256" s="810" t="s">
        <v>65</v>
      </c>
      <c r="M256" s="811"/>
      <c r="N256" s="811"/>
      <c r="O256" s="812"/>
      <c r="P256" s="810" t="s">
        <v>66</v>
      </c>
      <c r="Q256" s="811"/>
      <c r="R256" s="811"/>
      <c r="S256" s="812"/>
      <c r="T256" s="810" t="s">
        <v>67</v>
      </c>
      <c r="U256" s="811"/>
      <c r="V256" s="811"/>
      <c r="W256" s="812"/>
      <c r="X256" s="810" t="s">
        <v>68</v>
      </c>
      <c r="Y256" s="811"/>
      <c r="Z256" s="811"/>
      <c r="AA256" s="812"/>
      <c r="AB256" s="810" t="s">
        <v>69</v>
      </c>
      <c r="AC256" s="811"/>
      <c r="AD256" s="811"/>
      <c r="AE256" s="812"/>
      <c r="AF256" s="810" t="s">
        <v>70</v>
      </c>
      <c r="AG256" s="811"/>
      <c r="AH256" s="811"/>
      <c r="AI256" s="811"/>
      <c r="AJ256" s="810" t="s">
        <v>71</v>
      </c>
      <c r="AK256" s="811"/>
      <c r="AL256" s="811"/>
      <c r="AM256" s="812"/>
      <c r="AN256" s="810" t="s">
        <v>72</v>
      </c>
      <c r="AO256" s="811"/>
      <c r="AP256" s="811"/>
      <c r="AQ256" s="811"/>
      <c r="AR256" s="810" t="s">
        <v>73</v>
      </c>
      <c r="AS256" s="811"/>
      <c r="AT256" s="811"/>
      <c r="AU256" s="812"/>
      <c r="AV256" s="810" t="s">
        <v>74</v>
      </c>
      <c r="AW256" s="811"/>
      <c r="AX256" s="811"/>
      <c r="AY256" s="812"/>
      <c r="AZ256" s="813" t="s">
        <v>75</v>
      </c>
      <c r="BA256" s="813"/>
      <c r="BB256" s="813"/>
      <c r="BC256" s="813"/>
      <c r="BD256" s="828"/>
      <c r="BE256" s="829"/>
      <c r="BF256" s="829"/>
      <c r="BG256" s="829"/>
      <c r="BH256" s="829"/>
      <c r="BI256" s="829"/>
      <c r="BJ256" s="829"/>
      <c r="BK256" s="829"/>
      <c r="BL256" s="829"/>
      <c r="BM256" s="829"/>
      <c r="BN256" s="829"/>
      <c r="BO256" s="824"/>
    </row>
    <row r="257" spans="1:71" ht="20.100000000000001" customHeight="1" thickBot="1">
      <c r="A257" s="822"/>
      <c r="B257" s="825"/>
      <c r="C257" s="825"/>
      <c r="D257" s="825"/>
      <c r="E257" s="825"/>
      <c r="F257" s="825"/>
      <c r="G257" s="825"/>
      <c r="H257" s="646" t="s">
        <v>76</v>
      </c>
      <c r="I257" s="647" t="s">
        <v>77</v>
      </c>
      <c r="J257" s="647" t="s">
        <v>78</v>
      </c>
      <c r="K257" s="648" t="s">
        <v>79</v>
      </c>
      <c r="L257" s="649" t="s">
        <v>76</v>
      </c>
      <c r="M257" s="650" t="s">
        <v>77</v>
      </c>
      <c r="N257" s="650" t="s">
        <v>78</v>
      </c>
      <c r="O257" s="651" t="s">
        <v>79</v>
      </c>
      <c r="P257" s="649" t="s">
        <v>76</v>
      </c>
      <c r="Q257" s="650" t="s">
        <v>77</v>
      </c>
      <c r="R257" s="650" t="s">
        <v>78</v>
      </c>
      <c r="S257" s="651" t="s">
        <v>79</v>
      </c>
      <c r="T257" s="649" t="s">
        <v>76</v>
      </c>
      <c r="U257" s="650" t="s">
        <v>77</v>
      </c>
      <c r="V257" s="650" t="s">
        <v>78</v>
      </c>
      <c r="W257" s="651" t="s">
        <v>79</v>
      </c>
      <c r="X257" s="649" t="s">
        <v>76</v>
      </c>
      <c r="Y257" s="650" t="s">
        <v>77</v>
      </c>
      <c r="Z257" s="650" t="s">
        <v>78</v>
      </c>
      <c r="AA257" s="651" t="s">
        <v>79</v>
      </c>
      <c r="AB257" s="649" t="s">
        <v>76</v>
      </c>
      <c r="AC257" s="650" t="s">
        <v>77</v>
      </c>
      <c r="AD257" s="650" t="s">
        <v>78</v>
      </c>
      <c r="AE257" s="651" t="s">
        <v>79</v>
      </c>
      <c r="AF257" s="649" t="s">
        <v>76</v>
      </c>
      <c r="AG257" s="650" t="s">
        <v>77</v>
      </c>
      <c r="AH257" s="650" t="s">
        <v>78</v>
      </c>
      <c r="AI257" s="652" t="s">
        <v>79</v>
      </c>
      <c r="AJ257" s="649" t="s">
        <v>76</v>
      </c>
      <c r="AK257" s="650" t="s">
        <v>77</v>
      </c>
      <c r="AL257" s="650" t="s">
        <v>78</v>
      </c>
      <c r="AM257" s="651" t="s">
        <v>79</v>
      </c>
      <c r="AN257" s="649" t="s">
        <v>76</v>
      </c>
      <c r="AO257" s="650" t="s">
        <v>77</v>
      </c>
      <c r="AP257" s="650" t="s">
        <v>78</v>
      </c>
      <c r="AQ257" s="652" t="s">
        <v>79</v>
      </c>
      <c r="AR257" s="649" t="s">
        <v>76</v>
      </c>
      <c r="AS257" s="650" t="s">
        <v>77</v>
      </c>
      <c r="AT257" s="650" t="s">
        <v>78</v>
      </c>
      <c r="AU257" s="651" t="s">
        <v>79</v>
      </c>
      <c r="AV257" s="649" t="s">
        <v>76</v>
      </c>
      <c r="AW257" s="650" t="s">
        <v>77</v>
      </c>
      <c r="AX257" s="650" t="s">
        <v>78</v>
      </c>
      <c r="AY257" s="651" t="s">
        <v>79</v>
      </c>
      <c r="AZ257" s="653" t="s">
        <v>76</v>
      </c>
      <c r="BA257" s="650" t="s">
        <v>77</v>
      </c>
      <c r="BB257" s="650" t="s">
        <v>78</v>
      </c>
      <c r="BC257" s="652" t="s">
        <v>79</v>
      </c>
      <c r="BD257" s="830"/>
      <c r="BE257" s="831"/>
      <c r="BF257" s="831"/>
      <c r="BG257" s="831"/>
      <c r="BH257" s="831"/>
      <c r="BI257" s="831"/>
      <c r="BJ257" s="831"/>
      <c r="BK257" s="831"/>
      <c r="BL257" s="831"/>
      <c r="BM257" s="831"/>
      <c r="BN257" s="831"/>
      <c r="BO257" s="825"/>
    </row>
    <row r="258" spans="1:71" ht="20.100000000000001" customHeight="1" thickBot="1">
      <c r="A258" s="28"/>
      <c r="B258" s="28"/>
      <c r="C258" s="28"/>
      <c r="D258" s="29"/>
      <c r="E258" s="29"/>
      <c r="F258" s="624"/>
      <c r="G258" s="624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485"/>
      <c r="BE258" s="485"/>
      <c r="BF258" s="485"/>
      <c r="BG258" s="485"/>
    </row>
    <row r="259" spans="1:71" s="626" customFormat="1" ht="20.100000000000001" customHeight="1" thickBot="1">
      <c r="A259" s="674">
        <v>1</v>
      </c>
      <c r="B259" s="675"/>
      <c r="C259" s="675" t="s">
        <v>89</v>
      </c>
      <c r="D259" s="564"/>
      <c r="E259" s="564"/>
      <c r="F259" s="625"/>
      <c r="G259" s="625"/>
      <c r="H259" s="564"/>
      <c r="I259" s="564"/>
      <c r="J259" s="564"/>
      <c r="K259" s="564"/>
      <c r="L259" s="564"/>
      <c r="M259" s="564"/>
      <c r="N259" s="564"/>
      <c r="O259" s="564"/>
      <c r="P259" s="564"/>
      <c r="Q259" s="564"/>
      <c r="R259" s="564"/>
      <c r="S259" s="564"/>
      <c r="T259" s="564"/>
      <c r="U259" s="564"/>
      <c r="V259" s="564"/>
      <c r="W259" s="564"/>
      <c r="X259" s="564"/>
      <c r="Y259" s="564"/>
      <c r="Z259" s="564"/>
      <c r="AA259" s="564"/>
      <c r="AB259" s="564"/>
      <c r="AC259" s="564"/>
      <c r="AD259" s="564"/>
      <c r="AE259" s="564"/>
      <c r="AF259" s="564"/>
      <c r="AG259" s="564"/>
      <c r="AH259" s="564"/>
      <c r="AI259" s="564"/>
      <c r="AJ259" s="564"/>
      <c r="AK259" s="564"/>
      <c r="AL259" s="564"/>
      <c r="AM259" s="564"/>
      <c r="AN259" s="564"/>
      <c r="AO259" s="564"/>
      <c r="AP259" s="564"/>
      <c r="AQ259" s="564"/>
      <c r="AR259" s="564"/>
      <c r="AS259" s="564"/>
      <c r="AT259" s="564"/>
      <c r="AU259" s="564"/>
      <c r="AV259" s="564"/>
      <c r="AW259" s="564"/>
      <c r="AX259" s="564"/>
      <c r="AY259" s="564"/>
      <c r="AZ259" s="564"/>
      <c r="BA259" s="564"/>
      <c r="BB259" s="564"/>
      <c r="BC259" s="565"/>
      <c r="BD259" s="814"/>
      <c r="BE259" s="815"/>
      <c r="BF259" s="815"/>
      <c r="BG259" s="815"/>
      <c r="BH259" s="815"/>
      <c r="BI259" s="815"/>
      <c r="BJ259" s="815"/>
      <c r="BK259" s="815"/>
      <c r="BL259" s="815"/>
      <c r="BM259" s="815"/>
      <c r="BN259" s="815"/>
      <c r="BO259" s="816"/>
    </row>
    <row r="260" spans="1:71" s="627" customFormat="1" ht="20.100000000000001" customHeight="1">
      <c r="A260" s="676"/>
      <c r="B260" s="597">
        <v>1.1000000000000001</v>
      </c>
      <c r="C260" s="614" t="s">
        <v>80</v>
      </c>
      <c r="D260" s="615" t="s">
        <v>81</v>
      </c>
      <c r="E260" s="598"/>
      <c r="F260" s="665">
        <v>41334</v>
      </c>
      <c r="G260" s="677">
        <v>41348</v>
      </c>
      <c r="H260" s="598"/>
      <c r="I260" s="598"/>
      <c r="J260" s="598"/>
      <c r="K260" s="598"/>
      <c r="L260" s="598"/>
      <c r="M260" s="598"/>
      <c r="N260" s="598"/>
      <c r="O260" s="598"/>
      <c r="P260" s="599"/>
      <c r="Q260" s="599"/>
      <c r="R260" s="678"/>
      <c r="S260" s="678"/>
      <c r="T260" s="598"/>
      <c r="U260" s="598"/>
      <c r="V260" s="598"/>
      <c r="W260" s="598"/>
      <c r="X260" s="598"/>
      <c r="Y260" s="598"/>
      <c r="Z260" s="598"/>
      <c r="AA260" s="598"/>
      <c r="AB260" s="598"/>
      <c r="AC260" s="598"/>
      <c r="AD260" s="598"/>
      <c r="AE260" s="598"/>
      <c r="AF260" s="598"/>
      <c r="AG260" s="598"/>
      <c r="AH260" s="598"/>
      <c r="AI260" s="598"/>
      <c r="AJ260" s="598"/>
      <c r="AK260" s="598"/>
      <c r="AL260" s="598"/>
      <c r="AM260" s="598"/>
      <c r="AN260" s="598"/>
      <c r="AO260" s="598"/>
      <c r="AP260" s="598"/>
      <c r="AQ260" s="598"/>
      <c r="AR260" s="598"/>
      <c r="AS260" s="598"/>
      <c r="AT260" s="598"/>
      <c r="AU260" s="598"/>
      <c r="AV260" s="598"/>
      <c r="AW260" s="598"/>
      <c r="AX260" s="598"/>
      <c r="AY260" s="598"/>
      <c r="AZ260" s="598"/>
      <c r="BA260" s="598"/>
      <c r="BB260" s="598"/>
      <c r="BC260" s="671"/>
      <c r="BD260" s="817"/>
      <c r="BE260" s="818"/>
      <c r="BF260" s="818"/>
      <c r="BG260" s="818"/>
      <c r="BH260" s="818"/>
      <c r="BI260" s="818"/>
      <c r="BJ260" s="818"/>
      <c r="BK260" s="818"/>
      <c r="BL260" s="818"/>
      <c r="BM260" s="818"/>
      <c r="BN260" s="818"/>
      <c r="BO260" s="819"/>
    </row>
    <row r="261" spans="1:71" s="627" customFormat="1" ht="20.100000000000001" customHeight="1">
      <c r="A261" s="679"/>
      <c r="B261" s="602">
        <v>1.2</v>
      </c>
      <c r="C261" s="617" t="s">
        <v>186</v>
      </c>
      <c r="D261" s="618" t="s">
        <v>48</v>
      </c>
      <c r="E261" s="603"/>
      <c r="F261" s="666">
        <v>41351</v>
      </c>
      <c r="G261" s="680">
        <v>41369</v>
      </c>
      <c r="H261" s="603"/>
      <c r="I261" s="603"/>
      <c r="J261" s="603"/>
      <c r="K261" s="603"/>
      <c r="L261" s="603"/>
      <c r="M261" s="603"/>
      <c r="N261" s="603"/>
      <c r="O261" s="603"/>
      <c r="P261" s="603"/>
      <c r="Q261" s="603"/>
      <c r="R261" s="604"/>
      <c r="S261" s="604"/>
      <c r="T261" s="604"/>
      <c r="U261" s="681"/>
      <c r="V261" s="681"/>
      <c r="W261" s="603"/>
      <c r="X261" s="603"/>
      <c r="Y261" s="603"/>
      <c r="Z261" s="603"/>
      <c r="AA261" s="603"/>
      <c r="AB261" s="603"/>
      <c r="AC261" s="603"/>
      <c r="AD261" s="603"/>
      <c r="AE261" s="603"/>
      <c r="AF261" s="603"/>
      <c r="AG261" s="603"/>
      <c r="AH261" s="603"/>
      <c r="AI261" s="603"/>
      <c r="AJ261" s="603"/>
      <c r="AK261" s="603"/>
      <c r="AL261" s="603"/>
      <c r="AM261" s="603"/>
      <c r="AN261" s="603"/>
      <c r="AO261" s="603"/>
      <c r="AP261" s="603"/>
      <c r="AQ261" s="603"/>
      <c r="AR261" s="603"/>
      <c r="AS261" s="603"/>
      <c r="AT261" s="603"/>
      <c r="AU261" s="603"/>
      <c r="AV261" s="603"/>
      <c r="AW261" s="603"/>
      <c r="AX261" s="603"/>
      <c r="AY261" s="603"/>
      <c r="AZ261" s="603"/>
      <c r="BA261" s="603"/>
      <c r="BB261" s="603"/>
      <c r="BC261" s="672"/>
      <c r="BD261" s="817"/>
      <c r="BE261" s="818"/>
      <c r="BF261" s="818"/>
      <c r="BG261" s="818"/>
      <c r="BH261" s="818"/>
      <c r="BI261" s="818"/>
      <c r="BJ261" s="818"/>
      <c r="BK261" s="818"/>
      <c r="BL261" s="818"/>
      <c r="BM261" s="818"/>
      <c r="BN261" s="818"/>
      <c r="BO261" s="819"/>
    </row>
    <row r="262" spans="1:71" s="627" customFormat="1" ht="20.100000000000001" customHeight="1">
      <c r="A262" s="679"/>
      <c r="B262" s="602">
        <v>1.3</v>
      </c>
      <c r="C262" s="617" t="s">
        <v>89</v>
      </c>
      <c r="D262" s="618" t="s">
        <v>37</v>
      </c>
      <c r="E262" s="682">
        <v>1</v>
      </c>
      <c r="F262" s="666">
        <v>41372</v>
      </c>
      <c r="G262" s="680">
        <v>41381</v>
      </c>
      <c r="H262" s="603"/>
      <c r="I262" s="603"/>
      <c r="J262" s="603"/>
      <c r="K262" s="603"/>
      <c r="L262" s="603"/>
      <c r="M262" s="603"/>
      <c r="N262" s="603"/>
      <c r="O262" s="603"/>
      <c r="P262" s="603"/>
      <c r="Q262" s="603"/>
      <c r="R262" s="603"/>
      <c r="S262" s="603"/>
      <c r="T262" s="603"/>
      <c r="U262" s="604"/>
      <c r="V262" s="604"/>
      <c r="W262" s="604"/>
      <c r="X262" s="604"/>
      <c r="Y262" s="604"/>
      <c r="Z262" s="603"/>
      <c r="AA262" s="603"/>
      <c r="AB262" s="603"/>
      <c r="AC262" s="603"/>
      <c r="AD262" s="603"/>
      <c r="AE262" s="603"/>
      <c r="AF262" s="603"/>
      <c r="AG262" s="603"/>
      <c r="AH262" s="603"/>
      <c r="AI262" s="603"/>
      <c r="AJ262" s="603"/>
      <c r="AK262" s="603"/>
      <c r="AL262" s="603"/>
      <c r="AM262" s="603"/>
      <c r="AN262" s="603"/>
      <c r="AO262" s="603"/>
      <c r="AP262" s="603"/>
      <c r="AQ262" s="603"/>
      <c r="AR262" s="603"/>
      <c r="AS262" s="603"/>
      <c r="AT262" s="603"/>
      <c r="AU262" s="603"/>
      <c r="AV262" s="603"/>
      <c r="AW262" s="603"/>
      <c r="AX262" s="603"/>
      <c r="AY262" s="603"/>
      <c r="AZ262" s="603"/>
      <c r="BA262" s="603"/>
      <c r="BB262" s="603"/>
      <c r="BC262" s="672"/>
      <c r="BD262" s="817"/>
      <c r="BE262" s="818"/>
      <c r="BF262" s="818"/>
      <c r="BG262" s="818"/>
      <c r="BH262" s="818"/>
      <c r="BI262" s="818"/>
      <c r="BJ262" s="818"/>
      <c r="BK262" s="818"/>
      <c r="BL262" s="818"/>
      <c r="BM262" s="818"/>
      <c r="BN262" s="818"/>
      <c r="BO262" s="819"/>
    </row>
    <row r="263" spans="1:71" s="627" customFormat="1" ht="20.100000000000001" customHeight="1">
      <c r="A263" s="679"/>
      <c r="B263" s="602">
        <v>1.4</v>
      </c>
      <c r="C263" s="617" t="s">
        <v>83</v>
      </c>
      <c r="D263" s="618" t="s">
        <v>81</v>
      </c>
      <c r="E263" s="603"/>
      <c r="F263" s="666">
        <v>41407</v>
      </c>
      <c r="G263" s="680">
        <v>41411</v>
      </c>
      <c r="H263" s="603"/>
      <c r="I263" s="603"/>
      <c r="J263" s="603"/>
      <c r="K263" s="603"/>
      <c r="L263" s="603"/>
      <c r="M263" s="603"/>
      <c r="N263" s="603"/>
      <c r="O263" s="603"/>
      <c r="P263" s="603"/>
      <c r="Q263" s="603"/>
      <c r="R263" s="603"/>
      <c r="S263" s="603"/>
      <c r="T263" s="603"/>
      <c r="U263" s="603"/>
      <c r="V263" s="603"/>
      <c r="W263" s="603"/>
      <c r="X263" s="603"/>
      <c r="Y263" s="604"/>
      <c r="Z263" s="603"/>
      <c r="AA263" s="603"/>
      <c r="AB263" s="603"/>
      <c r="AC263" s="603"/>
      <c r="AD263" s="603"/>
      <c r="AE263" s="603"/>
      <c r="AF263" s="603"/>
      <c r="AG263" s="603"/>
      <c r="AH263" s="603"/>
      <c r="AI263" s="603"/>
      <c r="AJ263" s="603"/>
      <c r="AK263" s="603"/>
      <c r="AL263" s="603"/>
      <c r="AM263" s="603"/>
      <c r="AN263" s="603"/>
      <c r="AO263" s="603"/>
      <c r="AP263" s="603"/>
      <c r="AQ263" s="603"/>
      <c r="AR263" s="603"/>
      <c r="AS263" s="603"/>
      <c r="AT263" s="603"/>
      <c r="AU263" s="603"/>
      <c r="AV263" s="603"/>
      <c r="AW263" s="603"/>
      <c r="AX263" s="603"/>
      <c r="AY263" s="603"/>
      <c r="AZ263" s="603"/>
      <c r="BA263" s="603"/>
      <c r="BB263" s="603"/>
      <c r="BC263" s="672"/>
      <c r="BD263" s="817"/>
      <c r="BE263" s="818"/>
      <c r="BF263" s="818"/>
      <c r="BG263" s="818"/>
      <c r="BH263" s="818"/>
      <c r="BI263" s="818"/>
      <c r="BJ263" s="818"/>
      <c r="BK263" s="818"/>
      <c r="BL263" s="818"/>
      <c r="BM263" s="818"/>
      <c r="BN263" s="818"/>
      <c r="BO263" s="819"/>
    </row>
    <row r="264" spans="1:71" s="627" customFormat="1" ht="20.100000000000001" customHeight="1" thickBot="1">
      <c r="A264" s="679"/>
      <c r="B264" s="602"/>
      <c r="C264" s="617"/>
      <c r="D264" s="618"/>
      <c r="E264" s="603"/>
      <c r="F264" s="666"/>
      <c r="G264" s="680"/>
      <c r="H264" s="603"/>
      <c r="I264" s="603"/>
      <c r="J264" s="603"/>
      <c r="K264" s="603"/>
      <c r="L264" s="603"/>
      <c r="M264" s="603"/>
      <c r="N264" s="603"/>
      <c r="O264" s="603"/>
      <c r="P264" s="603"/>
      <c r="Q264" s="603"/>
      <c r="R264" s="603"/>
      <c r="S264" s="603"/>
      <c r="T264" s="603"/>
      <c r="U264" s="603"/>
      <c r="V264" s="603"/>
      <c r="W264" s="603"/>
      <c r="X264" s="603"/>
      <c r="Y264" s="603"/>
      <c r="Z264" s="603"/>
      <c r="AA264" s="603"/>
      <c r="AB264" s="603"/>
      <c r="AC264" s="603"/>
      <c r="AD264" s="603"/>
      <c r="AE264" s="603"/>
      <c r="AF264" s="603"/>
      <c r="AG264" s="603"/>
      <c r="AH264" s="603"/>
      <c r="AI264" s="603"/>
      <c r="AJ264" s="603"/>
      <c r="AK264" s="603"/>
      <c r="AL264" s="603"/>
      <c r="AM264" s="603"/>
      <c r="AN264" s="603"/>
      <c r="AO264" s="603"/>
      <c r="AP264" s="603"/>
      <c r="AQ264" s="603"/>
      <c r="AR264" s="603"/>
      <c r="AS264" s="603"/>
      <c r="AT264" s="603"/>
      <c r="AU264" s="603"/>
      <c r="AV264" s="603"/>
      <c r="AW264" s="603"/>
      <c r="AX264" s="603"/>
      <c r="AY264" s="603"/>
      <c r="AZ264" s="603"/>
      <c r="BA264" s="603"/>
      <c r="BB264" s="603"/>
      <c r="BC264" s="672"/>
      <c r="BD264" s="871"/>
      <c r="BE264" s="872"/>
      <c r="BF264" s="872"/>
      <c r="BG264" s="872"/>
      <c r="BH264" s="872"/>
      <c r="BI264" s="872"/>
      <c r="BJ264" s="872"/>
      <c r="BK264" s="872"/>
      <c r="BL264" s="872"/>
      <c r="BM264" s="872"/>
      <c r="BN264" s="872"/>
      <c r="BO264" s="873"/>
    </row>
    <row r="265" spans="1:71" s="627" customFormat="1" ht="20.100000000000001" customHeight="1" thickBot="1">
      <c r="A265" s="654">
        <v>2</v>
      </c>
      <c r="B265" s="655"/>
      <c r="C265" s="655" t="s">
        <v>35</v>
      </c>
      <c r="D265" s="562"/>
      <c r="E265" s="562"/>
      <c r="F265" s="621"/>
      <c r="G265" s="621"/>
      <c r="H265" s="562"/>
      <c r="I265" s="562"/>
      <c r="J265" s="562"/>
      <c r="K265" s="562"/>
      <c r="L265" s="562"/>
      <c r="M265" s="562"/>
      <c r="N265" s="562"/>
      <c r="O265" s="562"/>
      <c r="P265" s="562"/>
      <c r="Q265" s="562"/>
      <c r="R265" s="562"/>
      <c r="S265" s="562"/>
      <c r="T265" s="562"/>
      <c r="U265" s="562"/>
      <c r="V265" s="562"/>
      <c r="W265" s="562"/>
      <c r="X265" s="562"/>
      <c r="Y265" s="562"/>
      <c r="Z265" s="562"/>
      <c r="AA265" s="562"/>
      <c r="AB265" s="562"/>
      <c r="AC265" s="562"/>
      <c r="AD265" s="562"/>
      <c r="AE265" s="562"/>
      <c r="AF265" s="562"/>
      <c r="AG265" s="562"/>
      <c r="AH265" s="562"/>
      <c r="AI265" s="562"/>
      <c r="AJ265" s="562"/>
      <c r="AK265" s="562"/>
      <c r="AL265" s="562"/>
      <c r="AM265" s="562"/>
      <c r="AN265" s="562"/>
      <c r="AO265" s="562"/>
      <c r="AP265" s="562"/>
      <c r="AQ265" s="562"/>
      <c r="AR265" s="562"/>
      <c r="AS265" s="562"/>
      <c r="AT265" s="562"/>
      <c r="AU265" s="562"/>
      <c r="AV265" s="562"/>
      <c r="AW265" s="562"/>
      <c r="AX265" s="562"/>
      <c r="AY265" s="562"/>
      <c r="AZ265" s="562"/>
      <c r="BA265" s="562"/>
      <c r="BB265" s="562"/>
      <c r="BC265" s="563"/>
      <c r="BD265" s="818" t="s">
        <v>192</v>
      </c>
      <c r="BE265" s="818"/>
      <c r="BF265" s="818"/>
      <c r="BG265" s="818"/>
      <c r="BH265" s="818"/>
      <c r="BI265" s="818"/>
      <c r="BJ265" s="818"/>
      <c r="BK265" s="818"/>
      <c r="BL265" s="818"/>
      <c r="BM265" s="818"/>
      <c r="BN265" s="818"/>
      <c r="BO265" s="818"/>
      <c r="BP265" s="628"/>
      <c r="BQ265" s="628"/>
      <c r="BR265" s="628"/>
      <c r="BS265" s="628"/>
    </row>
    <row r="266" spans="1:71" s="627" customFormat="1" ht="20.100000000000001" customHeight="1">
      <c r="A266" s="601"/>
      <c r="B266" s="602">
        <v>2.2000000000000002</v>
      </c>
      <c r="C266" s="617" t="s">
        <v>186</v>
      </c>
      <c r="D266" s="618" t="s">
        <v>48</v>
      </c>
      <c r="E266" s="603"/>
      <c r="F266" s="666">
        <v>41421</v>
      </c>
      <c r="G266" s="680">
        <v>41453</v>
      </c>
      <c r="H266" s="603"/>
      <c r="I266" s="603"/>
      <c r="J266" s="603"/>
      <c r="K266" s="603"/>
      <c r="L266" s="603"/>
      <c r="M266" s="603"/>
      <c r="N266" s="603"/>
      <c r="O266" s="603"/>
      <c r="P266" s="603"/>
      <c r="Q266" s="603"/>
      <c r="R266" s="603"/>
      <c r="S266" s="603"/>
      <c r="T266" s="603"/>
      <c r="U266" s="603"/>
      <c r="V266" s="603"/>
      <c r="W266" s="603"/>
      <c r="X266" s="603"/>
      <c r="Y266" s="603"/>
      <c r="Z266" s="603"/>
      <c r="AA266" s="604"/>
      <c r="AB266" s="604"/>
      <c r="AC266" s="604"/>
      <c r="AD266" s="604"/>
      <c r="AE266" s="604"/>
      <c r="AF266" s="603"/>
      <c r="AG266" s="603"/>
      <c r="AH266" s="603"/>
      <c r="AI266" s="603"/>
      <c r="AJ266" s="603"/>
      <c r="AK266" s="603"/>
      <c r="AL266" s="603"/>
      <c r="AM266" s="603"/>
      <c r="AN266" s="603"/>
      <c r="AO266" s="603"/>
      <c r="AP266" s="603"/>
      <c r="AQ266" s="603"/>
      <c r="AR266" s="603"/>
      <c r="AS266" s="603"/>
      <c r="AT266" s="603"/>
      <c r="AU266" s="603"/>
      <c r="AV266" s="603"/>
      <c r="AW266" s="603"/>
      <c r="AX266" s="603"/>
      <c r="AY266" s="603"/>
      <c r="AZ266" s="603"/>
      <c r="BA266" s="603"/>
      <c r="BB266" s="603"/>
      <c r="BC266" s="672"/>
      <c r="BD266" s="818"/>
      <c r="BE266" s="818"/>
      <c r="BF266" s="818"/>
      <c r="BG266" s="818"/>
      <c r="BH266" s="818"/>
      <c r="BI266" s="818"/>
      <c r="BJ266" s="818"/>
      <c r="BK266" s="818"/>
      <c r="BL266" s="818"/>
      <c r="BM266" s="818"/>
      <c r="BN266" s="818"/>
      <c r="BO266" s="818"/>
      <c r="BP266" s="628"/>
      <c r="BQ266" s="628"/>
      <c r="BR266" s="628"/>
      <c r="BS266" s="628"/>
    </row>
    <row r="267" spans="1:71" s="627" customFormat="1" ht="20.100000000000001" customHeight="1">
      <c r="A267" s="601"/>
      <c r="B267" s="602">
        <v>2.2999999999999998</v>
      </c>
      <c r="C267" s="617" t="s">
        <v>187</v>
      </c>
      <c r="D267" s="618" t="s">
        <v>48</v>
      </c>
      <c r="E267" s="603"/>
      <c r="F267" s="666">
        <v>41456</v>
      </c>
      <c r="G267" s="680">
        <v>41486</v>
      </c>
      <c r="H267" s="603"/>
      <c r="I267" s="603"/>
      <c r="J267" s="603"/>
      <c r="K267" s="603"/>
      <c r="L267" s="603"/>
      <c r="M267" s="603"/>
      <c r="N267" s="603"/>
      <c r="O267" s="603"/>
      <c r="P267" s="603"/>
      <c r="Q267" s="603"/>
      <c r="R267" s="603"/>
      <c r="S267" s="603"/>
      <c r="T267" s="603"/>
      <c r="U267" s="603"/>
      <c r="V267" s="603"/>
      <c r="W267" s="603"/>
      <c r="X267" s="603"/>
      <c r="Y267" s="603"/>
      <c r="Z267" s="603"/>
      <c r="AA267" s="603"/>
      <c r="AB267" s="603"/>
      <c r="AC267" s="603"/>
      <c r="AD267" s="603"/>
      <c r="AE267" s="603"/>
      <c r="AF267" s="604"/>
      <c r="AG267" s="604"/>
      <c r="AH267" s="604"/>
      <c r="AI267" s="604"/>
      <c r="AJ267" s="604"/>
      <c r="AK267" s="604"/>
      <c r="AL267" s="604"/>
      <c r="AM267" s="604"/>
      <c r="AN267" s="604"/>
      <c r="AO267" s="604"/>
      <c r="AP267" s="604"/>
      <c r="AQ267" s="604"/>
      <c r="AR267" s="603"/>
      <c r="AS267" s="603"/>
      <c r="AT267" s="603"/>
      <c r="AU267" s="603"/>
      <c r="AV267" s="603"/>
      <c r="AW267" s="603"/>
      <c r="AX267" s="603"/>
      <c r="AY267" s="603"/>
      <c r="AZ267" s="603"/>
      <c r="BA267" s="603"/>
      <c r="BB267" s="603"/>
      <c r="BC267" s="672"/>
      <c r="BD267" s="818"/>
      <c r="BE267" s="818"/>
      <c r="BF267" s="818"/>
      <c r="BG267" s="818"/>
      <c r="BH267" s="818"/>
      <c r="BI267" s="818"/>
      <c r="BJ267" s="818"/>
      <c r="BK267" s="818"/>
      <c r="BL267" s="818"/>
      <c r="BM267" s="818"/>
      <c r="BN267" s="818"/>
      <c r="BO267" s="818"/>
      <c r="BP267" s="628"/>
      <c r="BQ267" s="628"/>
      <c r="BR267" s="628"/>
      <c r="BS267" s="628"/>
    </row>
    <row r="268" spans="1:71" s="627" customFormat="1" ht="20.100000000000001" customHeight="1">
      <c r="A268" s="601"/>
      <c r="B268" s="602">
        <v>2.4</v>
      </c>
      <c r="C268" s="617" t="s">
        <v>88</v>
      </c>
      <c r="D268" s="618" t="s">
        <v>81</v>
      </c>
      <c r="E268" s="603"/>
      <c r="F268" s="666">
        <v>41533</v>
      </c>
      <c r="G268" s="680">
        <v>41587</v>
      </c>
      <c r="H268" s="603"/>
      <c r="I268" s="603"/>
      <c r="J268" s="603"/>
      <c r="K268" s="603"/>
      <c r="L268" s="603"/>
      <c r="M268" s="603"/>
      <c r="N268" s="603"/>
      <c r="O268" s="603"/>
      <c r="P268" s="603"/>
      <c r="Q268" s="603"/>
      <c r="R268" s="603"/>
      <c r="S268" s="603"/>
      <c r="T268" s="603"/>
      <c r="U268" s="603"/>
      <c r="V268" s="603"/>
      <c r="W268" s="603"/>
      <c r="X268" s="603"/>
      <c r="Y268" s="603"/>
      <c r="Z268" s="603"/>
      <c r="AA268" s="603"/>
      <c r="AB268" s="603"/>
      <c r="AC268" s="603"/>
      <c r="AD268" s="603"/>
      <c r="AE268" s="603"/>
      <c r="AF268" s="603"/>
      <c r="AG268" s="603"/>
      <c r="AH268" s="603"/>
      <c r="AI268" s="603"/>
      <c r="AJ268" s="603"/>
      <c r="AK268" s="603"/>
      <c r="AL268" s="603"/>
      <c r="AM268" s="603"/>
      <c r="AN268" s="603"/>
      <c r="AO268" s="603"/>
      <c r="AP268" s="604"/>
      <c r="AQ268" s="604"/>
      <c r="AR268" s="604"/>
      <c r="AS268" s="604"/>
      <c r="AT268" s="604"/>
      <c r="AU268" s="604"/>
      <c r="AV268" s="604"/>
      <c r="AW268" s="603"/>
      <c r="AX268" s="603"/>
      <c r="AY268" s="603"/>
      <c r="AZ268" s="603"/>
      <c r="BA268" s="603"/>
      <c r="BB268" s="603"/>
      <c r="BC268" s="672"/>
      <c r="BD268" s="818"/>
      <c r="BE268" s="818"/>
      <c r="BF268" s="818"/>
      <c r="BG268" s="818"/>
      <c r="BH268" s="818"/>
      <c r="BI268" s="818"/>
      <c r="BJ268" s="818"/>
      <c r="BK268" s="818"/>
      <c r="BL268" s="818"/>
      <c r="BM268" s="818"/>
      <c r="BN268" s="818"/>
      <c r="BO268" s="818"/>
      <c r="BP268" s="628"/>
      <c r="BQ268" s="628"/>
      <c r="BR268" s="628"/>
      <c r="BS268" s="628"/>
    </row>
    <row r="269" spans="1:71" s="627" customFormat="1" ht="20.100000000000001" customHeight="1" thickBot="1">
      <c r="A269" s="601"/>
      <c r="B269" s="602"/>
      <c r="C269" s="683"/>
      <c r="D269" s="618"/>
      <c r="E269" s="603"/>
      <c r="F269" s="666"/>
      <c r="G269" s="680"/>
      <c r="H269" s="603"/>
      <c r="I269" s="603"/>
      <c r="J269" s="603"/>
      <c r="K269" s="603"/>
      <c r="L269" s="603"/>
      <c r="M269" s="603"/>
      <c r="N269" s="603"/>
      <c r="O269" s="603"/>
      <c r="P269" s="603"/>
      <c r="Q269" s="603"/>
      <c r="R269" s="603"/>
      <c r="S269" s="603"/>
      <c r="T269" s="603"/>
      <c r="U269" s="603"/>
      <c r="V269" s="603"/>
      <c r="W269" s="603"/>
      <c r="X269" s="603"/>
      <c r="Y269" s="603"/>
      <c r="Z269" s="603"/>
      <c r="AA269" s="603"/>
      <c r="AB269" s="603"/>
      <c r="AC269" s="603"/>
      <c r="AD269" s="603"/>
      <c r="AE269" s="603"/>
      <c r="AF269" s="603"/>
      <c r="AG269" s="603"/>
      <c r="AH269" s="603"/>
      <c r="AI269" s="603"/>
      <c r="AJ269" s="603"/>
      <c r="AK269" s="603"/>
      <c r="AL269" s="603"/>
      <c r="AM269" s="603"/>
      <c r="AN269" s="603"/>
      <c r="AO269" s="603"/>
      <c r="AP269" s="603"/>
      <c r="AQ269" s="603"/>
      <c r="AR269" s="603"/>
      <c r="AS269" s="603"/>
      <c r="AT269" s="603"/>
      <c r="AU269" s="603"/>
      <c r="AV269" s="603"/>
      <c r="AW269" s="603"/>
      <c r="AX269" s="603"/>
      <c r="AY269" s="603"/>
      <c r="AZ269" s="603"/>
      <c r="BA269" s="603"/>
      <c r="BB269" s="603"/>
      <c r="BC269" s="672"/>
      <c r="BD269" s="818"/>
      <c r="BE269" s="818"/>
      <c r="BF269" s="818"/>
      <c r="BG269" s="818"/>
      <c r="BH269" s="818"/>
      <c r="BI269" s="818"/>
      <c r="BJ269" s="818"/>
      <c r="BK269" s="818"/>
      <c r="BL269" s="818"/>
      <c r="BM269" s="818"/>
      <c r="BN269" s="818"/>
      <c r="BO269" s="818"/>
      <c r="BP269" s="628"/>
      <c r="BQ269" s="628"/>
      <c r="BR269" s="628"/>
      <c r="BS269" s="628"/>
    </row>
    <row r="270" spans="1:71" s="627" customFormat="1" ht="20.100000000000001" customHeight="1" thickBot="1">
      <c r="A270" s="654">
        <v>3</v>
      </c>
      <c r="B270" s="655"/>
      <c r="C270" s="655" t="s">
        <v>41</v>
      </c>
      <c r="D270" s="562"/>
      <c r="E270" s="562"/>
      <c r="F270" s="621"/>
      <c r="G270" s="621"/>
      <c r="H270" s="562"/>
      <c r="I270" s="562"/>
      <c r="J270" s="562"/>
      <c r="K270" s="562"/>
      <c r="L270" s="562"/>
      <c r="M270" s="562"/>
      <c r="N270" s="562"/>
      <c r="O270" s="562"/>
      <c r="P270" s="562"/>
      <c r="Q270" s="562"/>
      <c r="R270" s="562"/>
      <c r="S270" s="562"/>
      <c r="T270" s="562"/>
      <c r="U270" s="562"/>
      <c r="V270" s="562"/>
      <c r="W270" s="562"/>
      <c r="X270" s="562"/>
      <c r="Y270" s="562"/>
      <c r="Z270" s="562"/>
      <c r="AA270" s="562"/>
      <c r="AB270" s="562"/>
      <c r="AC270" s="562"/>
      <c r="AD270" s="562"/>
      <c r="AE270" s="562"/>
      <c r="AF270" s="562"/>
      <c r="AG270" s="562"/>
      <c r="AH270" s="562"/>
      <c r="AI270" s="562"/>
      <c r="AJ270" s="562"/>
      <c r="AK270" s="562"/>
      <c r="AL270" s="562"/>
      <c r="AM270" s="562"/>
      <c r="AN270" s="562"/>
      <c r="AO270" s="562"/>
      <c r="AP270" s="562"/>
      <c r="AQ270" s="562"/>
      <c r="AR270" s="562"/>
      <c r="AS270" s="562"/>
      <c r="AT270" s="562"/>
      <c r="AU270" s="562"/>
      <c r="AV270" s="562"/>
      <c r="AW270" s="562"/>
      <c r="AX270" s="562"/>
      <c r="AY270" s="562"/>
      <c r="AZ270" s="562"/>
      <c r="BA270" s="562"/>
      <c r="BB270" s="562"/>
      <c r="BC270" s="563"/>
      <c r="BD270" s="860" t="s">
        <v>191</v>
      </c>
      <c r="BE270" s="861"/>
      <c r="BF270" s="861"/>
      <c r="BG270" s="861"/>
      <c r="BH270" s="861"/>
      <c r="BI270" s="861"/>
      <c r="BJ270" s="861"/>
      <c r="BK270" s="861"/>
      <c r="BL270" s="861"/>
      <c r="BM270" s="861"/>
      <c r="BN270" s="861"/>
      <c r="BO270" s="861"/>
    </row>
    <row r="271" spans="1:71" s="627" customFormat="1" ht="20.100000000000001" customHeight="1">
      <c r="A271" s="601"/>
      <c r="B271" s="602">
        <v>3.1</v>
      </c>
      <c r="C271" s="617" t="s">
        <v>186</v>
      </c>
      <c r="D271" s="618" t="s">
        <v>48</v>
      </c>
      <c r="E271" s="603"/>
      <c r="F271" s="666">
        <v>41334</v>
      </c>
      <c r="G271" s="680">
        <v>41363</v>
      </c>
      <c r="H271" s="603"/>
      <c r="I271" s="603"/>
      <c r="J271" s="603"/>
      <c r="K271" s="603"/>
      <c r="L271" s="603"/>
      <c r="M271" s="603"/>
      <c r="N271" s="603"/>
      <c r="O271" s="603"/>
      <c r="P271" s="603"/>
      <c r="Q271" s="603"/>
      <c r="R271" s="603"/>
      <c r="S271" s="603"/>
      <c r="T271" s="603"/>
      <c r="U271" s="603"/>
      <c r="V271" s="603"/>
      <c r="W271" s="603"/>
      <c r="X271" s="603"/>
      <c r="Y271" s="603"/>
      <c r="Z271" s="604"/>
      <c r="AA271" s="604"/>
      <c r="AB271" s="603"/>
      <c r="AC271" s="603"/>
      <c r="AD271" s="603"/>
      <c r="AE271" s="603"/>
      <c r="AF271" s="603"/>
      <c r="AG271" s="603"/>
      <c r="AH271" s="603"/>
      <c r="AI271" s="603"/>
      <c r="AJ271" s="603"/>
      <c r="AK271" s="603"/>
      <c r="AL271" s="603"/>
      <c r="AM271" s="603"/>
      <c r="AN271" s="603"/>
      <c r="AO271" s="603"/>
      <c r="AP271" s="603"/>
      <c r="AQ271" s="603"/>
      <c r="AR271" s="603"/>
      <c r="AS271" s="603"/>
      <c r="AT271" s="603"/>
      <c r="AU271" s="603"/>
      <c r="AV271" s="603"/>
      <c r="AW271" s="603"/>
      <c r="AX271" s="603"/>
      <c r="AY271" s="603"/>
      <c r="AZ271" s="603"/>
      <c r="BA271" s="603"/>
      <c r="BB271" s="603"/>
      <c r="BC271" s="672"/>
      <c r="BD271" s="863"/>
      <c r="BE271" s="864"/>
      <c r="BF271" s="864"/>
      <c r="BG271" s="864"/>
      <c r="BH271" s="864"/>
      <c r="BI271" s="864"/>
      <c r="BJ271" s="864"/>
      <c r="BK271" s="864"/>
      <c r="BL271" s="864"/>
      <c r="BM271" s="864"/>
      <c r="BN271" s="864"/>
      <c r="BO271" s="864"/>
    </row>
    <row r="272" spans="1:71" s="627" customFormat="1" ht="20.100000000000001" customHeight="1">
      <c r="A272" s="601"/>
      <c r="B272" s="602">
        <v>3.2</v>
      </c>
      <c r="C272" s="617" t="s">
        <v>84</v>
      </c>
      <c r="D272" s="603" t="s">
        <v>34</v>
      </c>
      <c r="E272" s="603">
        <v>1</v>
      </c>
      <c r="F272" s="666">
        <v>41365</v>
      </c>
      <c r="G272" s="680">
        <v>41425</v>
      </c>
      <c r="H272" s="603"/>
      <c r="I272" s="603"/>
      <c r="J272" s="603"/>
      <c r="K272" s="603"/>
      <c r="L272" s="603"/>
      <c r="M272" s="603"/>
      <c r="N272" s="603"/>
      <c r="O272" s="603"/>
      <c r="P272" s="603"/>
      <c r="Q272" s="603"/>
      <c r="R272" s="603"/>
      <c r="S272" s="603"/>
      <c r="T272" s="603"/>
      <c r="U272" s="603"/>
      <c r="V272" s="603"/>
      <c r="W272" s="603"/>
      <c r="X272" s="603"/>
      <c r="Y272" s="603"/>
      <c r="Z272" s="603"/>
      <c r="AA272" s="603"/>
      <c r="AB272" s="604"/>
      <c r="AC272" s="604"/>
      <c r="AD272" s="604"/>
      <c r="AE272" s="604"/>
      <c r="AF272" s="604"/>
      <c r="AG272" s="604"/>
      <c r="AH272" s="604"/>
      <c r="AI272" s="604"/>
      <c r="AJ272" s="603"/>
      <c r="AK272" s="603"/>
      <c r="AL272" s="603"/>
      <c r="AM272" s="603"/>
      <c r="AN272" s="603"/>
      <c r="AO272" s="603"/>
      <c r="AP272" s="603"/>
      <c r="AQ272" s="603"/>
      <c r="AR272" s="603"/>
      <c r="AS272" s="603"/>
      <c r="AT272" s="603"/>
      <c r="AU272" s="603"/>
      <c r="AV272" s="603"/>
      <c r="AW272" s="603"/>
      <c r="AX272" s="603"/>
      <c r="AY272" s="603"/>
      <c r="AZ272" s="603"/>
      <c r="BA272" s="603"/>
      <c r="BB272" s="603"/>
      <c r="BC272" s="672"/>
      <c r="BD272" s="863"/>
      <c r="BE272" s="864"/>
      <c r="BF272" s="864"/>
      <c r="BG272" s="864"/>
      <c r="BH272" s="864"/>
      <c r="BI272" s="864"/>
      <c r="BJ272" s="864"/>
      <c r="BK272" s="864"/>
      <c r="BL272" s="864"/>
      <c r="BM272" s="864"/>
      <c r="BN272" s="864"/>
      <c r="BO272" s="864"/>
    </row>
    <row r="273" spans="1:71" s="627" customFormat="1" ht="20.100000000000001" customHeight="1">
      <c r="A273" s="601"/>
      <c r="B273" s="602">
        <v>3.3</v>
      </c>
      <c r="C273" s="617" t="s">
        <v>85</v>
      </c>
      <c r="D273" s="603" t="s">
        <v>81</v>
      </c>
      <c r="E273" s="603"/>
      <c r="F273" s="666">
        <v>41397</v>
      </c>
      <c r="G273" s="680">
        <v>41347</v>
      </c>
      <c r="H273" s="603"/>
      <c r="I273" s="603"/>
      <c r="J273" s="603"/>
      <c r="K273" s="603"/>
      <c r="L273" s="603"/>
      <c r="M273" s="603"/>
      <c r="N273" s="603"/>
      <c r="O273" s="603"/>
      <c r="P273" s="603"/>
      <c r="Q273" s="603"/>
      <c r="R273" s="603"/>
      <c r="S273" s="603"/>
      <c r="T273" s="603"/>
      <c r="U273" s="603"/>
      <c r="V273" s="603"/>
      <c r="W273" s="603"/>
      <c r="X273" s="603"/>
      <c r="Y273" s="603"/>
      <c r="Z273" s="603"/>
      <c r="AA273" s="603"/>
      <c r="AB273" s="603"/>
      <c r="AC273" s="603"/>
      <c r="AD273" s="603"/>
      <c r="AE273" s="603"/>
      <c r="AF273" s="603"/>
      <c r="AG273" s="603"/>
      <c r="AH273" s="603"/>
      <c r="AI273" s="603"/>
      <c r="AJ273" s="604"/>
      <c r="AK273" s="604"/>
      <c r="AL273" s="603"/>
      <c r="AM273" s="603"/>
      <c r="AN273" s="603"/>
      <c r="AO273" s="603"/>
      <c r="AP273" s="603"/>
      <c r="AQ273" s="603"/>
      <c r="AR273" s="603"/>
      <c r="AS273" s="603"/>
      <c r="AT273" s="603"/>
      <c r="AU273" s="603"/>
      <c r="AV273" s="603"/>
      <c r="AW273" s="603"/>
      <c r="AX273" s="603"/>
      <c r="AY273" s="603"/>
      <c r="AZ273" s="603"/>
      <c r="BA273" s="603"/>
      <c r="BB273" s="603"/>
      <c r="BC273" s="672"/>
      <c r="BD273" s="863"/>
      <c r="BE273" s="864"/>
      <c r="BF273" s="864"/>
      <c r="BG273" s="864"/>
      <c r="BH273" s="864"/>
      <c r="BI273" s="864"/>
      <c r="BJ273" s="864"/>
      <c r="BK273" s="864"/>
      <c r="BL273" s="864"/>
      <c r="BM273" s="864"/>
      <c r="BN273" s="864"/>
      <c r="BO273" s="864"/>
    </row>
    <row r="274" spans="1:71" s="627" customFormat="1" ht="20.100000000000001" customHeight="1" thickBot="1">
      <c r="A274" s="601"/>
      <c r="B274" s="602"/>
      <c r="C274" s="617"/>
      <c r="D274" s="603"/>
      <c r="E274" s="603"/>
      <c r="F274" s="666"/>
      <c r="G274" s="680"/>
      <c r="H274" s="603"/>
      <c r="I274" s="603"/>
      <c r="J274" s="603"/>
      <c r="K274" s="603"/>
      <c r="L274" s="603"/>
      <c r="M274" s="603"/>
      <c r="N274" s="603"/>
      <c r="O274" s="603"/>
      <c r="P274" s="603"/>
      <c r="Q274" s="603"/>
      <c r="R274" s="603"/>
      <c r="S274" s="603"/>
      <c r="T274" s="603"/>
      <c r="U274" s="603"/>
      <c r="V274" s="603"/>
      <c r="W274" s="603"/>
      <c r="X274" s="603"/>
      <c r="Y274" s="603"/>
      <c r="Z274" s="603"/>
      <c r="AA274" s="603"/>
      <c r="AB274" s="603"/>
      <c r="AC274" s="603"/>
      <c r="AD274" s="603"/>
      <c r="AE274" s="603"/>
      <c r="AF274" s="603"/>
      <c r="AG274" s="603"/>
      <c r="AH274" s="603"/>
      <c r="AI274" s="603"/>
      <c r="AJ274" s="603"/>
      <c r="AK274" s="603"/>
      <c r="AL274" s="603"/>
      <c r="AM274" s="603"/>
      <c r="AN274" s="603"/>
      <c r="AO274" s="603"/>
      <c r="AP274" s="603"/>
      <c r="AQ274" s="603"/>
      <c r="AR274" s="603"/>
      <c r="AS274" s="603"/>
      <c r="AT274" s="603"/>
      <c r="AU274" s="603"/>
      <c r="AV274" s="603"/>
      <c r="AW274" s="603"/>
      <c r="AX274" s="603"/>
      <c r="AY274" s="603"/>
      <c r="AZ274" s="603"/>
      <c r="BA274" s="603"/>
      <c r="BB274" s="603"/>
      <c r="BC274" s="672"/>
      <c r="BD274" s="863"/>
      <c r="BE274" s="864"/>
      <c r="BF274" s="864"/>
      <c r="BG274" s="864"/>
      <c r="BH274" s="864"/>
      <c r="BI274" s="864"/>
      <c r="BJ274" s="864"/>
      <c r="BK274" s="864"/>
      <c r="BL274" s="864"/>
      <c r="BM274" s="864"/>
      <c r="BN274" s="864"/>
      <c r="BO274" s="864"/>
    </row>
    <row r="275" spans="1:71" s="627" customFormat="1" ht="20.100000000000001" customHeight="1" thickBot="1">
      <c r="A275" s="654">
        <v>4</v>
      </c>
      <c r="B275" s="655"/>
      <c r="C275" s="655" t="s">
        <v>45</v>
      </c>
      <c r="D275" s="562"/>
      <c r="E275" s="562"/>
      <c r="F275" s="621"/>
      <c r="G275" s="621"/>
      <c r="H275" s="562"/>
      <c r="I275" s="562"/>
      <c r="J275" s="562"/>
      <c r="K275" s="562"/>
      <c r="L275" s="562"/>
      <c r="M275" s="562"/>
      <c r="N275" s="562"/>
      <c r="O275" s="562"/>
      <c r="P275" s="562"/>
      <c r="Q275" s="562"/>
      <c r="R275" s="562"/>
      <c r="S275" s="562"/>
      <c r="T275" s="562"/>
      <c r="U275" s="562"/>
      <c r="V275" s="562"/>
      <c r="W275" s="562"/>
      <c r="X275" s="562"/>
      <c r="Y275" s="562"/>
      <c r="Z275" s="562"/>
      <c r="AA275" s="562"/>
      <c r="AB275" s="562"/>
      <c r="AC275" s="562"/>
      <c r="AD275" s="562"/>
      <c r="AE275" s="562"/>
      <c r="AF275" s="562"/>
      <c r="AG275" s="562"/>
      <c r="AH275" s="562"/>
      <c r="AI275" s="562"/>
      <c r="AJ275" s="562"/>
      <c r="AK275" s="562"/>
      <c r="AL275" s="562"/>
      <c r="AM275" s="562"/>
      <c r="AN275" s="562"/>
      <c r="AO275" s="562"/>
      <c r="AP275" s="562"/>
      <c r="AQ275" s="562"/>
      <c r="AR275" s="562"/>
      <c r="AS275" s="562"/>
      <c r="AT275" s="562"/>
      <c r="AU275" s="562"/>
      <c r="AV275" s="562"/>
      <c r="AW275" s="562"/>
      <c r="AX275" s="562"/>
      <c r="AY275" s="562"/>
      <c r="AZ275" s="562"/>
      <c r="BA275" s="562"/>
      <c r="BB275" s="562"/>
      <c r="BC275" s="563"/>
      <c r="BD275" s="860"/>
      <c r="BE275" s="861"/>
      <c r="BF275" s="861"/>
      <c r="BG275" s="861"/>
      <c r="BH275" s="861"/>
      <c r="BI275" s="861"/>
      <c r="BJ275" s="861"/>
      <c r="BK275" s="861"/>
      <c r="BL275" s="861"/>
      <c r="BM275" s="861"/>
      <c r="BN275" s="861"/>
      <c r="BO275" s="862"/>
    </row>
    <row r="276" spans="1:71" s="627" customFormat="1" ht="20.100000000000001" customHeight="1">
      <c r="A276" s="684"/>
      <c r="B276" s="602">
        <v>4.0999999999999996</v>
      </c>
      <c r="C276" s="617" t="s">
        <v>90</v>
      </c>
      <c r="D276" s="618" t="s">
        <v>48</v>
      </c>
      <c r="E276" s="603"/>
      <c r="F276" s="666">
        <v>41334</v>
      </c>
      <c r="G276" s="680">
        <v>41369</v>
      </c>
      <c r="H276" s="603"/>
      <c r="I276" s="603"/>
      <c r="J276" s="603"/>
      <c r="K276" s="603"/>
      <c r="L276" s="603"/>
      <c r="M276" s="603"/>
      <c r="N276" s="603"/>
      <c r="O276" s="603"/>
      <c r="P276" s="604"/>
      <c r="Q276" s="604"/>
      <c r="R276" s="604"/>
      <c r="S276" s="604"/>
      <c r="T276" s="604"/>
      <c r="U276" s="603"/>
      <c r="V276" s="603"/>
      <c r="W276" s="603"/>
      <c r="X276" s="603"/>
      <c r="Y276" s="603"/>
      <c r="Z276" s="603"/>
      <c r="AA276" s="603"/>
      <c r="AB276" s="603"/>
      <c r="AC276" s="603"/>
      <c r="AD276" s="603"/>
      <c r="AE276" s="603"/>
      <c r="AF276" s="603"/>
      <c r="AG276" s="603"/>
      <c r="AH276" s="603"/>
      <c r="AI276" s="603"/>
      <c r="AJ276" s="603"/>
      <c r="AK276" s="603"/>
      <c r="AL276" s="603"/>
      <c r="AM276" s="603"/>
      <c r="AN276" s="603"/>
      <c r="AO276" s="603"/>
      <c r="AP276" s="603"/>
      <c r="AQ276" s="603"/>
      <c r="AR276" s="603"/>
      <c r="AS276" s="603"/>
      <c r="AT276" s="603"/>
      <c r="AU276" s="603"/>
      <c r="AV276" s="603"/>
      <c r="AW276" s="603"/>
      <c r="AX276" s="603"/>
      <c r="AY276" s="603"/>
      <c r="AZ276" s="603"/>
      <c r="BA276" s="603"/>
      <c r="BB276" s="603"/>
      <c r="BC276" s="672"/>
      <c r="BD276" s="863"/>
      <c r="BE276" s="864"/>
      <c r="BF276" s="864"/>
      <c r="BG276" s="864"/>
      <c r="BH276" s="864"/>
      <c r="BI276" s="864"/>
      <c r="BJ276" s="864"/>
      <c r="BK276" s="864"/>
      <c r="BL276" s="864"/>
      <c r="BM276" s="864"/>
      <c r="BN276" s="864"/>
      <c r="BO276" s="865"/>
    </row>
    <row r="277" spans="1:71" s="627" customFormat="1" ht="20.100000000000001" customHeight="1">
      <c r="A277" s="684"/>
      <c r="B277" s="602">
        <v>4.2</v>
      </c>
      <c r="C277" s="617" t="s">
        <v>45</v>
      </c>
      <c r="D277" s="618" t="s">
        <v>48</v>
      </c>
      <c r="E277" s="603">
        <v>1</v>
      </c>
      <c r="F277" s="666">
        <v>41421</v>
      </c>
      <c r="G277" s="680">
        <v>41505</v>
      </c>
      <c r="H277" s="603"/>
      <c r="I277" s="603"/>
      <c r="J277" s="603"/>
      <c r="K277" s="603"/>
      <c r="L277" s="603"/>
      <c r="M277" s="603"/>
      <c r="N277" s="603"/>
      <c r="O277" s="603"/>
      <c r="P277" s="603"/>
      <c r="Q277" s="603"/>
      <c r="R277" s="603"/>
      <c r="S277" s="603"/>
      <c r="T277" s="603"/>
      <c r="U277" s="603"/>
      <c r="V277" s="603"/>
      <c r="W277" s="604"/>
      <c r="X277" s="604"/>
      <c r="Y277" s="604"/>
      <c r="Z277" s="604"/>
      <c r="AA277" s="604"/>
      <c r="AB277" s="604"/>
      <c r="AC277" s="604"/>
      <c r="AD277" s="604"/>
      <c r="AE277" s="604"/>
      <c r="AF277" s="604"/>
      <c r="AG277" s="604"/>
      <c r="AH277" s="604"/>
      <c r="AI277" s="604"/>
      <c r="AJ277" s="604"/>
      <c r="AK277" s="604"/>
      <c r="AL277" s="603"/>
      <c r="AM277" s="603"/>
      <c r="AN277" s="603"/>
      <c r="AO277" s="603"/>
      <c r="AP277" s="603"/>
      <c r="AQ277" s="603"/>
      <c r="AR277" s="603"/>
      <c r="AS277" s="603"/>
      <c r="AT277" s="603"/>
      <c r="AU277" s="603"/>
      <c r="AV277" s="603"/>
      <c r="AW277" s="603"/>
      <c r="AX277" s="603"/>
      <c r="AY277" s="603"/>
      <c r="AZ277" s="603"/>
      <c r="BA277" s="603"/>
      <c r="BB277" s="603"/>
      <c r="BC277" s="672"/>
      <c r="BD277" s="863"/>
      <c r="BE277" s="864"/>
      <c r="BF277" s="864"/>
      <c r="BG277" s="864"/>
      <c r="BH277" s="864"/>
      <c r="BI277" s="864"/>
      <c r="BJ277" s="864"/>
      <c r="BK277" s="864"/>
      <c r="BL277" s="864"/>
      <c r="BM277" s="864"/>
      <c r="BN277" s="864"/>
      <c r="BO277" s="865"/>
    </row>
    <row r="278" spans="1:71" s="627" customFormat="1" ht="20.100000000000001" customHeight="1">
      <c r="A278" s="684"/>
      <c r="B278" s="602">
        <v>4.3</v>
      </c>
      <c r="C278" s="617" t="s">
        <v>91</v>
      </c>
      <c r="D278" s="618" t="s">
        <v>81</v>
      </c>
      <c r="E278" s="603"/>
      <c r="F278" s="666">
        <v>41487</v>
      </c>
      <c r="G278" s="680">
        <v>41505</v>
      </c>
      <c r="H278" s="603"/>
      <c r="I278" s="603"/>
      <c r="J278" s="603"/>
      <c r="K278" s="603"/>
      <c r="L278" s="603"/>
      <c r="M278" s="603"/>
      <c r="N278" s="603"/>
      <c r="O278" s="603"/>
      <c r="P278" s="603"/>
      <c r="Q278" s="603"/>
      <c r="R278" s="603"/>
      <c r="S278" s="603"/>
      <c r="T278" s="603"/>
      <c r="U278" s="681"/>
      <c r="V278" s="681"/>
      <c r="W278" s="681"/>
      <c r="X278" s="681"/>
      <c r="Y278" s="681"/>
      <c r="Z278" s="681"/>
      <c r="AA278" s="681"/>
      <c r="AB278" s="681"/>
      <c r="AC278" s="681"/>
      <c r="AD278" s="681"/>
      <c r="AE278" s="681"/>
      <c r="AF278" s="681"/>
      <c r="AG278" s="603"/>
      <c r="AH278" s="603"/>
      <c r="AI278" s="603"/>
      <c r="AJ278" s="604"/>
      <c r="AK278" s="604"/>
      <c r="AL278" s="603"/>
      <c r="AM278" s="603"/>
      <c r="AN278" s="603"/>
      <c r="AO278" s="603"/>
      <c r="AP278" s="603"/>
      <c r="AQ278" s="603"/>
      <c r="AR278" s="603"/>
      <c r="AS278" s="603"/>
      <c r="AT278" s="603"/>
      <c r="AU278" s="603"/>
      <c r="AV278" s="603"/>
      <c r="AW278" s="603"/>
      <c r="AX278" s="603"/>
      <c r="AY278" s="603"/>
      <c r="AZ278" s="603"/>
      <c r="BA278" s="603"/>
      <c r="BB278" s="603"/>
      <c r="BC278" s="672"/>
      <c r="BD278" s="863"/>
      <c r="BE278" s="864"/>
      <c r="BF278" s="864"/>
      <c r="BG278" s="864"/>
      <c r="BH278" s="864"/>
      <c r="BI278" s="864"/>
      <c r="BJ278" s="864"/>
      <c r="BK278" s="864"/>
      <c r="BL278" s="864"/>
      <c r="BM278" s="864"/>
      <c r="BN278" s="864"/>
      <c r="BO278" s="865"/>
    </row>
    <row r="279" spans="1:71" s="627" customFormat="1" ht="20.100000000000001" customHeight="1" thickBot="1">
      <c r="A279" s="684"/>
      <c r="B279" s="602"/>
      <c r="C279" s="617"/>
      <c r="D279" s="603"/>
      <c r="E279" s="603"/>
      <c r="F279" s="666"/>
      <c r="G279" s="680"/>
      <c r="H279" s="603"/>
      <c r="I279" s="603"/>
      <c r="J279" s="603"/>
      <c r="K279" s="603"/>
      <c r="L279" s="603"/>
      <c r="M279" s="603"/>
      <c r="N279" s="603"/>
      <c r="O279" s="603"/>
      <c r="P279" s="603"/>
      <c r="Q279" s="603"/>
      <c r="R279" s="603"/>
      <c r="S279" s="603"/>
      <c r="T279" s="603"/>
      <c r="U279" s="603"/>
      <c r="V279" s="603"/>
      <c r="W279" s="603"/>
      <c r="X279" s="603"/>
      <c r="Y279" s="603"/>
      <c r="Z279" s="603"/>
      <c r="AA279" s="603"/>
      <c r="AB279" s="603"/>
      <c r="AC279" s="603"/>
      <c r="AD279" s="603"/>
      <c r="AE279" s="603"/>
      <c r="AF279" s="603"/>
      <c r="AG279" s="603"/>
      <c r="AH279" s="603"/>
      <c r="AI279" s="603"/>
      <c r="AJ279" s="603"/>
      <c r="AK279" s="603"/>
      <c r="AL279" s="603"/>
      <c r="AM279" s="603"/>
      <c r="AN279" s="603"/>
      <c r="AO279" s="603"/>
      <c r="AP279" s="603"/>
      <c r="AQ279" s="603"/>
      <c r="AR279" s="603"/>
      <c r="AS279" s="603"/>
      <c r="AT279" s="603"/>
      <c r="AU279" s="603"/>
      <c r="AV279" s="603"/>
      <c r="AW279" s="603"/>
      <c r="AX279" s="603"/>
      <c r="AY279" s="603"/>
      <c r="AZ279" s="603"/>
      <c r="BA279" s="603"/>
      <c r="BB279" s="603"/>
      <c r="BC279" s="672"/>
      <c r="BD279" s="866"/>
      <c r="BE279" s="867"/>
      <c r="BF279" s="867"/>
      <c r="BG279" s="867"/>
      <c r="BH279" s="867"/>
      <c r="BI279" s="867"/>
      <c r="BJ279" s="867"/>
      <c r="BK279" s="867"/>
      <c r="BL279" s="867"/>
      <c r="BM279" s="867"/>
      <c r="BN279" s="867"/>
      <c r="BO279" s="868"/>
    </row>
    <row r="280" spans="1:71" s="627" customFormat="1" ht="20.100000000000001" customHeight="1" thickBot="1">
      <c r="A280" s="654">
        <v>5</v>
      </c>
      <c r="B280" s="655"/>
      <c r="C280" s="655" t="s">
        <v>143</v>
      </c>
      <c r="D280" s="562"/>
      <c r="E280" s="562"/>
      <c r="F280" s="621"/>
      <c r="G280" s="621"/>
      <c r="H280" s="562"/>
      <c r="I280" s="562"/>
      <c r="J280" s="562"/>
      <c r="K280" s="562"/>
      <c r="L280" s="562"/>
      <c r="M280" s="562"/>
      <c r="N280" s="562"/>
      <c r="O280" s="562"/>
      <c r="P280" s="562"/>
      <c r="Q280" s="562"/>
      <c r="R280" s="562"/>
      <c r="S280" s="562"/>
      <c r="T280" s="562"/>
      <c r="U280" s="562"/>
      <c r="V280" s="562"/>
      <c r="W280" s="562"/>
      <c r="X280" s="562"/>
      <c r="Y280" s="562"/>
      <c r="Z280" s="562"/>
      <c r="AA280" s="562"/>
      <c r="AB280" s="562"/>
      <c r="AC280" s="562"/>
      <c r="AD280" s="562"/>
      <c r="AE280" s="562"/>
      <c r="AF280" s="562"/>
      <c r="AG280" s="562"/>
      <c r="AH280" s="562"/>
      <c r="AI280" s="562"/>
      <c r="AJ280" s="562"/>
      <c r="AK280" s="562"/>
      <c r="AL280" s="562"/>
      <c r="AM280" s="562"/>
      <c r="AN280" s="562"/>
      <c r="AO280" s="562"/>
      <c r="AP280" s="562"/>
      <c r="AQ280" s="562"/>
      <c r="AR280" s="562"/>
      <c r="AS280" s="562"/>
      <c r="AT280" s="562"/>
      <c r="AU280" s="562"/>
      <c r="AV280" s="562"/>
      <c r="AW280" s="562"/>
      <c r="AX280" s="562"/>
      <c r="AY280" s="562"/>
      <c r="AZ280" s="562"/>
      <c r="BA280" s="562"/>
      <c r="BB280" s="562"/>
      <c r="BC280" s="567"/>
      <c r="BD280" s="860"/>
      <c r="BE280" s="861"/>
      <c r="BF280" s="861"/>
      <c r="BG280" s="861"/>
      <c r="BH280" s="861"/>
      <c r="BI280" s="861"/>
      <c r="BJ280" s="861"/>
      <c r="BK280" s="861"/>
      <c r="BL280" s="861"/>
      <c r="BM280" s="861"/>
      <c r="BN280" s="861"/>
      <c r="BO280" s="862"/>
      <c r="BP280" s="628"/>
      <c r="BQ280" s="628"/>
      <c r="BR280" s="628"/>
      <c r="BS280" s="628"/>
    </row>
    <row r="281" spans="1:71" s="627" customFormat="1" ht="20.100000000000001" customHeight="1">
      <c r="A281" s="684"/>
      <c r="B281" s="602">
        <v>5.0999999999999996</v>
      </c>
      <c r="C281" s="685" t="s">
        <v>190</v>
      </c>
      <c r="D281" s="618" t="s">
        <v>48</v>
      </c>
      <c r="E281" s="603"/>
      <c r="F281" s="666">
        <v>41400</v>
      </c>
      <c r="G281" s="680">
        <v>41586</v>
      </c>
      <c r="H281" s="603"/>
      <c r="I281" s="603"/>
      <c r="J281" s="603"/>
      <c r="K281" s="603"/>
      <c r="L281" s="603"/>
      <c r="M281" s="603"/>
      <c r="N281" s="603"/>
      <c r="O281" s="603"/>
      <c r="P281" s="603"/>
      <c r="Q281" s="603"/>
      <c r="R281" s="603"/>
      <c r="S281" s="603"/>
      <c r="T281" s="603"/>
      <c r="U281" s="603"/>
      <c r="V281" s="603"/>
      <c r="W281" s="603"/>
      <c r="X281" s="603"/>
      <c r="Y281" s="604"/>
      <c r="Z281" s="604"/>
      <c r="AA281" s="604"/>
      <c r="AB281" s="604"/>
      <c r="AC281" s="604"/>
      <c r="AD281" s="604"/>
      <c r="AE281" s="604"/>
      <c r="AF281" s="604"/>
      <c r="AG281" s="604"/>
      <c r="AH281" s="604"/>
      <c r="AI281" s="604"/>
      <c r="AJ281" s="604"/>
      <c r="AK281" s="604"/>
      <c r="AL281" s="604"/>
      <c r="AM281" s="604"/>
      <c r="AN281" s="604"/>
      <c r="AO281" s="604"/>
      <c r="AP281" s="604"/>
      <c r="AQ281" s="604"/>
      <c r="AR281" s="604"/>
      <c r="AS281" s="604"/>
      <c r="AT281" s="604"/>
      <c r="AU281" s="604"/>
      <c r="AV281" s="604"/>
      <c r="AW281" s="603"/>
      <c r="AX281" s="603"/>
      <c r="AY281" s="603"/>
      <c r="AZ281" s="603"/>
      <c r="BA281" s="603"/>
      <c r="BB281" s="603"/>
      <c r="BC281" s="605"/>
      <c r="BD281" s="863"/>
      <c r="BE281" s="864"/>
      <c r="BF281" s="864"/>
      <c r="BG281" s="864"/>
      <c r="BH281" s="864"/>
      <c r="BI281" s="864"/>
      <c r="BJ281" s="864"/>
      <c r="BK281" s="864"/>
      <c r="BL281" s="864"/>
      <c r="BM281" s="864"/>
      <c r="BN281" s="864"/>
      <c r="BO281" s="865"/>
      <c r="BP281" s="628"/>
      <c r="BQ281" s="628"/>
      <c r="BR281" s="628"/>
      <c r="BS281" s="628"/>
    </row>
    <row r="282" spans="1:71" s="627" customFormat="1" ht="20.100000000000001" customHeight="1">
      <c r="A282" s="717"/>
      <c r="B282" s="718">
        <v>5.2</v>
      </c>
      <c r="C282" s="719" t="s">
        <v>42</v>
      </c>
      <c r="D282" s="720" t="s">
        <v>48</v>
      </c>
      <c r="E282" s="721"/>
      <c r="F282" s="722">
        <v>41421</v>
      </c>
      <c r="G282" s="723">
        <v>41586</v>
      </c>
      <c r="H282" s="721"/>
      <c r="I282" s="721"/>
      <c r="J282" s="721"/>
      <c r="K282" s="721"/>
      <c r="L282" s="721"/>
      <c r="M282" s="721"/>
      <c r="N282" s="721"/>
      <c r="O282" s="721"/>
      <c r="P282" s="721"/>
      <c r="Q282" s="721"/>
      <c r="R282" s="721"/>
      <c r="S282" s="721"/>
      <c r="T282" s="721"/>
      <c r="U282" s="721"/>
      <c r="V282" s="721"/>
      <c r="W282" s="721"/>
      <c r="X282" s="721"/>
      <c r="Y282" s="721"/>
      <c r="Z282" s="721"/>
      <c r="AA282" s="724"/>
      <c r="AB282" s="724"/>
      <c r="AC282" s="724"/>
      <c r="AD282" s="724"/>
      <c r="AE282" s="724"/>
      <c r="AF282" s="724"/>
      <c r="AG282" s="724"/>
      <c r="AH282" s="724"/>
      <c r="AI282" s="724"/>
      <c r="AJ282" s="724"/>
      <c r="AK282" s="724"/>
      <c r="AL282" s="724"/>
      <c r="AM282" s="724"/>
      <c r="AN282" s="724"/>
      <c r="AO282" s="724"/>
      <c r="AP282" s="724"/>
      <c r="AQ282" s="724"/>
      <c r="AR282" s="724"/>
      <c r="AS282" s="724"/>
      <c r="AT282" s="724"/>
      <c r="AU282" s="724"/>
      <c r="AV282" s="724"/>
      <c r="AW282" s="721"/>
      <c r="AX282" s="721"/>
      <c r="AY282" s="721"/>
      <c r="AZ282" s="721"/>
      <c r="BA282" s="721"/>
      <c r="BB282" s="721"/>
      <c r="BC282" s="725"/>
      <c r="BD282" s="863"/>
      <c r="BE282" s="864"/>
      <c r="BF282" s="864"/>
      <c r="BG282" s="864"/>
      <c r="BH282" s="864"/>
      <c r="BI282" s="864"/>
      <c r="BJ282" s="864"/>
      <c r="BK282" s="864"/>
      <c r="BL282" s="864"/>
      <c r="BM282" s="864"/>
      <c r="BN282" s="864"/>
      <c r="BO282" s="865"/>
      <c r="BP282" s="628"/>
      <c r="BQ282" s="628"/>
      <c r="BR282" s="628"/>
      <c r="BS282" s="628"/>
    </row>
    <row r="283" spans="1:71" ht="20.100000000000001" customHeight="1" thickBot="1">
      <c r="A283" s="701"/>
      <c r="B283" s="701"/>
      <c r="C283" s="701"/>
      <c r="D283" s="701"/>
      <c r="E283" s="701"/>
      <c r="F283" s="701"/>
      <c r="G283" s="701"/>
      <c r="H283" s="701"/>
      <c r="I283" s="701"/>
      <c r="J283" s="701"/>
      <c r="K283" s="701"/>
      <c r="L283" s="701"/>
      <c r="M283" s="701"/>
      <c r="N283" s="701"/>
      <c r="O283" s="701"/>
      <c r="P283" s="701"/>
      <c r="Q283" s="701"/>
      <c r="R283" s="701"/>
      <c r="S283" s="701"/>
      <c r="T283" s="701"/>
      <c r="U283" s="701"/>
      <c r="V283" s="701"/>
      <c r="W283" s="701"/>
      <c r="X283" s="701"/>
      <c r="Y283" s="701"/>
      <c r="Z283" s="701"/>
      <c r="AA283" s="701"/>
      <c r="AB283" s="701"/>
      <c r="AC283" s="701"/>
      <c r="AD283" s="701"/>
      <c r="AE283" s="701"/>
      <c r="AF283" s="701"/>
      <c r="AG283" s="701"/>
      <c r="AH283" s="701"/>
      <c r="AI283" s="701"/>
      <c r="AJ283" s="701"/>
      <c r="AK283" s="701"/>
      <c r="AL283" s="701"/>
      <c r="AM283" s="701"/>
      <c r="AN283" s="701"/>
      <c r="AO283" s="701"/>
      <c r="AP283" s="701"/>
      <c r="AQ283" s="701"/>
      <c r="AR283" s="701"/>
      <c r="AS283" s="701"/>
      <c r="AT283" s="701"/>
      <c r="AU283" s="701"/>
      <c r="AV283" s="701"/>
      <c r="AW283" s="701"/>
      <c r="AX283" s="701"/>
      <c r="AY283" s="701"/>
      <c r="AZ283" s="701"/>
      <c r="BA283" s="701"/>
      <c r="BB283" s="701"/>
      <c r="BC283" s="701"/>
      <c r="BD283" s="866"/>
      <c r="BE283" s="867"/>
      <c r="BF283" s="867"/>
      <c r="BG283" s="867"/>
      <c r="BH283" s="867"/>
      <c r="BI283" s="867"/>
      <c r="BJ283" s="867"/>
      <c r="BK283" s="867"/>
      <c r="BL283" s="867"/>
      <c r="BM283" s="867"/>
      <c r="BN283" s="867"/>
      <c r="BO283" s="868"/>
      <c r="BP283" s="608"/>
      <c r="BQ283" s="608"/>
      <c r="BR283" s="608"/>
      <c r="BS283" s="608"/>
    </row>
    <row r="284" spans="1:71" ht="20.100000000000001" customHeight="1">
      <c r="A284" s="608"/>
      <c r="B284" s="608"/>
      <c r="C284" s="608"/>
      <c r="D284" s="608"/>
      <c r="E284" s="608"/>
      <c r="F284" s="608"/>
      <c r="G284" s="608"/>
      <c r="H284" s="608"/>
      <c r="I284" s="608"/>
      <c r="J284" s="608"/>
      <c r="K284" s="608"/>
      <c r="L284" s="608"/>
      <c r="M284" s="608"/>
      <c r="N284" s="608"/>
      <c r="O284" s="608"/>
      <c r="P284" s="608"/>
      <c r="Q284" s="608"/>
      <c r="R284" s="608"/>
      <c r="S284" s="608"/>
      <c r="T284" s="608"/>
      <c r="U284" s="608"/>
      <c r="V284" s="608"/>
      <c r="W284" s="608"/>
      <c r="X284" s="608"/>
      <c r="Y284" s="608"/>
      <c r="Z284" s="608"/>
      <c r="AA284" s="608"/>
      <c r="AB284" s="610"/>
      <c r="AC284" s="610"/>
      <c r="AD284" s="610"/>
      <c r="AE284" s="610"/>
      <c r="AF284" s="608"/>
      <c r="AG284" s="608"/>
      <c r="AH284" s="608"/>
      <c r="AI284" s="608"/>
      <c r="AJ284" s="608"/>
      <c r="AK284" s="608"/>
      <c r="AL284" s="608"/>
      <c r="AM284" s="608"/>
      <c r="AN284" s="608"/>
      <c r="AO284" s="608"/>
      <c r="AP284" s="608"/>
      <c r="AQ284" s="608"/>
      <c r="AR284" s="608"/>
      <c r="AS284" s="608"/>
      <c r="AT284" s="608"/>
      <c r="AU284" s="608"/>
      <c r="AV284" s="608"/>
      <c r="AW284" s="608"/>
      <c r="AX284" s="608"/>
      <c r="AY284" s="608"/>
      <c r="AZ284" s="608"/>
      <c r="BA284" s="608"/>
      <c r="BB284" s="608"/>
      <c r="BC284" s="608"/>
      <c r="BD284" s="608"/>
      <c r="BE284" s="608"/>
      <c r="BF284" s="608"/>
      <c r="BG284" s="608"/>
      <c r="BH284" s="608"/>
      <c r="BI284" s="608"/>
      <c r="BJ284" s="608"/>
      <c r="BK284" s="608"/>
      <c r="BL284" s="608"/>
      <c r="BM284" s="608"/>
      <c r="BN284" s="608"/>
      <c r="BO284" s="608"/>
    </row>
    <row r="285" spans="1:71" ht="20.100000000000001" customHeight="1">
      <c r="A285" s="608"/>
      <c r="B285" s="608"/>
      <c r="C285" s="608"/>
      <c r="D285" s="608"/>
      <c r="E285" s="608"/>
      <c r="F285" s="608"/>
      <c r="G285" s="608"/>
      <c r="H285" s="608"/>
      <c r="I285" s="608"/>
      <c r="J285" s="608"/>
      <c r="K285" s="608"/>
      <c r="L285" s="608"/>
      <c r="M285" s="608"/>
      <c r="N285" s="608"/>
      <c r="O285" s="608"/>
      <c r="P285" s="608"/>
      <c r="Q285" s="608"/>
      <c r="R285" s="608"/>
      <c r="S285" s="608"/>
      <c r="T285" s="608"/>
      <c r="U285" s="608"/>
      <c r="V285" s="608"/>
      <c r="W285" s="608"/>
      <c r="X285" s="608"/>
      <c r="Y285" s="608"/>
      <c r="Z285" s="608"/>
      <c r="AA285" s="608"/>
      <c r="AB285" s="610"/>
      <c r="AC285" s="610"/>
      <c r="AD285" s="610"/>
      <c r="AE285" s="610"/>
      <c r="AF285" s="608"/>
      <c r="AG285" s="608"/>
      <c r="AH285" s="608"/>
      <c r="AI285" s="608"/>
      <c r="AJ285" s="608"/>
      <c r="AK285" s="608"/>
      <c r="AL285" s="608"/>
      <c r="AM285" s="608"/>
      <c r="AN285" s="608"/>
      <c r="AO285" s="608"/>
      <c r="AP285" s="608"/>
      <c r="AQ285" s="608"/>
      <c r="AR285" s="608"/>
      <c r="AS285" s="608"/>
      <c r="AT285" s="608"/>
      <c r="AU285" s="608"/>
      <c r="AV285" s="608"/>
      <c r="AW285" s="608"/>
      <c r="AX285" s="608"/>
      <c r="AY285" s="608"/>
      <c r="AZ285" s="608"/>
      <c r="BA285" s="608"/>
      <c r="BB285" s="608"/>
      <c r="BC285" s="608"/>
      <c r="BD285" s="608"/>
      <c r="BE285" s="608"/>
      <c r="BF285" s="608"/>
      <c r="BG285" s="608"/>
      <c r="BH285" s="608"/>
      <c r="BI285" s="608"/>
      <c r="BJ285" s="608"/>
      <c r="BK285" s="608"/>
      <c r="BL285" s="608"/>
      <c r="BM285" s="608"/>
      <c r="BN285" s="608"/>
      <c r="BO285" s="608"/>
    </row>
    <row r="286" spans="1:71" ht="20.100000000000001" customHeight="1">
      <c r="A286" s="608"/>
      <c r="B286" s="608"/>
      <c r="C286" s="608"/>
      <c r="D286" s="608"/>
      <c r="E286" s="608"/>
      <c r="F286" s="608"/>
      <c r="G286" s="608"/>
      <c r="H286" s="608"/>
      <c r="I286" s="608"/>
      <c r="J286" s="608"/>
      <c r="K286" s="608"/>
      <c r="L286" s="608"/>
      <c r="M286" s="608"/>
      <c r="N286" s="608"/>
      <c r="O286" s="608"/>
      <c r="P286" s="608"/>
      <c r="Q286" s="608"/>
      <c r="R286" s="608"/>
      <c r="S286" s="608"/>
      <c r="T286" s="608"/>
      <c r="U286" s="608"/>
      <c r="V286" s="608"/>
      <c r="W286" s="608"/>
      <c r="X286" s="608"/>
      <c r="Y286" s="608"/>
      <c r="Z286" s="608"/>
      <c r="AA286" s="608"/>
      <c r="AB286" s="610"/>
      <c r="AC286" s="610"/>
      <c r="AD286" s="610"/>
      <c r="AE286" s="610"/>
      <c r="AF286" s="608"/>
      <c r="AG286" s="608"/>
      <c r="AH286" s="608"/>
      <c r="AI286" s="608"/>
      <c r="AJ286" s="608"/>
      <c r="AK286" s="608"/>
      <c r="AL286" s="608"/>
      <c r="AM286" s="608"/>
      <c r="AN286" s="608"/>
      <c r="AO286" s="608"/>
      <c r="AP286" s="608"/>
      <c r="AQ286" s="608"/>
      <c r="AR286" s="608"/>
      <c r="AS286" s="608"/>
      <c r="AT286" s="608"/>
      <c r="AU286" s="608"/>
      <c r="AV286" s="608"/>
      <c r="AW286" s="608"/>
      <c r="AX286" s="608"/>
      <c r="AY286" s="608"/>
      <c r="AZ286" s="608"/>
      <c r="BA286" s="608"/>
      <c r="BB286" s="608"/>
      <c r="BC286" s="608"/>
      <c r="BD286" s="608"/>
      <c r="BE286" s="608"/>
      <c r="BF286" s="608"/>
      <c r="BG286" s="608"/>
      <c r="BH286" s="608"/>
      <c r="BI286" s="608"/>
      <c r="BJ286" s="608"/>
      <c r="BK286" s="608"/>
      <c r="BL286" s="608"/>
      <c r="BM286" s="608"/>
      <c r="BN286" s="608"/>
      <c r="BO286" s="608"/>
    </row>
    <row r="287" spans="1:71" ht="20.100000000000001" customHeight="1">
      <c r="A287" s="620"/>
      <c r="C287" s="608"/>
      <c r="D287" s="608"/>
      <c r="E287" s="608"/>
      <c r="F287" s="608"/>
      <c r="G287" s="608"/>
      <c r="H287" s="608"/>
      <c r="I287" s="608"/>
      <c r="J287" s="608"/>
      <c r="K287" s="608"/>
      <c r="L287" s="608"/>
      <c r="M287" s="608"/>
      <c r="N287" s="608"/>
      <c r="O287" s="608"/>
      <c r="P287" s="608"/>
      <c r="Q287" s="608"/>
      <c r="R287" s="608"/>
      <c r="S287" s="608"/>
      <c r="T287" s="608"/>
      <c r="U287" s="608"/>
      <c r="V287" s="608"/>
      <c r="W287" s="608"/>
      <c r="X287" s="608"/>
      <c r="Y287" s="608"/>
      <c r="Z287" s="608"/>
      <c r="AA287" s="608"/>
      <c r="AB287" s="610"/>
      <c r="AC287" s="610"/>
      <c r="AD287" s="610"/>
      <c r="AE287" s="610"/>
      <c r="AF287" s="608"/>
      <c r="AG287" s="608"/>
      <c r="AH287" s="608"/>
      <c r="AI287" s="608"/>
      <c r="AJ287" s="608"/>
      <c r="AK287" s="608"/>
      <c r="AL287" s="608"/>
      <c r="AM287" s="608"/>
      <c r="AN287" s="608"/>
      <c r="AO287" s="608"/>
      <c r="AP287" s="608"/>
      <c r="AQ287" s="608"/>
      <c r="AR287" s="608"/>
      <c r="AS287" s="608"/>
      <c r="AT287" s="608"/>
      <c r="AU287" s="608"/>
      <c r="AV287" s="608"/>
      <c r="AW287" s="608"/>
      <c r="AX287" s="608"/>
      <c r="AY287" s="608"/>
      <c r="AZ287" s="608"/>
      <c r="BA287" s="608"/>
      <c r="BB287" s="608"/>
      <c r="BC287" s="608"/>
      <c r="BD287" s="608"/>
      <c r="BE287" s="608"/>
      <c r="BF287" s="608"/>
      <c r="BG287" s="608"/>
      <c r="BH287" s="608"/>
      <c r="BI287" s="608"/>
      <c r="BJ287" s="608"/>
      <c r="BK287" s="608"/>
      <c r="BL287" s="608"/>
      <c r="BM287" s="608"/>
      <c r="BN287" s="608"/>
      <c r="BO287" s="608"/>
    </row>
    <row r="288" spans="1:71" ht="20.100000000000001" customHeight="1">
      <c r="A288" s="620"/>
      <c r="C288" s="608"/>
      <c r="D288" s="608"/>
      <c r="E288" s="608"/>
      <c r="F288" s="608"/>
      <c r="G288" s="608"/>
      <c r="H288" s="608"/>
      <c r="I288" s="608"/>
      <c r="J288" s="608"/>
      <c r="K288" s="608"/>
      <c r="L288" s="608"/>
      <c r="M288" s="608"/>
      <c r="N288" s="608"/>
      <c r="O288" s="608"/>
      <c r="P288" s="608"/>
      <c r="Q288" s="608"/>
      <c r="R288" s="608"/>
      <c r="S288" s="608"/>
      <c r="T288" s="608"/>
      <c r="U288" s="608"/>
      <c r="V288" s="608"/>
      <c r="W288" s="608"/>
      <c r="X288" s="608"/>
      <c r="Y288" s="608"/>
      <c r="Z288" s="608"/>
      <c r="AA288" s="608"/>
      <c r="AB288" s="610"/>
      <c r="AC288" s="610"/>
      <c r="AD288" s="610"/>
      <c r="AE288" s="610"/>
      <c r="AF288" s="608"/>
      <c r="AG288" s="608"/>
      <c r="AH288" s="608"/>
      <c r="AI288" s="608"/>
      <c r="AJ288" s="608"/>
      <c r="AK288" s="608"/>
      <c r="AL288" s="608"/>
      <c r="AM288" s="608"/>
      <c r="AN288" s="608"/>
      <c r="AO288" s="608"/>
      <c r="AP288" s="608"/>
      <c r="AQ288" s="608"/>
      <c r="AR288" s="608"/>
      <c r="AS288" s="608"/>
      <c r="AT288" s="608"/>
      <c r="AU288" s="608"/>
      <c r="AV288" s="608"/>
      <c r="AW288" s="608"/>
      <c r="AX288" s="608"/>
      <c r="AY288" s="608"/>
      <c r="AZ288" s="608"/>
      <c r="BA288" s="608"/>
      <c r="BB288" s="608"/>
      <c r="BC288" s="608"/>
      <c r="BD288" s="608"/>
      <c r="BE288" s="608"/>
      <c r="BF288" s="608"/>
      <c r="BG288" s="608"/>
      <c r="BH288" s="608"/>
      <c r="BI288" s="608"/>
      <c r="BJ288" s="608"/>
      <c r="BK288" s="608"/>
      <c r="BL288" s="608"/>
      <c r="BM288" s="608"/>
      <c r="BN288" s="608"/>
      <c r="BO288" s="608"/>
    </row>
    <row r="289" spans="1:67" ht="20.100000000000001" customHeight="1">
      <c r="A289" s="608"/>
      <c r="B289" s="608"/>
      <c r="C289" s="608"/>
      <c r="D289" s="608"/>
      <c r="E289" s="608"/>
      <c r="F289" s="608"/>
      <c r="G289" s="608"/>
      <c r="H289" s="608"/>
      <c r="I289" s="608"/>
      <c r="J289" s="608"/>
      <c r="K289" s="608"/>
      <c r="L289" s="608"/>
      <c r="M289" s="608"/>
      <c r="N289" s="608"/>
      <c r="O289" s="608"/>
      <c r="P289" s="608"/>
      <c r="Q289" s="608"/>
      <c r="R289" s="608"/>
      <c r="S289" s="608"/>
      <c r="T289" s="608"/>
      <c r="U289" s="608"/>
      <c r="V289" s="608"/>
      <c r="W289" s="608"/>
      <c r="X289" s="608"/>
      <c r="Y289" s="608"/>
      <c r="Z289" s="608"/>
      <c r="AA289" s="608"/>
      <c r="AB289" s="610"/>
      <c r="AC289" s="610"/>
      <c r="AD289" s="610"/>
      <c r="AE289" s="610"/>
      <c r="AF289" s="608"/>
      <c r="AG289" s="608"/>
      <c r="AH289" s="608"/>
      <c r="AI289" s="608"/>
      <c r="AJ289" s="608"/>
      <c r="AK289" s="608"/>
      <c r="AL289" s="608"/>
      <c r="AM289" s="608"/>
      <c r="AN289" s="608"/>
      <c r="AO289" s="608"/>
      <c r="AP289" s="608"/>
      <c r="AQ289" s="608"/>
      <c r="AR289" s="608"/>
      <c r="AS289" s="608"/>
      <c r="AT289" s="608"/>
      <c r="AU289" s="608"/>
      <c r="AV289" s="608"/>
      <c r="AW289" s="608"/>
      <c r="AX289" s="608"/>
      <c r="AY289" s="608"/>
      <c r="AZ289" s="608"/>
      <c r="BA289" s="608"/>
      <c r="BB289" s="608"/>
      <c r="BC289" s="608"/>
      <c r="BD289" s="608"/>
      <c r="BE289" s="608"/>
      <c r="BF289" s="608"/>
      <c r="BG289" s="608"/>
      <c r="BH289" s="608"/>
      <c r="BI289" s="608"/>
      <c r="BJ289" s="608"/>
      <c r="BK289" s="608"/>
      <c r="BL289" s="608"/>
      <c r="BM289" s="608"/>
      <c r="BN289" s="608"/>
      <c r="BO289" s="608"/>
    </row>
    <row r="290" spans="1:67" ht="20.100000000000001" customHeight="1">
      <c r="A290" s="608"/>
      <c r="B290" s="608"/>
      <c r="C290" s="608"/>
      <c r="D290" s="608"/>
      <c r="E290" s="608"/>
      <c r="F290" s="608"/>
      <c r="G290" s="608"/>
      <c r="H290" s="608"/>
      <c r="I290" s="608"/>
      <c r="J290" s="608"/>
      <c r="K290" s="608"/>
      <c r="L290" s="608"/>
      <c r="M290" s="608"/>
      <c r="N290" s="608"/>
      <c r="O290" s="608"/>
      <c r="P290" s="608"/>
      <c r="Q290" s="608"/>
      <c r="R290" s="608"/>
      <c r="S290" s="608"/>
      <c r="T290" s="608"/>
      <c r="U290" s="608"/>
      <c r="V290" s="608"/>
      <c r="W290" s="608"/>
      <c r="X290" s="608"/>
      <c r="Y290" s="608"/>
      <c r="Z290" s="608"/>
      <c r="AA290" s="608"/>
      <c r="AB290" s="610"/>
      <c r="AC290" s="610"/>
      <c r="AD290" s="610"/>
      <c r="AE290" s="610"/>
      <c r="AF290" s="608"/>
      <c r="AG290" s="608"/>
      <c r="AH290" s="608"/>
      <c r="AI290" s="608"/>
      <c r="AJ290" s="608"/>
      <c r="AK290" s="608"/>
      <c r="AL290" s="608"/>
      <c r="AM290" s="608"/>
      <c r="AN290" s="608"/>
      <c r="AO290" s="608"/>
      <c r="AP290" s="608"/>
      <c r="AQ290" s="608"/>
      <c r="AR290" s="608"/>
      <c r="AS290" s="608"/>
      <c r="AT290" s="608"/>
      <c r="AU290" s="608"/>
      <c r="AV290" s="608"/>
      <c r="AW290" s="608"/>
      <c r="AX290" s="608"/>
      <c r="AY290" s="608"/>
      <c r="AZ290" s="608"/>
      <c r="BA290" s="608"/>
      <c r="BB290" s="608"/>
      <c r="BC290" s="608"/>
      <c r="BD290" s="608"/>
      <c r="BE290" s="608"/>
      <c r="BF290" s="608"/>
      <c r="BG290" s="608"/>
      <c r="BH290" s="608"/>
      <c r="BI290" s="608"/>
      <c r="BJ290" s="608"/>
      <c r="BK290" s="608"/>
      <c r="BL290" s="608"/>
      <c r="BM290" s="608"/>
      <c r="BN290" s="608"/>
      <c r="BO290" s="608"/>
    </row>
    <row r="291" spans="1:67" ht="20.100000000000001" customHeight="1">
      <c r="A291" s="608"/>
      <c r="B291" s="608"/>
      <c r="C291" s="608"/>
      <c r="D291" s="608"/>
      <c r="E291" s="608"/>
      <c r="F291" s="608"/>
      <c r="G291" s="608"/>
      <c r="H291" s="608"/>
      <c r="I291" s="608"/>
      <c r="J291" s="608"/>
      <c r="K291" s="608"/>
      <c r="L291" s="608"/>
      <c r="M291" s="608"/>
      <c r="N291" s="608"/>
      <c r="O291" s="608"/>
      <c r="P291" s="608"/>
      <c r="Q291" s="608"/>
      <c r="R291" s="608"/>
      <c r="S291" s="608"/>
      <c r="T291" s="608"/>
      <c r="U291" s="608"/>
      <c r="V291" s="608"/>
      <c r="W291" s="608"/>
      <c r="X291" s="608"/>
      <c r="Y291" s="608"/>
      <c r="Z291" s="608"/>
      <c r="AA291" s="608"/>
      <c r="AB291" s="610"/>
      <c r="AC291" s="610"/>
      <c r="AD291" s="610"/>
      <c r="AE291" s="610"/>
      <c r="AF291" s="608"/>
      <c r="AG291" s="608"/>
      <c r="AH291" s="608"/>
      <c r="AI291" s="608"/>
      <c r="AJ291" s="608"/>
      <c r="AK291" s="608"/>
      <c r="AL291" s="608"/>
      <c r="AM291" s="608"/>
      <c r="AN291" s="608"/>
      <c r="AO291" s="608"/>
      <c r="AP291" s="608"/>
      <c r="AQ291" s="608"/>
      <c r="AR291" s="608"/>
      <c r="AS291" s="608"/>
      <c r="AT291" s="608"/>
      <c r="AU291" s="608"/>
      <c r="AV291" s="608"/>
      <c r="AW291" s="608"/>
      <c r="AX291" s="608"/>
      <c r="AY291" s="608"/>
      <c r="AZ291" s="608"/>
      <c r="BA291" s="608"/>
      <c r="BB291" s="608"/>
      <c r="BC291" s="608"/>
      <c r="BD291" s="608"/>
      <c r="BE291" s="608"/>
      <c r="BF291" s="608"/>
      <c r="BG291" s="608"/>
      <c r="BH291" s="608"/>
      <c r="BI291" s="608"/>
      <c r="BJ291" s="608"/>
      <c r="BK291" s="608"/>
      <c r="BL291" s="608"/>
      <c r="BM291" s="608"/>
      <c r="BN291" s="608"/>
      <c r="BO291" s="608"/>
    </row>
    <row r="294" spans="1:67" ht="20.100000000000001" customHeight="1">
      <c r="A294" s="859" t="s">
        <v>51</v>
      </c>
      <c r="B294" s="859"/>
      <c r="C294" s="859"/>
      <c r="D294" s="859"/>
      <c r="E294" s="859"/>
      <c r="F294" s="859"/>
      <c r="G294" s="859"/>
      <c r="H294" s="859"/>
      <c r="I294" s="859"/>
      <c r="J294" s="859"/>
      <c r="K294" s="859"/>
      <c r="L294" s="859"/>
      <c r="M294" s="859"/>
      <c r="N294" s="859"/>
      <c r="O294" s="859"/>
      <c r="P294" s="859"/>
      <c r="Q294" s="859"/>
      <c r="R294" s="859"/>
      <c r="S294" s="859"/>
      <c r="T294" s="859"/>
      <c r="U294" s="859"/>
      <c r="V294" s="859"/>
      <c r="W294" s="859"/>
      <c r="X294" s="859"/>
      <c r="Y294" s="859"/>
      <c r="Z294" s="859"/>
      <c r="AA294" s="859"/>
      <c r="AB294" s="859"/>
      <c r="AC294" s="859"/>
      <c r="AD294" s="859"/>
      <c r="AE294" s="859"/>
      <c r="AF294" s="859"/>
      <c r="AG294" s="859"/>
      <c r="AH294" s="859"/>
      <c r="AI294" s="859"/>
      <c r="AJ294" s="859"/>
      <c r="AK294" s="859"/>
      <c r="AL294" s="859"/>
      <c r="AM294" s="859"/>
      <c r="AN294" s="859"/>
      <c r="AO294" s="859"/>
      <c r="AP294" s="859"/>
      <c r="AQ294" s="859"/>
      <c r="AR294" s="859"/>
      <c r="AS294" s="859"/>
      <c r="AT294" s="859"/>
      <c r="AU294" s="859"/>
      <c r="AV294" s="859"/>
      <c r="AW294" s="859"/>
      <c r="AX294" s="859"/>
      <c r="AY294" s="859"/>
      <c r="AZ294" s="859"/>
      <c r="BA294" s="859"/>
      <c r="BB294" s="859"/>
      <c r="BC294" s="859"/>
      <c r="BD294" s="859"/>
      <c r="BE294" s="859"/>
      <c r="BF294" s="859"/>
      <c r="BG294" s="859"/>
      <c r="BH294" s="859"/>
      <c r="BI294" s="859"/>
      <c r="BJ294" s="859"/>
      <c r="BK294" s="859"/>
      <c r="BL294" s="859"/>
      <c r="BM294" s="859"/>
      <c r="BN294" s="859"/>
      <c r="BO294" s="859"/>
    </row>
    <row r="295" spans="1:67" ht="20.100000000000001" customHeight="1">
      <c r="A295" s="859" t="s">
        <v>52</v>
      </c>
      <c r="B295" s="859"/>
      <c r="C295" s="859"/>
      <c r="D295" s="859"/>
      <c r="E295" s="859"/>
      <c r="F295" s="859"/>
      <c r="G295" s="859"/>
      <c r="H295" s="859"/>
      <c r="I295" s="859"/>
      <c r="J295" s="859"/>
      <c r="K295" s="859"/>
      <c r="L295" s="859"/>
      <c r="M295" s="859"/>
      <c r="N295" s="859"/>
      <c r="O295" s="859"/>
      <c r="P295" s="859"/>
      <c r="Q295" s="859"/>
      <c r="R295" s="859"/>
      <c r="S295" s="859"/>
      <c r="T295" s="859"/>
      <c r="U295" s="859"/>
      <c r="V295" s="859"/>
      <c r="W295" s="859"/>
      <c r="X295" s="859"/>
      <c r="Y295" s="859"/>
      <c r="Z295" s="859"/>
      <c r="AA295" s="859"/>
      <c r="AB295" s="859"/>
      <c r="AC295" s="859"/>
      <c r="AD295" s="859"/>
      <c r="AE295" s="859"/>
      <c r="AF295" s="859"/>
      <c r="AG295" s="859"/>
      <c r="AH295" s="859"/>
      <c r="AI295" s="859"/>
      <c r="AJ295" s="859"/>
      <c r="AK295" s="859"/>
      <c r="AL295" s="859"/>
      <c r="AM295" s="859"/>
      <c r="AN295" s="859"/>
      <c r="AO295" s="859"/>
      <c r="AP295" s="859"/>
      <c r="AQ295" s="859"/>
      <c r="AR295" s="859"/>
      <c r="AS295" s="859"/>
      <c r="AT295" s="859"/>
      <c r="AU295" s="859"/>
      <c r="AV295" s="859"/>
      <c r="AW295" s="859"/>
      <c r="AX295" s="859"/>
      <c r="AY295" s="859"/>
      <c r="AZ295" s="859"/>
      <c r="BA295" s="859"/>
      <c r="BB295" s="859"/>
      <c r="BC295" s="859"/>
      <c r="BD295" s="859"/>
      <c r="BE295" s="859"/>
      <c r="BF295" s="859"/>
      <c r="BG295" s="859"/>
      <c r="BH295" s="859"/>
      <c r="BI295" s="859"/>
      <c r="BJ295" s="859"/>
      <c r="BK295" s="859"/>
      <c r="BL295" s="859"/>
      <c r="BM295" s="859"/>
      <c r="BN295" s="859"/>
      <c r="BO295" s="859"/>
    </row>
    <row r="296" spans="1:67" ht="20.100000000000001" customHeight="1">
      <c r="A296" s="638"/>
      <c r="B296" s="638"/>
      <c r="C296" s="638"/>
      <c r="D296" s="638"/>
      <c r="E296" s="638"/>
      <c r="F296" s="638"/>
      <c r="G296" s="638"/>
      <c r="H296" s="640"/>
      <c r="I296" s="640"/>
      <c r="J296" s="640"/>
      <c r="K296" s="640"/>
      <c r="L296" s="640"/>
      <c r="M296" s="640"/>
      <c r="N296" s="640"/>
      <c r="O296" s="640"/>
      <c r="P296" s="640"/>
      <c r="Q296" s="640"/>
      <c r="R296" s="640"/>
      <c r="S296" s="640"/>
      <c r="T296" s="640"/>
      <c r="U296" s="640"/>
      <c r="V296" s="640"/>
      <c r="W296" s="640"/>
      <c r="X296" s="640"/>
      <c r="Y296" s="640"/>
      <c r="Z296" s="640"/>
      <c r="AA296" s="640"/>
      <c r="AB296" s="640"/>
      <c r="AC296" s="640"/>
      <c r="AD296" s="640"/>
      <c r="AE296" s="640"/>
      <c r="AF296" s="640"/>
      <c r="AG296" s="640"/>
      <c r="AH296" s="640"/>
      <c r="AI296" s="640"/>
      <c r="AJ296" s="640"/>
      <c r="AK296" s="640"/>
      <c r="AL296" s="640"/>
      <c r="AM296" s="640"/>
      <c r="AN296" s="640"/>
      <c r="AO296" s="640"/>
      <c r="AP296" s="640"/>
      <c r="AQ296" s="640"/>
      <c r="AR296" s="640"/>
      <c r="AS296" s="640"/>
      <c r="AT296" s="640"/>
      <c r="AU296" s="640"/>
      <c r="AV296" s="640"/>
      <c r="AW296" s="640"/>
      <c r="AX296" s="640"/>
      <c r="AY296" s="640"/>
      <c r="AZ296" s="640"/>
      <c r="BA296" s="640"/>
      <c r="BB296" s="640"/>
      <c r="BC296" s="640"/>
      <c r="BD296" s="640"/>
      <c r="BE296" s="640"/>
      <c r="BF296" s="640"/>
      <c r="BG296" s="640"/>
      <c r="BH296" s="640"/>
      <c r="BI296" s="640"/>
      <c r="BJ296" s="640"/>
      <c r="BK296" s="640"/>
      <c r="BL296" s="640"/>
      <c r="BM296" s="640"/>
      <c r="BN296" s="640"/>
      <c r="BO296" s="640"/>
    </row>
    <row r="297" spans="1:67" ht="20.100000000000001" customHeight="1">
      <c r="A297" s="606" t="s">
        <v>2</v>
      </c>
      <c r="B297" s="26"/>
      <c r="C297" s="22"/>
      <c r="D297" s="23" t="s">
        <v>53</v>
      </c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607"/>
      <c r="AC297" s="607"/>
      <c r="AD297" s="607"/>
      <c r="AE297" s="607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641"/>
      <c r="BE297" s="641"/>
      <c r="BF297" s="641"/>
      <c r="BG297" s="641"/>
      <c r="BH297" s="641"/>
      <c r="BI297" s="641"/>
      <c r="BJ297" s="641"/>
      <c r="BK297" s="641"/>
      <c r="BL297" s="641"/>
      <c r="BM297" s="641"/>
      <c r="BN297" s="641"/>
      <c r="BO297" s="641"/>
    </row>
    <row r="298" spans="1:67" ht="20.100000000000001" customHeight="1">
      <c r="A298" s="606"/>
      <c r="B298" s="26"/>
      <c r="C298" s="22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607"/>
      <c r="AC298" s="607"/>
      <c r="AD298" s="607"/>
      <c r="AE298" s="607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641"/>
      <c r="BE298" s="641"/>
      <c r="BF298" s="641"/>
      <c r="BG298" s="641"/>
      <c r="BH298" s="641"/>
      <c r="BI298" s="641"/>
      <c r="BJ298" s="641"/>
      <c r="BK298" s="641"/>
      <c r="BL298" s="641"/>
      <c r="BM298" s="641"/>
      <c r="BN298" s="641"/>
      <c r="BO298" s="641"/>
    </row>
    <row r="299" spans="1:67" ht="20.100000000000001" customHeight="1">
      <c r="A299" s="23" t="s">
        <v>54</v>
      </c>
      <c r="B299" s="642"/>
      <c r="C299" s="39">
        <v>182070</v>
      </c>
      <c r="D299" s="26"/>
      <c r="E299" s="23" t="s">
        <v>3</v>
      </c>
      <c r="F299" s="26"/>
      <c r="G299" s="856" t="s">
        <v>50</v>
      </c>
      <c r="H299" s="857"/>
      <c r="I299" s="857"/>
      <c r="J299" s="857"/>
      <c r="K299" s="857"/>
      <c r="L299" s="857"/>
      <c r="M299" s="857"/>
      <c r="N299" s="857"/>
      <c r="O299" s="857"/>
      <c r="P299" s="857"/>
      <c r="Q299" s="857"/>
      <c r="R299" s="857"/>
      <c r="S299" s="857"/>
      <c r="T299" s="857"/>
      <c r="U299" s="857"/>
      <c r="V299" s="857"/>
      <c r="W299" s="857"/>
      <c r="X299" s="857"/>
      <c r="Y299" s="857"/>
      <c r="Z299" s="857"/>
      <c r="AA299" s="857"/>
      <c r="AB299" s="857"/>
      <c r="AC299" s="857"/>
      <c r="AD299" s="857"/>
      <c r="AE299" s="857"/>
      <c r="AF299" s="857"/>
      <c r="AG299" s="857"/>
      <c r="AH299" s="857"/>
      <c r="AI299" s="857"/>
      <c r="AJ299" s="857"/>
      <c r="AK299" s="857"/>
      <c r="AL299" s="858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641"/>
      <c r="BE299" s="641"/>
      <c r="BF299" s="641"/>
      <c r="BG299" s="641"/>
      <c r="BH299" s="641"/>
      <c r="BI299" s="641"/>
      <c r="BJ299" s="641"/>
      <c r="BK299" s="641"/>
      <c r="BL299" s="643"/>
      <c r="BM299" s="643"/>
      <c r="BN299" s="643"/>
      <c r="BO299" s="643"/>
    </row>
    <row r="300" spans="1:67" ht="20.100000000000001" customHeight="1" thickBot="1">
      <c r="A300" s="608"/>
      <c r="B300" s="608"/>
      <c r="C300" s="608"/>
      <c r="D300" s="608"/>
      <c r="E300" s="608"/>
      <c r="F300" s="608"/>
      <c r="G300" s="608"/>
      <c r="H300" s="608"/>
      <c r="I300" s="608"/>
      <c r="J300" s="608"/>
      <c r="K300" s="608"/>
      <c r="L300" s="608"/>
      <c r="M300" s="608"/>
      <c r="N300" s="608"/>
      <c r="O300" s="608"/>
      <c r="P300" s="608"/>
      <c r="Q300" s="608"/>
      <c r="R300" s="608"/>
      <c r="S300" s="608"/>
      <c r="T300" s="608"/>
      <c r="U300" s="608"/>
      <c r="V300" s="608"/>
      <c r="W300" s="608"/>
      <c r="X300" s="608"/>
      <c r="Y300" s="608"/>
      <c r="Z300" s="608"/>
      <c r="AA300" s="608"/>
      <c r="AB300" s="610"/>
      <c r="AC300" s="610"/>
      <c r="AD300" s="610"/>
      <c r="AE300" s="610"/>
      <c r="AF300" s="608"/>
      <c r="AG300" s="608"/>
      <c r="AH300" s="608"/>
      <c r="AI300" s="608"/>
      <c r="AJ300" s="608"/>
      <c r="AK300" s="608"/>
      <c r="AL300" s="608"/>
      <c r="AM300" s="608"/>
      <c r="AN300" s="608"/>
      <c r="AO300" s="608"/>
      <c r="AP300" s="608"/>
      <c r="AQ300" s="608"/>
      <c r="AR300" s="608"/>
      <c r="AS300" s="608"/>
      <c r="AT300" s="608"/>
      <c r="AU300" s="608"/>
      <c r="AV300" s="608"/>
      <c r="AW300" s="608"/>
      <c r="AX300" s="608"/>
      <c r="AY300" s="608"/>
      <c r="AZ300" s="608"/>
      <c r="BA300" s="608"/>
      <c r="BB300" s="608"/>
      <c r="BC300" s="608"/>
      <c r="BD300" s="608"/>
      <c r="BE300" s="608"/>
      <c r="BF300" s="608"/>
      <c r="BG300" s="608"/>
      <c r="BH300" s="608"/>
      <c r="BI300" s="608"/>
      <c r="BJ300" s="608"/>
      <c r="BK300" s="608"/>
      <c r="BL300" s="608"/>
      <c r="BM300" s="608"/>
      <c r="BN300" s="608"/>
      <c r="BO300" s="608"/>
    </row>
    <row r="301" spans="1:67" ht="20.100000000000001" customHeight="1" thickBot="1">
      <c r="A301" s="820" t="s">
        <v>55</v>
      </c>
      <c r="B301" s="823" t="s">
        <v>56</v>
      </c>
      <c r="C301" s="823" t="s">
        <v>57</v>
      </c>
      <c r="D301" s="823" t="s">
        <v>58</v>
      </c>
      <c r="E301" s="823" t="s">
        <v>59</v>
      </c>
      <c r="F301" s="823" t="s">
        <v>60</v>
      </c>
      <c r="G301" s="823" t="s">
        <v>61</v>
      </c>
      <c r="H301" s="629" t="s">
        <v>62</v>
      </c>
      <c r="I301" s="630"/>
      <c r="J301" s="630"/>
      <c r="K301" s="630"/>
      <c r="L301" s="630"/>
      <c r="M301" s="630"/>
      <c r="N301" s="630"/>
      <c r="O301" s="630"/>
      <c r="P301" s="630"/>
      <c r="Q301" s="630"/>
      <c r="R301" s="630"/>
      <c r="S301" s="630"/>
      <c r="T301" s="630"/>
      <c r="U301" s="630"/>
      <c r="V301" s="630"/>
      <c r="W301" s="630"/>
      <c r="X301" s="630"/>
      <c r="Y301" s="630"/>
      <c r="Z301" s="630"/>
      <c r="AA301" s="630"/>
      <c r="AB301" s="630"/>
      <c r="AC301" s="630"/>
      <c r="AD301" s="630"/>
      <c r="AE301" s="630"/>
      <c r="AF301" s="630"/>
      <c r="AG301" s="630"/>
      <c r="AH301" s="630"/>
      <c r="AI301" s="630"/>
      <c r="AJ301" s="630"/>
      <c r="AK301" s="630"/>
      <c r="AL301" s="630"/>
      <c r="AM301" s="630"/>
      <c r="AN301" s="630"/>
      <c r="AO301" s="630"/>
      <c r="AP301" s="630"/>
      <c r="AQ301" s="630"/>
      <c r="AR301" s="630"/>
      <c r="AS301" s="630"/>
      <c r="AT301" s="630"/>
      <c r="AU301" s="630"/>
      <c r="AV301" s="630"/>
      <c r="AW301" s="630"/>
      <c r="AX301" s="630"/>
      <c r="AY301" s="630"/>
      <c r="AZ301" s="630"/>
      <c r="BA301" s="630"/>
      <c r="BB301" s="630"/>
      <c r="BC301" s="630"/>
      <c r="BD301" s="826" t="s">
        <v>63</v>
      </c>
      <c r="BE301" s="827"/>
      <c r="BF301" s="827"/>
      <c r="BG301" s="827"/>
      <c r="BH301" s="827"/>
      <c r="BI301" s="827"/>
      <c r="BJ301" s="827"/>
      <c r="BK301" s="827"/>
      <c r="BL301" s="827"/>
      <c r="BM301" s="827"/>
      <c r="BN301" s="827"/>
      <c r="BO301" s="823"/>
    </row>
    <row r="302" spans="1:67" ht="20.100000000000001" customHeight="1" thickBot="1">
      <c r="A302" s="821"/>
      <c r="B302" s="824"/>
      <c r="C302" s="824"/>
      <c r="D302" s="824"/>
      <c r="E302" s="824"/>
      <c r="F302" s="824"/>
      <c r="G302" s="824"/>
      <c r="H302" s="832" t="s">
        <v>64</v>
      </c>
      <c r="I302" s="832"/>
      <c r="J302" s="832"/>
      <c r="K302" s="832"/>
      <c r="L302" s="810" t="s">
        <v>65</v>
      </c>
      <c r="M302" s="811"/>
      <c r="N302" s="811"/>
      <c r="O302" s="812"/>
      <c r="P302" s="810" t="s">
        <v>66</v>
      </c>
      <c r="Q302" s="811"/>
      <c r="R302" s="811"/>
      <c r="S302" s="812"/>
      <c r="T302" s="810" t="s">
        <v>67</v>
      </c>
      <c r="U302" s="811"/>
      <c r="V302" s="811"/>
      <c r="W302" s="812"/>
      <c r="X302" s="810" t="s">
        <v>68</v>
      </c>
      <c r="Y302" s="811"/>
      <c r="Z302" s="811"/>
      <c r="AA302" s="812"/>
      <c r="AB302" s="810" t="s">
        <v>69</v>
      </c>
      <c r="AC302" s="811"/>
      <c r="AD302" s="811"/>
      <c r="AE302" s="812"/>
      <c r="AF302" s="810" t="s">
        <v>70</v>
      </c>
      <c r="AG302" s="811"/>
      <c r="AH302" s="811"/>
      <c r="AI302" s="811"/>
      <c r="AJ302" s="810" t="s">
        <v>71</v>
      </c>
      <c r="AK302" s="811"/>
      <c r="AL302" s="811"/>
      <c r="AM302" s="812"/>
      <c r="AN302" s="810" t="s">
        <v>72</v>
      </c>
      <c r="AO302" s="811"/>
      <c r="AP302" s="811"/>
      <c r="AQ302" s="811"/>
      <c r="AR302" s="810" t="s">
        <v>73</v>
      </c>
      <c r="AS302" s="811"/>
      <c r="AT302" s="811"/>
      <c r="AU302" s="812"/>
      <c r="AV302" s="810" t="s">
        <v>74</v>
      </c>
      <c r="AW302" s="811"/>
      <c r="AX302" s="811"/>
      <c r="AY302" s="812"/>
      <c r="AZ302" s="813" t="s">
        <v>75</v>
      </c>
      <c r="BA302" s="813"/>
      <c r="BB302" s="813"/>
      <c r="BC302" s="813"/>
      <c r="BD302" s="828"/>
      <c r="BE302" s="829"/>
      <c r="BF302" s="829"/>
      <c r="BG302" s="829"/>
      <c r="BH302" s="829"/>
      <c r="BI302" s="829"/>
      <c r="BJ302" s="829"/>
      <c r="BK302" s="829"/>
      <c r="BL302" s="829"/>
      <c r="BM302" s="829"/>
      <c r="BN302" s="829"/>
      <c r="BO302" s="824"/>
    </row>
    <row r="303" spans="1:67" ht="20.100000000000001" customHeight="1" thickBot="1">
      <c r="A303" s="821"/>
      <c r="B303" s="824"/>
      <c r="C303" s="824"/>
      <c r="D303" s="824"/>
      <c r="E303" s="824"/>
      <c r="F303" s="824"/>
      <c r="G303" s="824"/>
      <c r="H303" s="726" t="s">
        <v>76</v>
      </c>
      <c r="I303" s="727" t="s">
        <v>77</v>
      </c>
      <c r="J303" s="727" t="s">
        <v>78</v>
      </c>
      <c r="K303" s="728" t="s">
        <v>79</v>
      </c>
      <c r="L303" s="729" t="s">
        <v>76</v>
      </c>
      <c r="M303" s="730" t="s">
        <v>77</v>
      </c>
      <c r="N303" s="730" t="s">
        <v>78</v>
      </c>
      <c r="O303" s="731" t="s">
        <v>79</v>
      </c>
      <c r="P303" s="729" t="s">
        <v>76</v>
      </c>
      <c r="Q303" s="730" t="s">
        <v>77</v>
      </c>
      <c r="R303" s="730" t="s">
        <v>78</v>
      </c>
      <c r="S303" s="731" t="s">
        <v>79</v>
      </c>
      <c r="T303" s="729" t="s">
        <v>76</v>
      </c>
      <c r="U303" s="730" t="s">
        <v>77</v>
      </c>
      <c r="V303" s="730" t="s">
        <v>78</v>
      </c>
      <c r="W303" s="731" t="s">
        <v>79</v>
      </c>
      <c r="X303" s="729" t="s">
        <v>76</v>
      </c>
      <c r="Y303" s="730" t="s">
        <v>77</v>
      </c>
      <c r="Z303" s="730" t="s">
        <v>78</v>
      </c>
      <c r="AA303" s="731" t="s">
        <v>79</v>
      </c>
      <c r="AB303" s="729" t="s">
        <v>76</v>
      </c>
      <c r="AC303" s="730" t="s">
        <v>77</v>
      </c>
      <c r="AD303" s="730" t="s">
        <v>78</v>
      </c>
      <c r="AE303" s="731" t="s">
        <v>79</v>
      </c>
      <c r="AF303" s="729" t="s">
        <v>76</v>
      </c>
      <c r="AG303" s="730" t="s">
        <v>77</v>
      </c>
      <c r="AH303" s="730" t="s">
        <v>78</v>
      </c>
      <c r="AI303" s="732" t="s">
        <v>79</v>
      </c>
      <c r="AJ303" s="729" t="s">
        <v>76</v>
      </c>
      <c r="AK303" s="730" t="s">
        <v>77</v>
      </c>
      <c r="AL303" s="730" t="s">
        <v>78</v>
      </c>
      <c r="AM303" s="731" t="s">
        <v>79</v>
      </c>
      <c r="AN303" s="729" t="s">
        <v>76</v>
      </c>
      <c r="AO303" s="730" t="s">
        <v>77</v>
      </c>
      <c r="AP303" s="730" t="s">
        <v>78</v>
      </c>
      <c r="AQ303" s="732" t="s">
        <v>79</v>
      </c>
      <c r="AR303" s="729" t="s">
        <v>76</v>
      </c>
      <c r="AS303" s="730" t="s">
        <v>77</v>
      </c>
      <c r="AT303" s="730" t="s">
        <v>78</v>
      </c>
      <c r="AU303" s="731" t="s">
        <v>79</v>
      </c>
      <c r="AV303" s="729" t="s">
        <v>76</v>
      </c>
      <c r="AW303" s="730" t="s">
        <v>77</v>
      </c>
      <c r="AX303" s="730" t="s">
        <v>78</v>
      </c>
      <c r="AY303" s="731" t="s">
        <v>79</v>
      </c>
      <c r="AZ303" s="733" t="s">
        <v>76</v>
      </c>
      <c r="BA303" s="730" t="s">
        <v>77</v>
      </c>
      <c r="BB303" s="730" t="s">
        <v>78</v>
      </c>
      <c r="BC303" s="732" t="s">
        <v>79</v>
      </c>
      <c r="BD303" s="830"/>
      <c r="BE303" s="831"/>
      <c r="BF303" s="831"/>
      <c r="BG303" s="831"/>
      <c r="BH303" s="831"/>
      <c r="BI303" s="831"/>
      <c r="BJ303" s="831"/>
      <c r="BK303" s="831"/>
      <c r="BL303" s="831"/>
      <c r="BM303" s="831"/>
      <c r="BN303" s="831"/>
      <c r="BO303" s="825"/>
    </row>
    <row r="304" spans="1:67" s="30" customFormat="1" ht="20.100000000000001" customHeight="1">
      <c r="A304" s="698">
        <v>1</v>
      </c>
      <c r="B304" s="699"/>
      <c r="C304" s="699" t="s">
        <v>89</v>
      </c>
      <c r="D304" s="32"/>
      <c r="E304" s="32"/>
      <c r="F304" s="635"/>
      <c r="G304" s="635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1"/>
      <c r="BD304" s="860"/>
      <c r="BE304" s="861"/>
      <c r="BF304" s="861"/>
      <c r="BG304" s="861"/>
      <c r="BH304" s="861"/>
      <c r="BI304" s="861"/>
      <c r="BJ304" s="861"/>
      <c r="BK304" s="861"/>
      <c r="BL304" s="861"/>
      <c r="BM304" s="861"/>
      <c r="BN304" s="861"/>
      <c r="BO304" s="862"/>
    </row>
    <row r="305" spans="1:253" s="631" customFormat="1" ht="20.100000000000001" customHeight="1">
      <c r="A305" s="679"/>
      <c r="B305" s="602">
        <v>1.1000000000000001</v>
      </c>
      <c r="C305" s="617" t="s">
        <v>80</v>
      </c>
      <c r="D305" s="618" t="s">
        <v>81</v>
      </c>
      <c r="E305" s="603"/>
      <c r="F305" s="666">
        <v>41334</v>
      </c>
      <c r="G305" s="680">
        <v>41348</v>
      </c>
      <c r="H305" s="603"/>
      <c r="I305" s="603"/>
      <c r="J305" s="603"/>
      <c r="K305" s="603"/>
      <c r="L305" s="603"/>
      <c r="M305" s="603"/>
      <c r="N305" s="603"/>
      <c r="O305" s="603"/>
      <c r="P305" s="604"/>
      <c r="Q305" s="604"/>
      <c r="R305" s="681"/>
      <c r="S305" s="681"/>
      <c r="T305" s="603"/>
      <c r="U305" s="603"/>
      <c r="V305" s="603"/>
      <c r="W305" s="603"/>
      <c r="X305" s="603"/>
      <c r="Y305" s="603"/>
      <c r="Z305" s="603"/>
      <c r="AA305" s="603"/>
      <c r="AB305" s="603"/>
      <c r="AC305" s="603"/>
      <c r="AD305" s="603"/>
      <c r="AE305" s="603"/>
      <c r="AF305" s="603"/>
      <c r="AG305" s="603"/>
      <c r="AH305" s="603"/>
      <c r="AI305" s="603"/>
      <c r="AJ305" s="603"/>
      <c r="AK305" s="603"/>
      <c r="AL305" s="603"/>
      <c r="AM305" s="603"/>
      <c r="AN305" s="603"/>
      <c r="AO305" s="603"/>
      <c r="AP305" s="603"/>
      <c r="AQ305" s="603"/>
      <c r="AR305" s="603"/>
      <c r="AS305" s="603"/>
      <c r="AT305" s="603"/>
      <c r="AU305" s="603"/>
      <c r="AV305" s="603"/>
      <c r="AW305" s="603"/>
      <c r="AX305" s="603"/>
      <c r="AY305" s="603"/>
      <c r="AZ305" s="603"/>
      <c r="BA305" s="603"/>
      <c r="BB305" s="603"/>
      <c r="BC305" s="672"/>
      <c r="BD305" s="863"/>
      <c r="BE305" s="864"/>
      <c r="BF305" s="864"/>
      <c r="BG305" s="864"/>
      <c r="BH305" s="864"/>
      <c r="BI305" s="864"/>
      <c r="BJ305" s="864"/>
      <c r="BK305" s="864"/>
      <c r="BL305" s="864"/>
      <c r="BM305" s="864"/>
      <c r="BN305" s="864"/>
      <c r="BO305" s="865"/>
    </row>
    <row r="306" spans="1:253" s="632" customFormat="1" ht="20.100000000000001" customHeight="1">
      <c r="A306" s="679"/>
      <c r="B306" s="602">
        <v>1.2</v>
      </c>
      <c r="C306" s="617" t="s">
        <v>186</v>
      </c>
      <c r="D306" s="618" t="s">
        <v>48</v>
      </c>
      <c r="E306" s="603"/>
      <c r="F306" s="666">
        <v>41351</v>
      </c>
      <c r="G306" s="680">
        <v>41369</v>
      </c>
      <c r="H306" s="603"/>
      <c r="I306" s="603"/>
      <c r="J306" s="603"/>
      <c r="K306" s="603"/>
      <c r="L306" s="603"/>
      <c r="M306" s="603"/>
      <c r="N306" s="603"/>
      <c r="O306" s="603"/>
      <c r="P306" s="603"/>
      <c r="Q306" s="603"/>
      <c r="R306" s="604"/>
      <c r="S306" s="604"/>
      <c r="T306" s="604"/>
      <c r="U306" s="681"/>
      <c r="V306" s="681"/>
      <c r="W306" s="603"/>
      <c r="X306" s="603"/>
      <c r="Y306" s="603"/>
      <c r="Z306" s="603"/>
      <c r="AA306" s="603"/>
      <c r="AB306" s="603"/>
      <c r="AC306" s="603"/>
      <c r="AD306" s="603"/>
      <c r="AE306" s="603"/>
      <c r="AF306" s="603"/>
      <c r="AG306" s="603"/>
      <c r="AH306" s="603"/>
      <c r="AI306" s="603"/>
      <c r="AJ306" s="603"/>
      <c r="AK306" s="603"/>
      <c r="AL306" s="603"/>
      <c r="AM306" s="603"/>
      <c r="AN306" s="603"/>
      <c r="AO306" s="603"/>
      <c r="AP306" s="603"/>
      <c r="AQ306" s="603"/>
      <c r="AR306" s="603"/>
      <c r="AS306" s="603"/>
      <c r="AT306" s="603"/>
      <c r="AU306" s="603"/>
      <c r="AV306" s="603"/>
      <c r="AW306" s="603"/>
      <c r="AX306" s="603"/>
      <c r="AY306" s="603"/>
      <c r="AZ306" s="603"/>
      <c r="BA306" s="603"/>
      <c r="BB306" s="603"/>
      <c r="BC306" s="672"/>
      <c r="BD306" s="863"/>
      <c r="BE306" s="864"/>
      <c r="BF306" s="864"/>
      <c r="BG306" s="864"/>
      <c r="BH306" s="864"/>
      <c r="BI306" s="864"/>
      <c r="BJ306" s="864"/>
      <c r="BK306" s="864"/>
      <c r="BL306" s="864"/>
      <c r="BM306" s="864"/>
      <c r="BN306" s="864"/>
      <c r="BO306" s="865"/>
    </row>
    <row r="307" spans="1:253" s="632" customFormat="1" ht="20.100000000000001" customHeight="1">
      <c r="A307" s="679"/>
      <c r="B307" s="602">
        <v>1.3</v>
      </c>
      <c r="C307" s="617" t="s">
        <v>89</v>
      </c>
      <c r="D307" s="618" t="s">
        <v>37</v>
      </c>
      <c r="E307" s="682">
        <v>1</v>
      </c>
      <c r="F307" s="666">
        <v>41379</v>
      </c>
      <c r="G307" s="680">
        <v>41411</v>
      </c>
      <c r="H307" s="603"/>
      <c r="I307" s="603"/>
      <c r="J307" s="603"/>
      <c r="K307" s="603"/>
      <c r="L307" s="603"/>
      <c r="M307" s="603"/>
      <c r="N307" s="603"/>
      <c r="O307" s="603"/>
      <c r="P307" s="603"/>
      <c r="Q307" s="603"/>
      <c r="R307" s="603"/>
      <c r="S307" s="603"/>
      <c r="T307" s="603"/>
      <c r="U307" s="604"/>
      <c r="V307" s="604"/>
      <c r="W307" s="604"/>
      <c r="X307" s="604"/>
      <c r="Y307" s="604"/>
      <c r="Z307" s="603"/>
      <c r="AA307" s="603"/>
      <c r="AB307" s="603"/>
      <c r="AC307" s="603"/>
      <c r="AD307" s="603"/>
      <c r="AE307" s="603"/>
      <c r="AF307" s="603"/>
      <c r="AG307" s="603"/>
      <c r="AH307" s="603"/>
      <c r="AI307" s="603"/>
      <c r="AJ307" s="603"/>
      <c r="AK307" s="603"/>
      <c r="AL307" s="603"/>
      <c r="AM307" s="603"/>
      <c r="AN307" s="603"/>
      <c r="AO307" s="603"/>
      <c r="AP307" s="603"/>
      <c r="AQ307" s="603"/>
      <c r="AR307" s="603"/>
      <c r="AS307" s="603"/>
      <c r="AT307" s="603"/>
      <c r="AU307" s="603"/>
      <c r="AV307" s="603"/>
      <c r="AW307" s="603"/>
      <c r="AX307" s="603"/>
      <c r="AY307" s="603"/>
      <c r="AZ307" s="603"/>
      <c r="BA307" s="603"/>
      <c r="BB307" s="603"/>
      <c r="BC307" s="672"/>
      <c r="BD307" s="863"/>
      <c r="BE307" s="864"/>
      <c r="BF307" s="864"/>
      <c r="BG307" s="864"/>
      <c r="BH307" s="864"/>
      <c r="BI307" s="864"/>
      <c r="BJ307" s="864"/>
      <c r="BK307" s="864"/>
      <c r="BL307" s="864"/>
      <c r="BM307" s="864"/>
      <c r="BN307" s="864"/>
      <c r="BO307" s="865"/>
      <c r="BP307" s="692"/>
      <c r="BQ307" s="692"/>
      <c r="BR307" s="692"/>
      <c r="BS307" s="692"/>
      <c r="BT307" s="692"/>
      <c r="BU307" s="692"/>
      <c r="BV307" s="692"/>
      <c r="BW307" s="692"/>
      <c r="BX307" s="692"/>
      <c r="BY307" s="692"/>
      <c r="BZ307" s="692"/>
      <c r="CA307" s="692"/>
      <c r="CB307" s="692"/>
      <c r="CC307" s="692"/>
      <c r="CD307" s="692"/>
      <c r="CE307" s="692"/>
      <c r="CF307" s="692"/>
      <c r="CG307" s="692"/>
      <c r="CH307" s="692"/>
      <c r="CI307" s="692"/>
      <c r="CJ307" s="692"/>
      <c r="CK307" s="692"/>
      <c r="CL307" s="692"/>
      <c r="CM307" s="692"/>
      <c r="CN307" s="692"/>
      <c r="CO307" s="692"/>
      <c r="CP307" s="692"/>
      <c r="CQ307" s="692"/>
      <c r="CR307" s="692"/>
      <c r="CS307" s="692"/>
      <c r="CT307" s="692"/>
      <c r="CU307" s="692"/>
      <c r="CV307" s="692"/>
      <c r="CW307" s="692"/>
      <c r="CX307" s="692"/>
      <c r="CY307" s="692"/>
      <c r="CZ307" s="692"/>
      <c r="DA307" s="692"/>
      <c r="DB307" s="692"/>
      <c r="DC307" s="692"/>
      <c r="DD307" s="692"/>
      <c r="DE307" s="692"/>
      <c r="DF307" s="692"/>
      <c r="DG307" s="692"/>
      <c r="DH307" s="692"/>
      <c r="DI307" s="692"/>
      <c r="DJ307" s="692"/>
      <c r="DK307" s="692"/>
      <c r="DL307" s="692"/>
      <c r="DM307" s="692"/>
      <c r="DN307" s="692"/>
      <c r="DO307" s="692"/>
      <c r="DP307" s="692"/>
      <c r="DQ307" s="692"/>
      <c r="DR307" s="692"/>
      <c r="DS307" s="692"/>
      <c r="DT307" s="692"/>
      <c r="DU307" s="692"/>
      <c r="DV307" s="692"/>
      <c r="DW307" s="692"/>
      <c r="DX307" s="692"/>
      <c r="DY307" s="692"/>
      <c r="DZ307" s="692"/>
      <c r="EA307" s="692"/>
      <c r="EB307" s="692"/>
      <c r="EC307" s="692"/>
      <c r="ED307" s="692"/>
      <c r="EE307" s="692"/>
      <c r="EF307" s="692"/>
      <c r="EG307" s="692"/>
      <c r="EH307" s="692"/>
      <c r="EI307" s="692"/>
      <c r="EJ307" s="692"/>
      <c r="EK307" s="692"/>
      <c r="EL307" s="692"/>
      <c r="EM307" s="692"/>
      <c r="EN307" s="692"/>
      <c r="EO307" s="692"/>
      <c r="EP307" s="692"/>
      <c r="EQ307" s="692"/>
      <c r="ER307" s="692"/>
      <c r="ES307" s="692"/>
      <c r="ET307" s="692"/>
      <c r="EU307" s="692"/>
      <c r="EV307" s="692"/>
      <c r="EW307" s="692"/>
      <c r="EX307" s="692"/>
      <c r="EY307" s="692"/>
      <c r="EZ307" s="692"/>
      <c r="FA307" s="692"/>
      <c r="FB307" s="692"/>
      <c r="FC307" s="692"/>
      <c r="FD307" s="692"/>
      <c r="FE307" s="692"/>
      <c r="FF307" s="692"/>
      <c r="FG307" s="692"/>
      <c r="FH307" s="692"/>
      <c r="FI307" s="692"/>
      <c r="FJ307" s="692"/>
      <c r="FK307" s="692"/>
      <c r="FL307" s="692"/>
      <c r="FM307" s="692"/>
      <c r="FN307" s="692"/>
      <c r="FO307" s="692"/>
      <c r="FP307" s="692"/>
      <c r="FQ307" s="692"/>
      <c r="FR307" s="692"/>
      <c r="FS307" s="692"/>
      <c r="FT307" s="692"/>
      <c r="FU307" s="692"/>
      <c r="FV307" s="692"/>
      <c r="FW307" s="692"/>
      <c r="FX307" s="692"/>
      <c r="FY307" s="692"/>
      <c r="FZ307" s="692"/>
      <c r="GA307" s="692"/>
      <c r="GB307" s="692"/>
      <c r="GC307" s="692"/>
      <c r="GD307" s="692"/>
      <c r="GE307" s="692"/>
      <c r="GF307" s="692"/>
      <c r="GG307" s="692"/>
      <c r="GH307" s="692"/>
      <c r="GI307" s="692"/>
      <c r="GJ307" s="692"/>
      <c r="GK307" s="692"/>
      <c r="GL307" s="692"/>
      <c r="GM307" s="692"/>
      <c r="GN307" s="692"/>
      <c r="GO307" s="692"/>
      <c r="GP307" s="692"/>
      <c r="GQ307" s="692"/>
      <c r="GR307" s="692"/>
      <c r="GS307" s="692"/>
      <c r="GT307" s="692"/>
      <c r="GU307" s="692"/>
      <c r="GV307" s="692"/>
      <c r="GW307" s="692"/>
      <c r="GX307" s="692"/>
      <c r="GY307" s="692"/>
      <c r="GZ307" s="692"/>
      <c r="HA307" s="692"/>
      <c r="HB307" s="692"/>
      <c r="HC307" s="692"/>
      <c r="HD307" s="692"/>
      <c r="HE307" s="692"/>
      <c r="HF307" s="692"/>
      <c r="HG307" s="692"/>
      <c r="HH307" s="692"/>
      <c r="HI307" s="692"/>
      <c r="HJ307" s="692"/>
      <c r="HK307" s="692"/>
      <c r="HL307" s="692"/>
      <c r="HM307" s="692"/>
      <c r="HN307" s="692"/>
      <c r="HO307" s="692"/>
      <c r="HP307" s="692"/>
      <c r="HQ307" s="692"/>
      <c r="HR307" s="692"/>
      <c r="HS307" s="692"/>
      <c r="HT307" s="692"/>
      <c r="HU307" s="692"/>
      <c r="HV307" s="692"/>
      <c r="HW307" s="692"/>
      <c r="HX307" s="692"/>
      <c r="HY307" s="692"/>
      <c r="HZ307" s="692"/>
      <c r="IA307" s="692"/>
      <c r="IB307" s="692"/>
      <c r="IC307" s="692"/>
      <c r="ID307" s="692"/>
      <c r="IE307" s="692"/>
      <c r="IF307" s="692"/>
      <c r="IG307" s="692"/>
      <c r="IH307" s="692"/>
      <c r="II307" s="692"/>
      <c r="IJ307" s="692"/>
      <c r="IK307" s="692"/>
      <c r="IL307" s="692"/>
      <c r="IM307" s="692"/>
      <c r="IN307" s="692"/>
      <c r="IO307" s="692"/>
      <c r="IP307" s="692"/>
      <c r="IQ307" s="692"/>
      <c r="IR307" s="692"/>
      <c r="IS307" s="692"/>
    </row>
    <row r="308" spans="1:253" s="632" customFormat="1" ht="20.100000000000001" customHeight="1">
      <c r="A308" s="679"/>
      <c r="B308" s="602">
        <v>1.4</v>
      </c>
      <c r="C308" s="617" t="s">
        <v>83</v>
      </c>
      <c r="D308" s="618" t="s">
        <v>81</v>
      </c>
      <c r="E308" s="603"/>
      <c r="F308" s="666">
        <v>41407</v>
      </c>
      <c r="G308" s="680">
        <v>41411</v>
      </c>
      <c r="H308" s="603"/>
      <c r="I308" s="603"/>
      <c r="J308" s="603"/>
      <c r="K308" s="603"/>
      <c r="L308" s="603"/>
      <c r="M308" s="603"/>
      <c r="N308" s="603"/>
      <c r="O308" s="603"/>
      <c r="P308" s="603"/>
      <c r="Q308" s="603"/>
      <c r="R308" s="603"/>
      <c r="S308" s="603"/>
      <c r="T308" s="603"/>
      <c r="U308" s="603"/>
      <c r="V308" s="603"/>
      <c r="W308" s="603"/>
      <c r="X308" s="603"/>
      <c r="Y308" s="604"/>
      <c r="Z308" s="603"/>
      <c r="AA308" s="603"/>
      <c r="AB308" s="603"/>
      <c r="AC308" s="603"/>
      <c r="AD308" s="603"/>
      <c r="AE308" s="603"/>
      <c r="AF308" s="603"/>
      <c r="AG308" s="603"/>
      <c r="AH308" s="603"/>
      <c r="AI308" s="603"/>
      <c r="AJ308" s="603"/>
      <c r="AK308" s="603"/>
      <c r="AL308" s="603"/>
      <c r="AM308" s="603"/>
      <c r="AN308" s="603"/>
      <c r="AO308" s="603"/>
      <c r="AP308" s="603"/>
      <c r="AQ308" s="603"/>
      <c r="AR308" s="603"/>
      <c r="AS308" s="603"/>
      <c r="AT308" s="603"/>
      <c r="AU308" s="603"/>
      <c r="AV308" s="603"/>
      <c r="AW308" s="603"/>
      <c r="AX308" s="603"/>
      <c r="AY308" s="603"/>
      <c r="AZ308" s="603"/>
      <c r="BA308" s="603"/>
      <c r="BB308" s="603"/>
      <c r="BC308" s="672"/>
      <c r="BD308" s="863"/>
      <c r="BE308" s="864"/>
      <c r="BF308" s="864"/>
      <c r="BG308" s="864"/>
      <c r="BH308" s="864"/>
      <c r="BI308" s="864"/>
      <c r="BJ308" s="864"/>
      <c r="BK308" s="864"/>
      <c r="BL308" s="864"/>
      <c r="BM308" s="864"/>
      <c r="BN308" s="864"/>
      <c r="BO308" s="865"/>
    </row>
    <row r="309" spans="1:253" s="632" customFormat="1" ht="20.100000000000001" customHeight="1" thickBot="1">
      <c r="A309" s="679"/>
      <c r="B309" s="602"/>
      <c r="C309" s="617"/>
      <c r="D309" s="618"/>
      <c r="E309" s="603"/>
      <c r="F309" s="693"/>
      <c r="G309" s="693"/>
      <c r="H309" s="603"/>
      <c r="I309" s="603"/>
      <c r="J309" s="603"/>
      <c r="K309" s="603"/>
      <c r="L309" s="603"/>
      <c r="M309" s="603"/>
      <c r="N309" s="603"/>
      <c r="O309" s="603"/>
      <c r="P309" s="603"/>
      <c r="Q309" s="603"/>
      <c r="R309" s="603"/>
      <c r="S309" s="603"/>
      <c r="T309" s="603"/>
      <c r="U309" s="603"/>
      <c r="V309" s="603"/>
      <c r="W309" s="603"/>
      <c r="X309" s="603"/>
      <c r="Y309" s="603"/>
      <c r="Z309" s="603"/>
      <c r="AA309" s="603"/>
      <c r="AB309" s="603"/>
      <c r="AC309" s="603"/>
      <c r="AD309" s="603"/>
      <c r="AE309" s="603"/>
      <c r="AF309" s="603"/>
      <c r="AG309" s="603"/>
      <c r="AH309" s="603"/>
      <c r="AI309" s="603"/>
      <c r="AJ309" s="603"/>
      <c r="AK309" s="603"/>
      <c r="AL309" s="603"/>
      <c r="AM309" s="603"/>
      <c r="AN309" s="603"/>
      <c r="AO309" s="603"/>
      <c r="AP309" s="603"/>
      <c r="AQ309" s="603"/>
      <c r="AR309" s="603"/>
      <c r="AS309" s="603"/>
      <c r="AT309" s="603"/>
      <c r="AU309" s="603"/>
      <c r="AV309" s="603"/>
      <c r="AW309" s="603"/>
      <c r="AX309" s="603"/>
      <c r="AY309" s="603"/>
      <c r="AZ309" s="603"/>
      <c r="BA309" s="603"/>
      <c r="BB309" s="603"/>
      <c r="BC309" s="672"/>
      <c r="BD309" s="866"/>
      <c r="BE309" s="867"/>
      <c r="BF309" s="867"/>
      <c r="BG309" s="867"/>
      <c r="BH309" s="867"/>
      <c r="BI309" s="867"/>
      <c r="BJ309" s="867"/>
      <c r="BK309" s="867"/>
      <c r="BL309" s="867"/>
      <c r="BM309" s="867"/>
      <c r="BN309" s="867"/>
      <c r="BO309" s="868"/>
    </row>
    <row r="310" spans="1:253" ht="20.100000000000001" customHeight="1">
      <c r="A310" s="734">
        <v>2</v>
      </c>
      <c r="B310" s="735"/>
      <c r="C310" s="735" t="s">
        <v>35</v>
      </c>
      <c r="D310" s="561"/>
      <c r="E310" s="561"/>
      <c r="F310" s="636"/>
      <c r="G310" s="636"/>
      <c r="H310" s="736"/>
      <c r="I310" s="736"/>
      <c r="J310" s="736"/>
      <c r="K310" s="736"/>
      <c r="L310" s="736"/>
      <c r="M310" s="736"/>
      <c r="N310" s="736"/>
      <c r="O310" s="736"/>
      <c r="P310" s="736"/>
      <c r="Q310" s="736"/>
      <c r="R310" s="736"/>
      <c r="S310" s="736"/>
      <c r="T310" s="736"/>
      <c r="U310" s="736"/>
      <c r="V310" s="736"/>
      <c r="W310" s="736"/>
      <c r="X310" s="736"/>
      <c r="Y310" s="736"/>
      <c r="Z310" s="736"/>
      <c r="AA310" s="736"/>
      <c r="AB310" s="736"/>
      <c r="AC310" s="736"/>
      <c r="AD310" s="736"/>
      <c r="AE310" s="736"/>
      <c r="AF310" s="736"/>
      <c r="AG310" s="736"/>
      <c r="AH310" s="736"/>
      <c r="AI310" s="561"/>
      <c r="AJ310" s="736"/>
      <c r="AK310" s="736"/>
      <c r="AL310" s="736"/>
      <c r="AM310" s="736"/>
      <c r="AN310" s="736"/>
      <c r="AO310" s="736"/>
      <c r="AP310" s="736"/>
      <c r="AQ310" s="561"/>
      <c r="AR310" s="736"/>
      <c r="AS310" s="736"/>
      <c r="AT310" s="736"/>
      <c r="AU310" s="561"/>
      <c r="AV310" s="736"/>
      <c r="AW310" s="736"/>
      <c r="AX310" s="736"/>
      <c r="AY310" s="736"/>
      <c r="AZ310" s="736"/>
      <c r="BA310" s="736"/>
      <c r="BB310" s="736"/>
      <c r="BC310" s="737"/>
      <c r="BD310" s="815" t="s">
        <v>192</v>
      </c>
      <c r="BE310" s="815"/>
      <c r="BF310" s="815"/>
      <c r="BG310" s="815"/>
      <c r="BH310" s="815"/>
      <c r="BI310" s="815"/>
      <c r="BJ310" s="815"/>
      <c r="BK310" s="815"/>
      <c r="BL310" s="815"/>
      <c r="BM310" s="815"/>
      <c r="BN310" s="815"/>
      <c r="BO310" s="816"/>
      <c r="BP310" s="608"/>
      <c r="BQ310" s="608"/>
      <c r="BR310" s="608"/>
      <c r="BS310" s="608"/>
    </row>
    <row r="311" spans="1:253" ht="20.100000000000001" customHeight="1">
      <c r="A311" s="601"/>
      <c r="B311" s="602">
        <v>2.2000000000000002</v>
      </c>
      <c r="C311" s="617" t="s">
        <v>186</v>
      </c>
      <c r="D311" s="618" t="s">
        <v>48</v>
      </c>
      <c r="E311" s="603"/>
      <c r="F311" s="666">
        <v>41421</v>
      </c>
      <c r="G311" s="680">
        <v>41453</v>
      </c>
      <c r="H311" s="603"/>
      <c r="I311" s="603"/>
      <c r="J311" s="603"/>
      <c r="K311" s="603"/>
      <c r="L311" s="603"/>
      <c r="M311" s="603"/>
      <c r="N311" s="603"/>
      <c r="O311" s="603"/>
      <c r="P311" s="603"/>
      <c r="Q311" s="603"/>
      <c r="R311" s="603"/>
      <c r="S311" s="603"/>
      <c r="T311" s="603"/>
      <c r="U311" s="603"/>
      <c r="V311" s="603"/>
      <c r="W311" s="603"/>
      <c r="X311" s="603"/>
      <c r="Y311" s="603"/>
      <c r="Z311" s="603"/>
      <c r="AA311" s="604"/>
      <c r="AB311" s="604"/>
      <c r="AC311" s="604"/>
      <c r="AD311" s="604"/>
      <c r="AE311" s="604"/>
      <c r="AF311" s="603"/>
      <c r="AG311" s="603"/>
      <c r="AH311" s="603"/>
      <c r="AI311" s="603"/>
      <c r="AJ311" s="603"/>
      <c r="AK311" s="603"/>
      <c r="AL311" s="603"/>
      <c r="AM311" s="603"/>
      <c r="AN311" s="603"/>
      <c r="AO311" s="603"/>
      <c r="AP311" s="603"/>
      <c r="AQ311" s="603"/>
      <c r="AR311" s="603"/>
      <c r="AS311" s="603"/>
      <c r="AT311" s="603"/>
      <c r="AU311" s="603"/>
      <c r="AV311" s="603"/>
      <c r="AW311" s="603"/>
      <c r="AX311" s="603"/>
      <c r="AY311" s="603"/>
      <c r="AZ311" s="603"/>
      <c r="BA311" s="603"/>
      <c r="BB311" s="603"/>
      <c r="BC311" s="672"/>
      <c r="BD311" s="818"/>
      <c r="BE311" s="818"/>
      <c r="BF311" s="818"/>
      <c r="BG311" s="818"/>
      <c r="BH311" s="818"/>
      <c r="BI311" s="818"/>
      <c r="BJ311" s="818"/>
      <c r="BK311" s="818"/>
      <c r="BL311" s="818"/>
      <c r="BM311" s="818"/>
      <c r="BN311" s="818"/>
      <c r="BO311" s="819"/>
      <c r="BP311" s="608"/>
      <c r="BQ311" s="608"/>
      <c r="BR311" s="608"/>
      <c r="BS311" s="608"/>
    </row>
    <row r="312" spans="1:253" ht="20.100000000000001" customHeight="1">
      <c r="A312" s="601"/>
      <c r="B312" s="602">
        <v>2.2999999999999998</v>
      </c>
      <c r="C312" s="617" t="s">
        <v>187</v>
      </c>
      <c r="D312" s="618" t="s">
        <v>48</v>
      </c>
      <c r="E312" s="603"/>
      <c r="F312" s="666">
        <v>41456</v>
      </c>
      <c r="G312" s="680">
        <v>41545</v>
      </c>
      <c r="H312" s="603"/>
      <c r="I312" s="603"/>
      <c r="J312" s="603"/>
      <c r="K312" s="603"/>
      <c r="L312" s="603"/>
      <c r="M312" s="603"/>
      <c r="N312" s="603"/>
      <c r="O312" s="603"/>
      <c r="P312" s="603"/>
      <c r="Q312" s="603"/>
      <c r="R312" s="603"/>
      <c r="S312" s="603"/>
      <c r="T312" s="603"/>
      <c r="U312" s="603"/>
      <c r="V312" s="603"/>
      <c r="W312" s="603"/>
      <c r="X312" s="603"/>
      <c r="Y312" s="603"/>
      <c r="Z312" s="603"/>
      <c r="AA312" s="603"/>
      <c r="AB312" s="603"/>
      <c r="AC312" s="603"/>
      <c r="AD312" s="603"/>
      <c r="AE312" s="603"/>
      <c r="AF312" s="604"/>
      <c r="AG312" s="604"/>
      <c r="AH312" s="604"/>
      <c r="AI312" s="604"/>
      <c r="AJ312" s="604"/>
      <c r="AK312" s="604"/>
      <c r="AL312" s="604"/>
      <c r="AM312" s="604"/>
      <c r="AN312" s="604"/>
      <c r="AO312" s="604"/>
      <c r="AP312" s="604"/>
      <c r="AQ312" s="604"/>
      <c r="AR312" s="603"/>
      <c r="AS312" s="603"/>
      <c r="AT312" s="603"/>
      <c r="AU312" s="603"/>
      <c r="AV312" s="603"/>
      <c r="AW312" s="603"/>
      <c r="AX312" s="603"/>
      <c r="AY312" s="603"/>
      <c r="AZ312" s="603"/>
      <c r="BA312" s="603"/>
      <c r="BB312" s="603"/>
      <c r="BC312" s="672"/>
      <c r="BD312" s="818"/>
      <c r="BE312" s="818"/>
      <c r="BF312" s="818"/>
      <c r="BG312" s="818"/>
      <c r="BH312" s="818"/>
      <c r="BI312" s="818"/>
      <c r="BJ312" s="818"/>
      <c r="BK312" s="818"/>
      <c r="BL312" s="818"/>
      <c r="BM312" s="818"/>
      <c r="BN312" s="818"/>
      <c r="BO312" s="819"/>
      <c r="BP312" s="608"/>
      <c r="BQ312" s="608"/>
      <c r="BR312" s="608"/>
      <c r="BS312" s="608"/>
    </row>
    <row r="313" spans="1:253" ht="20.100000000000001" customHeight="1">
      <c r="A313" s="601"/>
      <c r="B313" s="602">
        <v>2.4</v>
      </c>
      <c r="C313" s="617" t="s">
        <v>88</v>
      </c>
      <c r="D313" s="618" t="s">
        <v>81</v>
      </c>
      <c r="E313" s="603"/>
      <c r="F313" s="666">
        <v>41533</v>
      </c>
      <c r="G313" s="680">
        <v>41545</v>
      </c>
      <c r="H313" s="603"/>
      <c r="I313" s="603"/>
      <c r="J313" s="603"/>
      <c r="K313" s="603"/>
      <c r="L313" s="603"/>
      <c r="M313" s="603"/>
      <c r="N313" s="603"/>
      <c r="O313" s="603"/>
      <c r="P313" s="603"/>
      <c r="Q313" s="603"/>
      <c r="R313" s="603"/>
      <c r="S313" s="603"/>
      <c r="T313" s="603"/>
      <c r="U313" s="603"/>
      <c r="V313" s="603"/>
      <c r="W313" s="603"/>
      <c r="X313" s="603"/>
      <c r="Y313" s="603"/>
      <c r="Z313" s="603"/>
      <c r="AA313" s="603"/>
      <c r="AB313" s="603"/>
      <c r="AC313" s="603"/>
      <c r="AD313" s="603"/>
      <c r="AE313" s="603"/>
      <c r="AF313" s="603"/>
      <c r="AG313" s="603"/>
      <c r="AH313" s="603"/>
      <c r="AI313" s="603"/>
      <c r="AJ313" s="603"/>
      <c r="AK313" s="603"/>
      <c r="AL313" s="603"/>
      <c r="AM313" s="603"/>
      <c r="AN313" s="603"/>
      <c r="AO313" s="603"/>
      <c r="AP313" s="604"/>
      <c r="AQ313" s="604"/>
      <c r="AR313" s="604"/>
      <c r="AS313" s="604"/>
      <c r="AT313" s="604"/>
      <c r="AU313" s="604"/>
      <c r="AV313" s="604"/>
      <c r="AW313" s="603"/>
      <c r="AX313" s="603"/>
      <c r="AY313" s="603"/>
      <c r="AZ313" s="603"/>
      <c r="BA313" s="603"/>
      <c r="BB313" s="603"/>
      <c r="BC313" s="672"/>
      <c r="BD313" s="818"/>
      <c r="BE313" s="818"/>
      <c r="BF313" s="818"/>
      <c r="BG313" s="818"/>
      <c r="BH313" s="818"/>
      <c r="BI313" s="818"/>
      <c r="BJ313" s="818"/>
      <c r="BK313" s="818"/>
      <c r="BL313" s="818"/>
      <c r="BM313" s="818"/>
      <c r="BN313" s="818"/>
      <c r="BO313" s="819"/>
      <c r="BP313" s="608"/>
      <c r="BQ313" s="608"/>
      <c r="BR313" s="608"/>
      <c r="BS313" s="608"/>
    </row>
    <row r="314" spans="1:253" ht="20.100000000000001" customHeight="1" thickBot="1">
      <c r="A314" s="601"/>
      <c r="B314" s="602"/>
      <c r="C314" s="683"/>
      <c r="D314" s="618"/>
      <c r="E314" s="603"/>
      <c r="F314" s="666"/>
      <c r="G314" s="680"/>
      <c r="H314" s="603"/>
      <c r="I314" s="603"/>
      <c r="J314" s="603"/>
      <c r="K314" s="603"/>
      <c r="L314" s="603"/>
      <c r="M314" s="603"/>
      <c r="N314" s="603"/>
      <c r="O314" s="603"/>
      <c r="P314" s="603"/>
      <c r="Q314" s="603"/>
      <c r="R314" s="603"/>
      <c r="S314" s="603"/>
      <c r="T314" s="603"/>
      <c r="U314" s="603"/>
      <c r="V314" s="603"/>
      <c r="W314" s="603"/>
      <c r="X314" s="603"/>
      <c r="Y314" s="603"/>
      <c r="Z314" s="603"/>
      <c r="AA314" s="603"/>
      <c r="AB314" s="603"/>
      <c r="AC314" s="603"/>
      <c r="AD314" s="603"/>
      <c r="AE314" s="603"/>
      <c r="AF314" s="603"/>
      <c r="AG314" s="603"/>
      <c r="AH314" s="603"/>
      <c r="AI314" s="603"/>
      <c r="AJ314" s="603"/>
      <c r="AK314" s="603"/>
      <c r="AL314" s="603"/>
      <c r="AM314" s="603"/>
      <c r="AN314" s="603"/>
      <c r="AO314" s="603"/>
      <c r="AP314" s="603"/>
      <c r="AQ314" s="603"/>
      <c r="AR314" s="603"/>
      <c r="AS314" s="603"/>
      <c r="AT314" s="603"/>
      <c r="AU314" s="603"/>
      <c r="AV314" s="603"/>
      <c r="AW314" s="603"/>
      <c r="AX314" s="603"/>
      <c r="AY314" s="603"/>
      <c r="AZ314" s="603"/>
      <c r="BA314" s="603"/>
      <c r="BB314" s="603"/>
      <c r="BC314" s="672"/>
      <c r="BD314" s="872"/>
      <c r="BE314" s="872"/>
      <c r="BF314" s="872"/>
      <c r="BG314" s="872"/>
      <c r="BH314" s="872"/>
      <c r="BI314" s="872"/>
      <c r="BJ314" s="872"/>
      <c r="BK314" s="872"/>
      <c r="BL314" s="872"/>
      <c r="BM314" s="872"/>
      <c r="BN314" s="872"/>
      <c r="BO314" s="873"/>
      <c r="BP314" s="608"/>
      <c r="BQ314" s="608"/>
      <c r="BR314" s="608"/>
      <c r="BS314" s="608"/>
    </row>
    <row r="315" spans="1:253" s="627" customFormat="1" ht="20.100000000000001" customHeight="1">
      <c r="A315" s="734">
        <v>3</v>
      </c>
      <c r="B315" s="735"/>
      <c r="C315" s="735" t="s">
        <v>143</v>
      </c>
      <c r="D315" s="561"/>
      <c r="E315" s="561"/>
      <c r="F315" s="637"/>
      <c r="G315" s="637"/>
      <c r="H315" s="561"/>
      <c r="I315" s="561"/>
      <c r="J315" s="561"/>
      <c r="K315" s="561"/>
      <c r="L315" s="561"/>
      <c r="M315" s="561"/>
      <c r="N315" s="561"/>
      <c r="O315" s="561"/>
      <c r="P315" s="561"/>
      <c r="Q315" s="561"/>
      <c r="R315" s="561"/>
      <c r="S315" s="561"/>
      <c r="T315" s="561"/>
      <c r="U315" s="561"/>
      <c r="V315" s="561"/>
      <c r="W315" s="561"/>
      <c r="X315" s="561"/>
      <c r="Y315" s="561"/>
      <c r="Z315" s="561"/>
      <c r="AA315" s="561"/>
      <c r="AB315" s="561"/>
      <c r="AC315" s="561"/>
      <c r="AD315" s="561"/>
      <c r="AE315" s="561"/>
      <c r="AF315" s="561"/>
      <c r="AG315" s="561"/>
      <c r="AH315" s="561"/>
      <c r="AI315" s="561"/>
      <c r="AJ315" s="561"/>
      <c r="AK315" s="561"/>
      <c r="AL315" s="561"/>
      <c r="AM315" s="561"/>
      <c r="AN315" s="561"/>
      <c r="AO315" s="561"/>
      <c r="AP315" s="561"/>
      <c r="AQ315" s="561"/>
      <c r="AR315" s="561"/>
      <c r="AS315" s="561"/>
      <c r="AT315" s="561"/>
      <c r="AU315" s="561"/>
      <c r="AV315" s="561"/>
      <c r="AW315" s="561"/>
      <c r="AX315" s="561"/>
      <c r="AY315" s="561"/>
      <c r="AZ315" s="561"/>
      <c r="BA315" s="561"/>
      <c r="BB315" s="561"/>
      <c r="BC315" s="566"/>
      <c r="BD315" s="860"/>
      <c r="BE315" s="861"/>
      <c r="BF315" s="861"/>
      <c r="BG315" s="861"/>
      <c r="BH315" s="861"/>
      <c r="BI315" s="861"/>
      <c r="BJ315" s="861"/>
      <c r="BK315" s="861"/>
      <c r="BL315" s="861"/>
      <c r="BM315" s="861"/>
      <c r="BN315" s="861"/>
      <c r="BO315" s="862"/>
      <c r="BP315" s="628"/>
      <c r="BQ315" s="628"/>
      <c r="BR315" s="628"/>
      <c r="BS315" s="628"/>
    </row>
    <row r="316" spans="1:253" s="627" customFormat="1" ht="20.100000000000001" customHeight="1">
      <c r="A316" s="684"/>
      <c r="B316" s="602">
        <v>3.1</v>
      </c>
      <c r="C316" s="685" t="s">
        <v>190</v>
      </c>
      <c r="D316" s="618" t="s">
        <v>48</v>
      </c>
      <c r="E316" s="603"/>
      <c r="F316" s="666">
        <v>41400</v>
      </c>
      <c r="G316" s="680">
        <v>41586</v>
      </c>
      <c r="H316" s="603"/>
      <c r="I316" s="603"/>
      <c r="J316" s="603"/>
      <c r="K316" s="603"/>
      <c r="L316" s="603"/>
      <c r="M316" s="603"/>
      <c r="N316" s="603"/>
      <c r="O316" s="603"/>
      <c r="P316" s="603"/>
      <c r="Q316" s="603"/>
      <c r="R316" s="603"/>
      <c r="S316" s="603"/>
      <c r="T316" s="603"/>
      <c r="U316" s="603"/>
      <c r="V316" s="603"/>
      <c r="W316" s="603"/>
      <c r="X316" s="603"/>
      <c r="Y316" s="604"/>
      <c r="Z316" s="604"/>
      <c r="AA316" s="604"/>
      <c r="AB316" s="604"/>
      <c r="AC316" s="604"/>
      <c r="AD316" s="604"/>
      <c r="AE316" s="604"/>
      <c r="AF316" s="604"/>
      <c r="AG316" s="604"/>
      <c r="AH316" s="604"/>
      <c r="AI316" s="604"/>
      <c r="AJ316" s="604"/>
      <c r="AK316" s="604"/>
      <c r="AL316" s="604"/>
      <c r="AM316" s="604"/>
      <c r="AN316" s="604"/>
      <c r="AO316" s="604"/>
      <c r="AP316" s="604"/>
      <c r="AQ316" s="604"/>
      <c r="AR316" s="604"/>
      <c r="AS316" s="604"/>
      <c r="AT316" s="604"/>
      <c r="AU316" s="604"/>
      <c r="AV316" s="604"/>
      <c r="AW316" s="603"/>
      <c r="AX316" s="603"/>
      <c r="AY316" s="603"/>
      <c r="AZ316" s="603"/>
      <c r="BA316" s="603"/>
      <c r="BB316" s="603"/>
      <c r="BC316" s="605"/>
      <c r="BD316" s="863"/>
      <c r="BE316" s="864"/>
      <c r="BF316" s="864"/>
      <c r="BG316" s="864"/>
      <c r="BH316" s="864"/>
      <c r="BI316" s="864"/>
      <c r="BJ316" s="864"/>
      <c r="BK316" s="864"/>
      <c r="BL316" s="864"/>
      <c r="BM316" s="864"/>
      <c r="BN316" s="864"/>
      <c r="BO316" s="865"/>
      <c r="BP316" s="628"/>
      <c r="BQ316" s="628"/>
      <c r="BR316" s="628"/>
      <c r="BS316" s="628"/>
    </row>
    <row r="317" spans="1:253" s="627" customFormat="1" ht="20.100000000000001" customHeight="1">
      <c r="A317" s="684"/>
      <c r="B317" s="602">
        <v>3.2</v>
      </c>
      <c r="C317" s="685" t="s">
        <v>42</v>
      </c>
      <c r="D317" s="618" t="s">
        <v>48</v>
      </c>
      <c r="E317" s="603"/>
      <c r="F317" s="666">
        <v>41421</v>
      </c>
      <c r="G317" s="680">
        <v>41586</v>
      </c>
      <c r="H317" s="603"/>
      <c r="I317" s="603"/>
      <c r="J317" s="603"/>
      <c r="K317" s="603"/>
      <c r="L317" s="603"/>
      <c r="M317" s="603"/>
      <c r="N317" s="603"/>
      <c r="O317" s="603"/>
      <c r="P317" s="603"/>
      <c r="Q317" s="603"/>
      <c r="R317" s="603"/>
      <c r="S317" s="603"/>
      <c r="T317" s="603"/>
      <c r="U317" s="603"/>
      <c r="V317" s="603"/>
      <c r="W317" s="603"/>
      <c r="X317" s="603"/>
      <c r="Y317" s="603"/>
      <c r="Z317" s="603"/>
      <c r="AA317" s="604"/>
      <c r="AB317" s="604"/>
      <c r="AC317" s="604"/>
      <c r="AD317" s="604"/>
      <c r="AE317" s="604"/>
      <c r="AF317" s="604"/>
      <c r="AG317" s="604"/>
      <c r="AH317" s="604"/>
      <c r="AI317" s="604"/>
      <c r="AJ317" s="604"/>
      <c r="AK317" s="604"/>
      <c r="AL317" s="604"/>
      <c r="AM317" s="604"/>
      <c r="AN317" s="604"/>
      <c r="AO317" s="604"/>
      <c r="AP317" s="604"/>
      <c r="AQ317" s="604"/>
      <c r="AR317" s="604"/>
      <c r="AS317" s="604"/>
      <c r="AT317" s="604"/>
      <c r="AU317" s="604"/>
      <c r="AV317" s="604"/>
      <c r="AW317" s="603"/>
      <c r="AX317" s="603"/>
      <c r="AY317" s="603"/>
      <c r="AZ317" s="603"/>
      <c r="BA317" s="603"/>
      <c r="BB317" s="603"/>
      <c r="BC317" s="605"/>
      <c r="BD317" s="863"/>
      <c r="BE317" s="864"/>
      <c r="BF317" s="864"/>
      <c r="BG317" s="864"/>
      <c r="BH317" s="864"/>
      <c r="BI317" s="864"/>
      <c r="BJ317" s="864"/>
      <c r="BK317" s="864"/>
      <c r="BL317" s="864"/>
      <c r="BM317" s="864"/>
      <c r="BN317" s="864"/>
      <c r="BO317" s="865"/>
      <c r="BP317" s="628"/>
      <c r="BQ317" s="628"/>
      <c r="BR317" s="628"/>
      <c r="BS317" s="628"/>
    </row>
    <row r="318" spans="1:253" s="627" customFormat="1" ht="20.100000000000001" customHeight="1" thickBot="1">
      <c r="A318" s="657"/>
      <c r="B318" s="668"/>
      <c r="C318" s="686"/>
      <c r="D318" s="686"/>
      <c r="E318" s="686"/>
      <c r="F318" s="686"/>
      <c r="G318" s="686"/>
      <c r="H318" s="686"/>
      <c r="I318" s="686"/>
      <c r="J318" s="686"/>
      <c r="K318" s="686"/>
      <c r="L318" s="686"/>
      <c r="M318" s="686"/>
      <c r="N318" s="686"/>
      <c r="O318" s="686"/>
      <c r="P318" s="686"/>
      <c r="Q318" s="686"/>
      <c r="R318" s="686"/>
      <c r="S318" s="686"/>
      <c r="T318" s="686"/>
      <c r="U318" s="686"/>
      <c r="V318" s="686"/>
      <c r="W318" s="686"/>
      <c r="X318" s="686"/>
      <c r="Y318" s="686"/>
      <c r="Z318" s="686"/>
      <c r="AA318" s="686"/>
      <c r="AB318" s="686"/>
      <c r="AC318" s="686"/>
      <c r="AD318" s="686"/>
      <c r="AE318" s="686"/>
      <c r="AF318" s="686"/>
      <c r="AG318" s="686"/>
      <c r="AH318" s="686"/>
      <c r="AI318" s="686"/>
      <c r="AJ318" s="686"/>
      <c r="AK318" s="686"/>
      <c r="AL318" s="686"/>
      <c r="AM318" s="686"/>
      <c r="AN318" s="686"/>
      <c r="AO318" s="686"/>
      <c r="AP318" s="686"/>
      <c r="AQ318" s="686"/>
      <c r="AR318" s="686"/>
      <c r="AS318" s="686"/>
      <c r="AT318" s="686"/>
      <c r="AU318" s="686"/>
      <c r="AV318" s="686"/>
      <c r="AW318" s="686"/>
      <c r="AX318" s="686"/>
      <c r="AY318" s="686"/>
      <c r="AZ318" s="686"/>
      <c r="BA318" s="686"/>
      <c r="BB318" s="686"/>
      <c r="BC318" s="738"/>
      <c r="BD318" s="866"/>
      <c r="BE318" s="867"/>
      <c r="BF318" s="867"/>
      <c r="BG318" s="867"/>
      <c r="BH318" s="867"/>
      <c r="BI318" s="867"/>
      <c r="BJ318" s="867"/>
      <c r="BK318" s="867"/>
      <c r="BL318" s="867"/>
      <c r="BM318" s="867"/>
      <c r="BN318" s="867"/>
      <c r="BO318" s="868"/>
      <c r="BP318" s="628"/>
      <c r="BQ318" s="628"/>
      <c r="BR318" s="628"/>
      <c r="BS318" s="628"/>
    </row>
    <row r="319" spans="1:253" ht="20.100000000000001" customHeight="1">
      <c r="A319" s="608"/>
      <c r="B319" s="608"/>
      <c r="C319" s="608"/>
      <c r="D319" s="608"/>
      <c r="E319" s="608"/>
      <c r="F319" s="608"/>
      <c r="G319" s="608"/>
      <c r="H319" s="608"/>
      <c r="I319" s="608"/>
      <c r="J319" s="608"/>
      <c r="K319" s="608"/>
      <c r="L319" s="608"/>
      <c r="M319" s="608"/>
      <c r="N319" s="608"/>
      <c r="O319" s="608"/>
      <c r="P319" s="608"/>
      <c r="Q319" s="608"/>
      <c r="R319" s="608"/>
      <c r="S319" s="608"/>
      <c r="T319" s="608"/>
      <c r="U319" s="608"/>
      <c r="V319" s="608"/>
      <c r="W319" s="608"/>
      <c r="X319" s="608"/>
      <c r="Y319" s="608"/>
      <c r="Z319" s="608"/>
      <c r="AA319" s="608"/>
      <c r="AB319" s="610"/>
      <c r="AC319" s="610"/>
      <c r="AD319" s="610"/>
      <c r="AE319" s="610"/>
      <c r="AF319" s="608"/>
      <c r="AG319" s="608"/>
      <c r="AH319" s="608"/>
      <c r="AI319" s="608"/>
      <c r="AJ319" s="608"/>
      <c r="AK319" s="608"/>
      <c r="AL319" s="608"/>
      <c r="AM319" s="608"/>
      <c r="AN319" s="608"/>
      <c r="AO319" s="608"/>
      <c r="AP319" s="608"/>
      <c r="AQ319" s="608"/>
      <c r="AR319" s="608"/>
      <c r="AS319" s="608"/>
      <c r="AT319" s="608"/>
      <c r="AU319" s="608"/>
      <c r="AV319" s="608"/>
      <c r="AW319" s="608"/>
      <c r="AX319" s="608"/>
      <c r="AY319" s="608"/>
      <c r="AZ319" s="608"/>
      <c r="BA319" s="608"/>
      <c r="BB319" s="608"/>
      <c r="BC319" s="608"/>
      <c r="BD319" s="608"/>
      <c r="BE319" s="608"/>
      <c r="BF319" s="608"/>
      <c r="BG319" s="608"/>
      <c r="BH319" s="608"/>
      <c r="BI319" s="608"/>
      <c r="BJ319" s="608"/>
      <c r="BK319" s="608"/>
      <c r="BL319" s="608"/>
      <c r="BM319" s="608"/>
      <c r="BN319" s="608"/>
      <c r="BO319" s="608"/>
    </row>
    <row r="320" spans="1:253" ht="20.100000000000001" customHeight="1">
      <c r="A320" s="620"/>
      <c r="C320" s="608"/>
      <c r="D320" s="608"/>
      <c r="E320" s="608"/>
      <c r="F320" s="608"/>
      <c r="G320" s="608"/>
      <c r="H320" s="608"/>
      <c r="I320" s="608"/>
      <c r="J320" s="608"/>
      <c r="K320" s="608"/>
      <c r="L320" s="608"/>
      <c r="M320" s="608"/>
      <c r="N320" s="608"/>
      <c r="O320" s="608"/>
      <c r="P320" s="608"/>
      <c r="Q320" s="608"/>
      <c r="R320" s="608"/>
      <c r="S320" s="608"/>
      <c r="T320" s="608"/>
      <c r="U320" s="608"/>
      <c r="V320" s="608"/>
      <c r="W320" s="608"/>
      <c r="X320" s="608"/>
      <c r="Y320" s="608"/>
      <c r="Z320" s="608"/>
      <c r="AA320" s="608"/>
      <c r="AB320" s="610"/>
      <c r="AC320" s="610"/>
      <c r="AD320" s="610"/>
      <c r="AE320" s="610"/>
      <c r="AF320" s="608"/>
      <c r="AG320" s="608"/>
      <c r="AH320" s="608"/>
      <c r="AI320" s="608"/>
      <c r="AJ320" s="608"/>
      <c r="AK320" s="608"/>
      <c r="AL320" s="608"/>
      <c r="AM320" s="608"/>
      <c r="AN320" s="608"/>
      <c r="AO320" s="608"/>
      <c r="AP320" s="608"/>
      <c r="AQ320" s="608"/>
      <c r="AR320" s="608"/>
      <c r="AS320" s="608"/>
      <c r="AT320" s="608"/>
      <c r="AU320" s="608"/>
      <c r="AV320" s="608"/>
      <c r="AW320" s="608"/>
      <c r="AX320" s="608"/>
      <c r="AY320" s="608"/>
      <c r="AZ320" s="608"/>
      <c r="BA320" s="608"/>
      <c r="BB320" s="608"/>
      <c r="BC320" s="608"/>
      <c r="BD320" s="608"/>
      <c r="BE320" s="608"/>
      <c r="BF320" s="608"/>
      <c r="BG320" s="608"/>
      <c r="BH320" s="608"/>
      <c r="BI320" s="608"/>
      <c r="BJ320" s="608"/>
      <c r="BK320" s="608"/>
      <c r="BL320" s="608"/>
      <c r="BM320" s="608"/>
      <c r="BN320" s="608"/>
      <c r="BO320" s="608"/>
    </row>
    <row r="321" spans="1:67" ht="20.100000000000001" customHeight="1">
      <c r="A321" s="620"/>
      <c r="C321" s="608"/>
      <c r="D321" s="608"/>
      <c r="E321" s="608"/>
      <c r="F321" s="608"/>
      <c r="G321" s="608"/>
      <c r="H321" s="608"/>
      <c r="I321" s="608"/>
      <c r="J321" s="608"/>
      <c r="K321" s="608"/>
      <c r="L321" s="608"/>
      <c r="M321" s="608"/>
      <c r="N321" s="608"/>
      <c r="O321" s="608"/>
      <c r="P321" s="608"/>
      <c r="Q321" s="608"/>
      <c r="R321" s="608"/>
      <c r="S321" s="608"/>
      <c r="T321" s="608"/>
      <c r="U321" s="608"/>
      <c r="V321" s="608"/>
      <c r="W321" s="608"/>
      <c r="X321" s="608"/>
      <c r="Y321" s="608"/>
      <c r="Z321" s="608"/>
      <c r="AA321" s="608"/>
      <c r="AB321" s="610"/>
      <c r="AC321" s="610"/>
      <c r="AD321" s="610"/>
      <c r="AE321" s="610"/>
      <c r="AF321" s="608"/>
      <c r="AG321" s="608"/>
      <c r="AH321" s="608"/>
      <c r="AI321" s="608"/>
      <c r="AJ321" s="608"/>
      <c r="AK321" s="608"/>
      <c r="AL321" s="608"/>
      <c r="AM321" s="608"/>
      <c r="AN321" s="608"/>
      <c r="AO321" s="608"/>
      <c r="AP321" s="608"/>
      <c r="AQ321" s="608"/>
      <c r="AR321" s="608"/>
      <c r="AS321" s="608"/>
      <c r="AT321" s="608"/>
      <c r="AU321" s="608"/>
      <c r="AV321" s="608"/>
      <c r="AW321" s="608"/>
      <c r="AX321" s="608"/>
      <c r="AY321" s="608"/>
      <c r="AZ321" s="608"/>
      <c r="BA321" s="608"/>
      <c r="BB321" s="608"/>
      <c r="BC321" s="608"/>
      <c r="BD321" s="608"/>
      <c r="BE321" s="608"/>
      <c r="BF321" s="608"/>
      <c r="BG321" s="608"/>
      <c r="BH321" s="608"/>
      <c r="BI321" s="608"/>
      <c r="BJ321" s="608"/>
      <c r="BK321" s="608"/>
      <c r="BL321" s="608"/>
      <c r="BM321" s="608"/>
      <c r="BN321" s="608"/>
      <c r="BO321" s="608"/>
    </row>
    <row r="322" spans="1:67" ht="20.100000000000001" customHeight="1">
      <c r="A322" s="608"/>
      <c r="B322" s="608"/>
      <c r="C322" s="608"/>
      <c r="D322" s="608"/>
      <c r="E322" s="608"/>
      <c r="F322" s="608"/>
      <c r="G322" s="608"/>
      <c r="H322" s="608"/>
      <c r="I322" s="608"/>
      <c r="J322" s="608"/>
      <c r="K322" s="608"/>
      <c r="L322" s="608"/>
      <c r="M322" s="608"/>
      <c r="N322" s="608"/>
      <c r="O322" s="608"/>
      <c r="P322" s="608"/>
      <c r="Q322" s="608"/>
      <c r="R322" s="608"/>
      <c r="S322" s="608"/>
      <c r="T322" s="608"/>
      <c r="U322" s="608"/>
      <c r="V322" s="608"/>
      <c r="W322" s="608"/>
      <c r="X322" s="608"/>
      <c r="Y322" s="608"/>
      <c r="Z322" s="608"/>
      <c r="AA322" s="608"/>
      <c r="AB322" s="610"/>
      <c r="AC322" s="610"/>
      <c r="AD322" s="610"/>
      <c r="AE322" s="610"/>
      <c r="AF322" s="608"/>
      <c r="AG322" s="608"/>
      <c r="AH322" s="608"/>
      <c r="AI322" s="608"/>
      <c r="AJ322" s="608"/>
      <c r="AK322" s="608"/>
      <c r="AL322" s="608"/>
      <c r="AM322" s="608"/>
      <c r="AN322" s="608"/>
      <c r="AO322" s="608"/>
      <c r="AP322" s="608"/>
      <c r="AQ322" s="608"/>
      <c r="AR322" s="608"/>
      <c r="AS322" s="608"/>
      <c r="AT322" s="608"/>
      <c r="AU322" s="608"/>
      <c r="AV322" s="608"/>
      <c r="AW322" s="608"/>
      <c r="AX322" s="608"/>
      <c r="AY322" s="608"/>
      <c r="AZ322" s="608"/>
      <c r="BA322" s="608"/>
      <c r="BB322" s="608"/>
      <c r="BC322" s="608"/>
      <c r="BD322" s="608"/>
      <c r="BE322" s="608"/>
      <c r="BF322" s="608"/>
      <c r="BG322" s="608"/>
      <c r="BH322" s="608"/>
      <c r="BI322" s="608"/>
      <c r="BJ322" s="608"/>
      <c r="BK322" s="608"/>
      <c r="BL322" s="608"/>
      <c r="BM322" s="608"/>
      <c r="BN322" s="608"/>
      <c r="BO322" s="608"/>
    </row>
    <row r="323" spans="1:67" ht="20.100000000000001" customHeight="1">
      <c r="A323" s="608"/>
      <c r="B323" s="608"/>
      <c r="C323" s="608"/>
      <c r="D323" s="608"/>
      <c r="E323" s="608"/>
      <c r="F323" s="608"/>
      <c r="G323" s="608"/>
      <c r="H323" s="608"/>
      <c r="I323" s="608"/>
      <c r="J323" s="608"/>
      <c r="K323" s="608"/>
      <c r="L323" s="608"/>
      <c r="M323" s="608"/>
      <c r="N323" s="608"/>
      <c r="O323" s="608"/>
      <c r="P323" s="608"/>
      <c r="Q323" s="608"/>
      <c r="R323" s="608"/>
      <c r="S323" s="608"/>
      <c r="T323" s="608"/>
      <c r="U323" s="608"/>
      <c r="V323" s="608"/>
      <c r="W323" s="608"/>
      <c r="X323" s="608"/>
      <c r="Y323" s="608"/>
      <c r="Z323" s="608"/>
      <c r="AA323" s="608"/>
      <c r="AB323" s="610"/>
      <c r="AC323" s="610"/>
      <c r="AD323" s="610"/>
      <c r="AE323" s="610"/>
      <c r="AF323" s="608"/>
      <c r="AG323" s="608"/>
      <c r="AH323" s="608"/>
      <c r="AI323" s="608"/>
      <c r="AJ323" s="608"/>
      <c r="AK323" s="608"/>
      <c r="AL323" s="608"/>
      <c r="AM323" s="608"/>
      <c r="AN323" s="608"/>
      <c r="AO323" s="608"/>
      <c r="AP323" s="608"/>
      <c r="AQ323" s="608"/>
      <c r="AR323" s="608"/>
      <c r="AS323" s="608"/>
      <c r="AT323" s="608"/>
      <c r="AU323" s="608"/>
      <c r="AV323" s="608"/>
      <c r="AW323" s="608"/>
      <c r="AX323" s="608"/>
      <c r="AY323" s="608"/>
      <c r="AZ323" s="608"/>
      <c r="BA323" s="608"/>
      <c r="BB323" s="608"/>
      <c r="BC323" s="608"/>
      <c r="BD323" s="608"/>
      <c r="BE323" s="608"/>
      <c r="BF323" s="608"/>
      <c r="BG323" s="608"/>
      <c r="BH323" s="608"/>
      <c r="BI323" s="608"/>
      <c r="BJ323" s="608"/>
      <c r="BK323" s="608"/>
      <c r="BL323" s="608"/>
      <c r="BM323" s="608"/>
      <c r="BN323" s="608"/>
      <c r="BO323" s="608"/>
    </row>
    <row r="324" spans="1:67" ht="20.100000000000001" customHeight="1">
      <c r="A324" s="608"/>
      <c r="B324" s="608"/>
      <c r="C324" s="608"/>
      <c r="D324" s="608"/>
      <c r="E324" s="608"/>
      <c r="F324" s="608"/>
      <c r="G324" s="608"/>
      <c r="H324" s="608"/>
      <c r="I324" s="608"/>
      <c r="J324" s="608"/>
      <c r="K324" s="608"/>
      <c r="L324" s="608"/>
      <c r="M324" s="608"/>
      <c r="N324" s="608"/>
      <c r="O324" s="608"/>
      <c r="P324" s="608"/>
      <c r="Q324" s="608"/>
      <c r="R324" s="608"/>
      <c r="S324" s="608"/>
      <c r="T324" s="608"/>
      <c r="U324" s="608"/>
      <c r="V324" s="608"/>
      <c r="W324" s="608"/>
      <c r="X324" s="608"/>
      <c r="Y324" s="608"/>
      <c r="Z324" s="608"/>
      <c r="AA324" s="608"/>
      <c r="AB324" s="610"/>
      <c r="AC324" s="610"/>
      <c r="AD324" s="610"/>
      <c r="AE324" s="610"/>
      <c r="AF324" s="608"/>
      <c r="AG324" s="608"/>
      <c r="AH324" s="608"/>
      <c r="AI324" s="608"/>
      <c r="AJ324" s="608"/>
      <c r="AK324" s="608"/>
      <c r="AL324" s="608"/>
      <c r="AM324" s="608"/>
      <c r="AN324" s="608"/>
      <c r="AO324" s="608"/>
      <c r="AP324" s="608"/>
      <c r="AQ324" s="608"/>
      <c r="AR324" s="608"/>
      <c r="AS324" s="608"/>
      <c r="AT324" s="608"/>
      <c r="AU324" s="608"/>
      <c r="AV324" s="608"/>
      <c r="AW324" s="608"/>
      <c r="AX324" s="608"/>
      <c r="AY324" s="608"/>
      <c r="AZ324" s="608"/>
      <c r="BA324" s="608"/>
      <c r="BB324" s="608"/>
      <c r="BC324" s="608"/>
      <c r="BD324" s="608"/>
      <c r="BE324" s="608"/>
      <c r="BF324" s="608"/>
      <c r="BG324" s="608"/>
      <c r="BH324" s="608"/>
      <c r="BI324" s="608"/>
      <c r="BJ324" s="608"/>
      <c r="BK324" s="608"/>
      <c r="BL324" s="608"/>
      <c r="BM324" s="608"/>
      <c r="BN324" s="608"/>
      <c r="BO324" s="608"/>
    </row>
    <row r="325" spans="1:67" ht="20.100000000000001" customHeight="1">
      <c r="A325" s="608"/>
      <c r="B325" s="608"/>
      <c r="C325" s="608"/>
      <c r="D325" s="608"/>
      <c r="E325" s="608"/>
      <c r="F325" s="608"/>
      <c r="G325" s="608"/>
      <c r="H325" s="608"/>
      <c r="I325" s="608"/>
      <c r="J325" s="608"/>
      <c r="K325" s="608"/>
      <c r="L325" s="608"/>
      <c r="M325" s="608"/>
      <c r="N325" s="608"/>
      <c r="O325" s="608"/>
      <c r="P325" s="608"/>
      <c r="Q325" s="608"/>
      <c r="R325" s="608"/>
      <c r="S325" s="608"/>
      <c r="T325" s="608"/>
      <c r="U325" s="608"/>
      <c r="V325" s="608"/>
      <c r="W325" s="608"/>
      <c r="X325" s="608"/>
      <c r="Y325" s="608"/>
      <c r="Z325" s="608"/>
      <c r="AA325" s="608"/>
      <c r="AB325" s="610"/>
      <c r="AC325" s="610"/>
      <c r="AD325" s="610"/>
      <c r="AE325" s="610"/>
      <c r="AF325" s="608"/>
      <c r="AG325" s="608"/>
      <c r="AH325" s="608"/>
      <c r="AI325" s="608"/>
      <c r="AJ325" s="608"/>
      <c r="AK325" s="608"/>
      <c r="AL325" s="608"/>
      <c r="AM325" s="608"/>
      <c r="AN325" s="608"/>
      <c r="AO325" s="608"/>
      <c r="AP325" s="608"/>
      <c r="AQ325" s="608"/>
      <c r="AR325" s="608"/>
      <c r="AS325" s="608"/>
      <c r="AT325" s="608"/>
      <c r="AU325" s="608"/>
      <c r="AV325" s="608"/>
      <c r="AW325" s="608"/>
      <c r="AX325" s="608"/>
      <c r="AY325" s="608"/>
      <c r="AZ325" s="608"/>
      <c r="BA325" s="608"/>
      <c r="BB325" s="608"/>
      <c r="BC325" s="608"/>
      <c r="BD325" s="608"/>
      <c r="BE325" s="608"/>
      <c r="BF325" s="608"/>
      <c r="BG325" s="608"/>
      <c r="BH325" s="608"/>
      <c r="BI325" s="608"/>
      <c r="BJ325" s="608"/>
      <c r="BK325" s="608"/>
      <c r="BL325" s="608"/>
      <c r="BM325" s="608"/>
      <c r="BN325" s="608"/>
      <c r="BO325" s="608"/>
    </row>
    <row r="326" spans="1:67" ht="20.100000000000001" customHeight="1">
      <c r="F326" s="611"/>
      <c r="G326" s="611"/>
    </row>
  </sheetData>
  <mergeCells count="286">
    <mergeCell ref="BD35:BO39"/>
    <mergeCell ref="BD58:BO62"/>
    <mergeCell ref="BD93:BO97"/>
    <mergeCell ref="BD98:BO102"/>
    <mergeCell ref="BD103:BO105"/>
    <mergeCell ref="BD135:BO139"/>
    <mergeCell ref="BD304:BO309"/>
    <mergeCell ref="BD315:BO318"/>
    <mergeCell ref="BD270:BO274"/>
    <mergeCell ref="BD275:BO279"/>
    <mergeCell ref="BD235:BO239"/>
    <mergeCell ref="BD211:BO215"/>
    <mergeCell ref="BD187:BO191"/>
    <mergeCell ref="BD163:BO167"/>
    <mergeCell ref="BD280:BO283"/>
    <mergeCell ref="BD140:BO143"/>
    <mergeCell ref="BD259:BO264"/>
    <mergeCell ref="BD265:BO269"/>
    <mergeCell ref="BD310:BO314"/>
    <mergeCell ref="BD207:BO209"/>
    <mergeCell ref="BD88:BO92"/>
    <mergeCell ref="BD130:BO134"/>
    <mergeCell ref="BL106:BW106"/>
    <mergeCell ref="A113:BO113"/>
    <mergeCell ref="A255:A257"/>
    <mergeCell ref="B255:B257"/>
    <mergeCell ref="C255:C257"/>
    <mergeCell ref="D255:D257"/>
    <mergeCell ref="E255:E257"/>
    <mergeCell ref="F255:F257"/>
    <mergeCell ref="G255:G257"/>
    <mergeCell ref="H255:BC255"/>
    <mergeCell ref="BD255:BO257"/>
    <mergeCell ref="H256:K256"/>
    <mergeCell ref="L256:O256"/>
    <mergeCell ref="P256:S256"/>
    <mergeCell ref="T256:W256"/>
    <mergeCell ref="X256:AA256"/>
    <mergeCell ref="AB256:AE256"/>
    <mergeCell ref="AF256:AI256"/>
    <mergeCell ref="AJ256:AM256"/>
    <mergeCell ref="AN256:AQ256"/>
    <mergeCell ref="AR256:AU256"/>
    <mergeCell ref="AV256:AY256"/>
    <mergeCell ref="AZ256:BC256"/>
    <mergeCell ref="F207:F209"/>
    <mergeCell ref="G207:G209"/>
    <mergeCell ref="H207:BC207"/>
    <mergeCell ref="H208:K208"/>
    <mergeCell ref="L208:O208"/>
    <mergeCell ref="P208:S208"/>
    <mergeCell ref="T208:W208"/>
    <mergeCell ref="X208:AA208"/>
    <mergeCell ref="AB208:AE208"/>
    <mergeCell ref="AF208:AI208"/>
    <mergeCell ref="AJ208:AM208"/>
    <mergeCell ref="AN208:AQ208"/>
    <mergeCell ref="G253:AC253"/>
    <mergeCell ref="G299:AL299"/>
    <mergeCell ref="AB302:AE302"/>
    <mergeCell ref="AB232:AE232"/>
    <mergeCell ref="AB160:AE160"/>
    <mergeCell ref="A224:BO224"/>
    <mergeCell ref="A225:BO225"/>
    <mergeCell ref="A248:BO248"/>
    <mergeCell ref="A249:BO249"/>
    <mergeCell ref="A294:BO294"/>
    <mergeCell ref="A295:BO295"/>
    <mergeCell ref="AZ232:BC232"/>
    <mergeCell ref="AR208:AU208"/>
    <mergeCell ref="A231:A233"/>
    <mergeCell ref="B231:B233"/>
    <mergeCell ref="C231:C233"/>
    <mergeCell ref="D231:D233"/>
    <mergeCell ref="E231:E233"/>
    <mergeCell ref="F231:F233"/>
    <mergeCell ref="G231:G233"/>
    <mergeCell ref="BD231:BO233"/>
    <mergeCell ref="H232:K232"/>
    <mergeCell ref="L232:O232"/>
    <mergeCell ref="H183:BC183"/>
    <mergeCell ref="A114:BO114"/>
    <mergeCell ref="A152:BO152"/>
    <mergeCell ref="A153:BO153"/>
    <mergeCell ref="A176:BO176"/>
    <mergeCell ref="A177:BO177"/>
    <mergeCell ref="A200:BO200"/>
    <mergeCell ref="A201:BO201"/>
    <mergeCell ref="G157:AA157"/>
    <mergeCell ref="AV208:AY208"/>
    <mergeCell ref="AZ208:BC208"/>
    <mergeCell ref="F183:F185"/>
    <mergeCell ref="BD124:BO129"/>
    <mergeCell ref="A183:A185"/>
    <mergeCell ref="B183:B185"/>
    <mergeCell ref="C183:C185"/>
    <mergeCell ref="D183:D185"/>
    <mergeCell ref="E183:E185"/>
    <mergeCell ref="BD183:BO185"/>
    <mergeCell ref="H159:BC159"/>
    <mergeCell ref="A207:A209"/>
    <mergeCell ref="B207:B209"/>
    <mergeCell ref="C207:C209"/>
    <mergeCell ref="D207:D209"/>
    <mergeCell ref="E207:E209"/>
    <mergeCell ref="P232:S232"/>
    <mergeCell ref="T232:W232"/>
    <mergeCell ref="X232:AA232"/>
    <mergeCell ref="AF232:AI232"/>
    <mergeCell ref="AJ232:AM232"/>
    <mergeCell ref="AN232:AQ232"/>
    <mergeCell ref="AR232:AU232"/>
    <mergeCell ref="AV232:AY232"/>
    <mergeCell ref="X160:AA160"/>
    <mergeCell ref="G181:AD181"/>
    <mergeCell ref="H205:AM205"/>
    <mergeCell ref="G183:G185"/>
    <mergeCell ref="H184:K184"/>
    <mergeCell ref="L184:O184"/>
    <mergeCell ref="P184:S184"/>
    <mergeCell ref="T184:W184"/>
    <mergeCell ref="X184:AA184"/>
    <mergeCell ref="AB184:AE184"/>
    <mergeCell ref="AF184:AI184"/>
    <mergeCell ref="AJ184:AM184"/>
    <mergeCell ref="AN184:AQ184"/>
    <mergeCell ref="H229:AZ229"/>
    <mergeCell ref="E31:E33"/>
    <mergeCell ref="F31:F33"/>
    <mergeCell ref="G31:G33"/>
    <mergeCell ref="H31:BC31"/>
    <mergeCell ref="BD31:BO33"/>
    <mergeCell ref="H32:K32"/>
    <mergeCell ref="L32:O32"/>
    <mergeCell ref="P32:S32"/>
    <mergeCell ref="T32:W32"/>
    <mergeCell ref="A47:BO47"/>
    <mergeCell ref="A48:BO48"/>
    <mergeCell ref="AJ55:AM55"/>
    <mergeCell ref="AN55:AQ55"/>
    <mergeCell ref="AR55:AU55"/>
    <mergeCell ref="AV55:AY55"/>
    <mergeCell ref="AZ55:BC55"/>
    <mergeCell ref="L160:O160"/>
    <mergeCell ref="P160:S160"/>
    <mergeCell ref="T160:W160"/>
    <mergeCell ref="A54:A56"/>
    <mergeCell ref="B54:B56"/>
    <mergeCell ref="C54:C56"/>
    <mergeCell ref="D54:D56"/>
    <mergeCell ref="E54:E56"/>
    <mergeCell ref="F54:F56"/>
    <mergeCell ref="G54:G56"/>
    <mergeCell ref="H54:BC54"/>
    <mergeCell ref="BD54:BO56"/>
    <mergeCell ref="H55:K55"/>
    <mergeCell ref="L55:O55"/>
    <mergeCell ref="P55:S55"/>
    <mergeCell ref="T55:W55"/>
    <mergeCell ref="X55:AA55"/>
    <mergeCell ref="AR302:AU302"/>
    <mergeCell ref="AV302:AY302"/>
    <mergeCell ref="A301:A303"/>
    <mergeCell ref="B301:B303"/>
    <mergeCell ref="C301:C303"/>
    <mergeCell ref="BD301:BO303"/>
    <mergeCell ref="H302:K302"/>
    <mergeCell ref="D301:D303"/>
    <mergeCell ref="E301:E303"/>
    <mergeCell ref="F301:F303"/>
    <mergeCell ref="G301:G303"/>
    <mergeCell ref="P302:S302"/>
    <mergeCell ref="T302:W302"/>
    <mergeCell ref="X302:AA302"/>
    <mergeCell ref="AF302:AI302"/>
    <mergeCell ref="AJ302:AM302"/>
    <mergeCell ref="AN302:AQ302"/>
    <mergeCell ref="L302:O302"/>
    <mergeCell ref="AZ302:BC302"/>
    <mergeCell ref="A1:BO1"/>
    <mergeCell ref="AF160:AI160"/>
    <mergeCell ref="AJ160:AM160"/>
    <mergeCell ref="AN160:AQ160"/>
    <mergeCell ref="AR160:AU160"/>
    <mergeCell ref="AV160:AY160"/>
    <mergeCell ref="AZ160:BC160"/>
    <mergeCell ref="AV32:AY32"/>
    <mergeCell ref="AZ32:BC32"/>
    <mergeCell ref="A159:A161"/>
    <mergeCell ref="B159:B161"/>
    <mergeCell ref="C159:C161"/>
    <mergeCell ref="D159:D161"/>
    <mergeCell ref="E159:E161"/>
    <mergeCell ref="F159:F161"/>
    <mergeCell ref="G159:G161"/>
    <mergeCell ref="BD159:BO161"/>
    <mergeCell ref="H160:K160"/>
    <mergeCell ref="A2:BO2"/>
    <mergeCell ref="G6:BC6"/>
    <mergeCell ref="A8:A10"/>
    <mergeCell ref="X32:AA32"/>
    <mergeCell ref="B8:B10"/>
    <mergeCell ref="C8:C10"/>
    <mergeCell ref="D8:D10"/>
    <mergeCell ref="E8:E10"/>
    <mergeCell ref="F8:F10"/>
    <mergeCell ref="G8:G10"/>
    <mergeCell ref="H8:BC8"/>
    <mergeCell ref="AF9:AI9"/>
    <mergeCell ref="AJ9:AM9"/>
    <mergeCell ref="AN9:AQ9"/>
    <mergeCell ref="AR9:AU9"/>
    <mergeCell ref="AV9:AY9"/>
    <mergeCell ref="AZ9:BC9"/>
    <mergeCell ref="AB55:AE55"/>
    <mergeCell ref="AF55:AI55"/>
    <mergeCell ref="AR184:AU184"/>
    <mergeCell ref="AV184:AY184"/>
    <mergeCell ref="AZ184:BC184"/>
    <mergeCell ref="BD8:BO10"/>
    <mergeCell ref="H9:K9"/>
    <mergeCell ref="L9:O9"/>
    <mergeCell ref="P9:S9"/>
    <mergeCell ref="T9:W9"/>
    <mergeCell ref="X9:AA9"/>
    <mergeCell ref="AB9:AE9"/>
    <mergeCell ref="G52:BC52"/>
    <mergeCell ref="BD12:BO16"/>
    <mergeCell ref="AB32:AE32"/>
    <mergeCell ref="AF32:AI32"/>
    <mergeCell ref="AJ32:AM32"/>
    <mergeCell ref="AN32:AQ32"/>
    <mergeCell ref="AR32:AU32"/>
    <mergeCell ref="A24:BO24"/>
    <mergeCell ref="A25:BO25"/>
    <mergeCell ref="G29:BC29"/>
    <mergeCell ref="A31:A33"/>
    <mergeCell ref="B31:B33"/>
    <mergeCell ref="C31:C33"/>
    <mergeCell ref="D31:D33"/>
    <mergeCell ref="A71:BO71"/>
    <mergeCell ref="A72:BO72"/>
    <mergeCell ref="G76:BC76"/>
    <mergeCell ref="A78:A80"/>
    <mergeCell ref="B78:B80"/>
    <mergeCell ref="C78:C80"/>
    <mergeCell ref="D78:D80"/>
    <mergeCell ref="E78:E80"/>
    <mergeCell ref="F78:F80"/>
    <mergeCell ref="G78:G80"/>
    <mergeCell ref="H78:BC78"/>
    <mergeCell ref="BD78:BO80"/>
    <mergeCell ref="H79:K79"/>
    <mergeCell ref="L79:O79"/>
    <mergeCell ref="P79:S79"/>
    <mergeCell ref="T79:W79"/>
    <mergeCell ref="X79:AA79"/>
    <mergeCell ref="AB79:AE79"/>
    <mergeCell ref="AF79:AI79"/>
    <mergeCell ref="AJ79:AM79"/>
    <mergeCell ref="AN79:AQ79"/>
    <mergeCell ref="AR79:AU79"/>
    <mergeCell ref="AV79:AY79"/>
    <mergeCell ref="AZ79:BC79"/>
    <mergeCell ref="BD82:BO87"/>
    <mergeCell ref="A120:A122"/>
    <mergeCell ref="B120:B122"/>
    <mergeCell ref="C120:C122"/>
    <mergeCell ref="D120:D122"/>
    <mergeCell ref="E120:E122"/>
    <mergeCell ref="F120:F122"/>
    <mergeCell ref="G120:G122"/>
    <mergeCell ref="BD120:BO122"/>
    <mergeCell ref="H121:K121"/>
    <mergeCell ref="L121:O121"/>
    <mergeCell ref="P121:S121"/>
    <mergeCell ref="T121:W121"/>
    <mergeCell ref="X121:AA121"/>
    <mergeCell ref="AB121:AE121"/>
    <mergeCell ref="AF121:AI121"/>
    <mergeCell ref="AJ121:AM121"/>
    <mergeCell ref="AN121:AQ121"/>
    <mergeCell ref="AR121:AU121"/>
    <mergeCell ref="AV121:AY121"/>
    <mergeCell ref="AZ121:BC121"/>
    <mergeCell ref="G118:BC118"/>
  </mergeCells>
  <printOptions horizontalCentered="1"/>
  <pageMargins left="0.19685039370078741" right="0.19685039370078741" top="0.59055118110236227" bottom="0.39370078740157483" header="0" footer="0"/>
  <pageSetup paperSize="9" orientation="landscape" r:id="rId1"/>
  <headerFooter alignWithMargins="0">
    <oddFooter>&amp;R&amp;9&amp;D</oddFooter>
  </headerFooter>
  <rowBreaks count="4" manualBreakCount="4">
    <brk id="70" max="66" man="1"/>
    <brk id="151" max="66" man="1"/>
    <brk id="223" max="66" man="1"/>
    <brk id="293" max="6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J274"/>
  <sheetViews>
    <sheetView view="pageBreakPreview" topLeftCell="A247" zoomScale="85" zoomScaleNormal="80" zoomScaleSheetLayoutView="85" workbookViewId="0">
      <selection activeCell="C98" sqref="C98"/>
    </sheetView>
  </sheetViews>
  <sheetFormatPr baseColWidth="10" defaultRowHeight="18" customHeight="1"/>
  <cols>
    <col min="1" max="1" width="6.140625" style="40" customWidth="1"/>
    <col min="2" max="2" width="8.42578125" style="40" customWidth="1"/>
    <col min="3" max="3" width="28.28515625" style="40" customWidth="1"/>
    <col min="4" max="4" width="9.85546875" style="40" customWidth="1"/>
    <col min="5" max="5" width="10.28515625" style="40" customWidth="1"/>
    <col min="6" max="6" width="4.140625" style="42" customWidth="1"/>
    <col min="7" max="7" width="4.85546875" style="42" customWidth="1"/>
    <col min="8" max="12" width="9.7109375" style="40" customWidth="1"/>
    <col min="13" max="13" width="9.85546875" style="43" customWidth="1"/>
    <col min="14" max="14" width="12.7109375" style="43" customWidth="1"/>
    <col min="15" max="19" width="5.140625" style="40" customWidth="1"/>
    <col min="20" max="20" width="6" style="40" customWidth="1"/>
    <col min="21" max="25" width="5.140625" style="40" customWidth="1"/>
    <col min="26" max="26" width="6.85546875" style="40" customWidth="1"/>
    <col min="27" max="27" width="12.28515625" style="40" customWidth="1"/>
    <col min="28" max="34" width="12.28515625" style="43" customWidth="1"/>
    <col min="35" max="35" width="13.28515625" style="43" customWidth="1"/>
    <col min="36" max="39" width="12.28515625" style="43" customWidth="1"/>
    <col min="40" max="40" width="16" style="43" customWidth="1"/>
    <col min="41" max="44" width="11.42578125" style="40" hidden="1" customWidth="1"/>
    <col min="45" max="16384" width="11.42578125" style="40"/>
  </cols>
  <sheetData>
    <row r="1" spans="1:62" s="44" customFormat="1" ht="18" customHeight="1">
      <c r="A1" s="1" t="s">
        <v>2</v>
      </c>
      <c r="B1" s="20"/>
      <c r="C1" s="20"/>
      <c r="D1" s="20" t="s">
        <v>92</v>
      </c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</row>
    <row r="2" spans="1:62" ht="18" customHeight="1">
      <c r="A2" s="1"/>
      <c r="B2" s="19"/>
      <c r="C2" s="2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 ht="18" customHeight="1">
      <c r="A3" s="23" t="s">
        <v>54</v>
      </c>
      <c r="B3" s="472" t="s">
        <v>144</v>
      </c>
      <c r="N3" s="879" t="s">
        <v>93</v>
      </c>
      <c r="O3" s="879"/>
      <c r="P3" s="880"/>
      <c r="Q3" s="882" t="s">
        <v>43</v>
      </c>
      <c r="R3" s="883"/>
      <c r="S3" s="883"/>
      <c r="T3" s="883"/>
      <c r="U3" s="883"/>
      <c r="V3" s="883"/>
      <c r="W3" s="883"/>
      <c r="X3" s="883"/>
      <c r="Y3" s="883"/>
      <c r="Z3" s="883"/>
      <c r="AA3" s="884"/>
      <c r="AP3" s="43">
        <v>-329017.2</v>
      </c>
    </row>
    <row r="4" spans="1:62" ht="18" customHeight="1">
      <c r="AP4" s="45">
        <f>+AP2+AP3</f>
        <v>-329017.2</v>
      </c>
    </row>
    <row r="5" spans="1:62" ht="18" customHeight="1">
      <c r="A5" s="893" t="s">
        <v>55</v>
      </c>
      <c r="B5" s="893" t="s">
        <v>94</v>
      </c>
      <c r="C5" s="893" t="s">
        <v>95</v>
      </c>
      <c r="D5" s="893" t="s">
        <v>96</v>
      </c>
      <c r="E5" s="893" t="s">
        <v>97</v>
      </c>
      <c r="F5" s="893" t="s">
        <v>98</v>
      </c>
      <c r="G5" s="893" t="s">
        <v>99</v>
      </c>
      <c r="H5" s="893" t="s">
        <v>100</v>
      </c>
      <c r="I5" s="893" t="s">
        <v>101</v>
      </c>
      <c r="J5" s="893" t="s">
        <v>102</v>
      </c>
      <c r="K5" s="893" t="s">
        <v>103</v>
      </c>
      <c r="L5" s="893" t="s">
        <v>104</v>
      </c>
      <c r="M5" s="893" t="s">
        <v>105</v>
      </c>
      <c r="N5" s="893" t="s">
        <v>106</v>
      </c>
      <c r="O5" s="893" t="s">
        <v>107</v>
      </c>
      <c r="P5" s="893"/>
      <c r="Q5" s="893"/>
      <c r="R5" s="893"/>
      <c r="S5" s="893"/>
      <c r="T5" s="893"/>
      <c r="U5" s="893"/>
      <c r="V5" s="893"/>
      <c r="W5" s="893"/>
      <c r="X5" s="893"/>
      <c r="Y5" s="893"/>
      <c r="Z5" s="893"/>
      <c r="AA5" s="893"/>
      <c r="AB5" s="893" t="s">
        <v>108</v>
      </c>
      <c r="AC5" s="893"/>
      <c r="AD5" s="893"/>
      <c r="AE5" s="893"/>
      <c r="AF5" s="893"/>
      <c r="AG5" s="893"/>
      <c r="AH5" s="893"/>
      <c r="AI5" s="893"/>
      <c r="AJ5" s="893"/>
      <c r="AK5" s="893"/>
      <c r="AL5" s="893"/>
      <c r="AM5" s="893"/>
      <c r="AN5" s="893"/>
    </row>
    <row r="6" spans="1:62" s="306" customFormat="1" ht="18" customHeight="1">
      <c r="A6" s="893"/>
      <c r="B6" s="893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893"/>
      <c r="N6" s="893"/>
      <c r="O6" s="307" t="s">
        <v>109</v>
      </c>
      <c r="P6" s="307" t="s">
        <v>110</v>
      </c>
      <c r="Q6" s="307" t="s">
        <v>111</v>
      </c>
      <c r="R6" s="307" t="s">
        <v>112</v>
      </c>
      <c r="S6" s="307" t="s">
        <v>113</v>
      </c>
      <c r="T6" s="307" t="s">
        <v>114</v>
      </c>
      <c r="U6" s="307" t="s">
        <v>115</v>
      </c>
      <c r="V6" s="307" t="s">
        <v>116</v>
      </c>
      <c r="W6" s="307" t="s">
        <v>117</v>
      </c>
      <c r="X6" s="307" t="s">
        <v>118</v>
      </c>
      <c r="Y6" s="307" t="s">
        <v>119</v>
      </c>
      <c r="Z6" s="307" t="s">
        <v>120</v>
      </c>
      <c r="AA6" s="307" t="s">
        <v>121</v>
      </c>
      <c r="AB6" s="308" t="s">
        <v>109</v>
      </c>
      <c r="AC6" s="308" t="s">
        <v>110</v>
      </c>
      <c r="AD6" s="308" t="s">
        <v>111</v>
      </c>
      <c r="AE6" s="308" t="s">
        <v>112</v>
      </c>
      <c r="AF6" s="308" t="s">
        <v>113</v>
      </c>
      <c r="AG6" s="308" t="s">
        <v>114</v>
      </c>
      <c r="AH6" s="308" t="s">
        <v>115</v>
      </c>
      <c r="AI6" s="308" t="s">
        <v>116</v>
      </c>
      <c r="AJ6" s="308" t="s">
        <v>117</v>
      </c>
      <c r="AK6" s="308" t="s">
        <v>118</v>
      </c>
      <c r="AL6" s="308" t="s">
        <v>119</v>
      </c>
      <c r="AM6" s="308" t="s">
        <v>120</v>
      </c>
      <c r="AN6" s="308" t="s">
        <v>121</v>
      </c>
    </row>
    <row r="7" spans="1:62" s="305" customFormat="1" ht="13.5" customHeight="1" thickBot="1">
      <c r="A7" s="49" t="s">
        <v>56</v>
      </c>
      <c r="B7" s="49" t="s">
        <v>55</v>
      </c>
      <c r="C7" s="49" t="s">
        <v>122</v>
      </c>
      <c r="D7" s="49" t="s">
        <v>123</v>
      </c>
      <c r="E7" s="49" t="s">
        <v>124</v>
      </c>
      <c r="F7" s="50" t="s">
        <v>98</v>
      </c>
      <c r="G7" s="51" t="s">
        <v>99</v>
      </c>
      <c r="H7" s="49" t="s">
        <v>100</v>
      </c>
      <c r="I7" s="49" t="s">
        <v>101</v>
      </c>
      <c r="J7" s="49" t="s">
        <v>102</v>
      </c>
      <c r="K7" s="49" t="s">
        <v>103</v>
      </c>
      <c r="L7" s="49" t="s">
        <v>104</v>
      </c>
      <c r="M7" s="52" t="s">
        <v>105</v>
      </c>
      <c r="N7" s="53"/>
      <c r="O7" s="49">
        <v>1</v>
      </c>
      <c r="P7" s="49">
        <v>2</v>
      </c>
      <c r="Q7" s="49">
        <v>3</v>
      </c>
      <c r="R7" s="49">
        <v>4</v>
      </c>
      <c r="S7" s="49">
        <v>5</v>
      </c>
      <c r="T7" s="49">
        <v>6</v>
      </c>
      <c r="U7" s="49">
        <v>7</v>
      </c>
      <c r="V7" s="49">
        <v>8</v>
      </c>
      <c r="W7" s="49">
        <v>9</v>
      </c>
      <c r="X7" s="49">
        <v>10</v>
      </c>
      <c r="Y7" s="49">
        <v>11</v>
      </c>
      <c r="Z7" s="49">
        <v>12</v>
      </c>
      <c r="AA7" s="49" t="s">
        <v>125</v>
      </c>
      <c r="AB7" s="52" t="s">
        <v>126</v>
      </c>
      <c r="AC7" s="52" t="s">
        <v>127</v>
      </c>
      <c r="AD7" s="52" t="s">
        <v>128</v>
      </c>
      <c r="AE7" s="52" t="s">
        <v>129</v>
      </c>
      <c r="AF7" s="52" t="s">
        <v>130</v>
      </c>
      <c r="AG7" s="52" t="s">
        <v>131</v>
      </c>
      <c r="AH7" s="52" t="s">
        <v>132</v>
      </c>
      <c r="AI7" s="52" t="s">
        <v>133</v>
      </c>
      <c r="AJ7" s="52" t="s">
        <v>134</v>
      </c>
      <c r="AK7" s="52" t="s">
        <v>135</v>
      </c>
      <c r="AL7" s="52" t="s">
        <v>136</v>
      </c>
      <c r="AM7" s="52" t="s">
        <v>137</v>
      </c>
      <c r="AN7" s="54" t="s">
        <v>121</v>
      </c>
      <c r="AO7" s="305" t="s">
        <v>138</v>
      </c>
      <c r="AP7" s="305" t="s">
        <v>139</v>
      </c>
      <c r="AQ7" s="305" t="s">
        <v>140</v>
      </c>
      <c r="AR7" s="305" t="s">
        <v>141</v>
      </c>
    </row>
    <row r="8" spans="1:62" s="299" customFormat="1" ht="18" customHeight="1" thickBot="1">
      <c r="A8" s="350">
        <v>1</v>
      </c>
      <c r="B8" s="894" t="s">
        <v>35</v>
      </c>
      <c r="C8" s="895"/>
      <c r="D8" s="355"/>
      <c r="E8" s="359"/>
      <c r="F8" s="351"/>
      <c r="G8" s="302"/>
      <c r="H8" s="301"/>
      <c r="I8" s="301"/>
      <c r="J8" s="301"/>
      <c r="K8" s="595"/>
      <c r="L8" s="359" t="str">
        <f t="shared" ref="L8" si="0">CONCATENATE(G8, ".", H8, ".", I8, ".", J8, ".", K8)</f>
        <v>....</v>
      </c>
      <c r="M8" s="587">
        <f>+AM8</f>
        <v>0</v>
      </c>
      <c r="N8" s="371">
        <f>+AN8</f>
        <v>423549.71999999991</v>
      </c>
      <c r="O8" s="364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66"/>
      <c r="AA8" s="591">
        <f t="shared" ref="AA8:AM8" si="1">SUM(AA9:AA11)</f>
        <v>90</v>
      </c>
      <c r="AB8" s="586">
        <f t="shared" si="1"/>
        <v>0</v>
      </c>
      <c r="AC8" s="304">
        <f t="shared" si="1"/>
        <v>0</v>
      </c>
      <c r="AD8" s="304">
        <f t="shared" si="1"/>
        <v>0</v>
      </c>
      <c r="AE8" s="304">
        <f t="shared" si="1"/>
        <v>0</v>
      </c>
      <c r="AF8" s="304">
        <f t="shared" si="1"/>
        <v>0</v>
      </c>
      <c r="AG8" s="304">
        <f t="shared" si="1"/>
        <v>0</v>
      </c>
      <c r="AH8" s="304">
        <f t="shared" si="1"/>
        <v>0</v>
      </c>
      <c r="AI8" s="304">
        <f t="shared" si="1"/>
        <v>423549.71999999991</v>
      </c>
      <c r="AJ8" s="304">
        <f t="shared" si="1"/>
        <v>0</v>
      </c>
      <c r="AK8" s="304">
        <f t="shared" si="1"/>
        <v>0</v>
      </c>
      <c r="AL8" s="304">
        <f t="shared" si="1"/>
        <v>0</v>
      </c>
      <c r="AM8" s="585">
        <f t="shared" si="1"/>
        <v>0</v>
      </c>
      <c r="AN8" s="365">
        <f>SUBTOTAL(9,AN9:AN11)</f>
        <v>423549.71999999991</v>
      </c>
      <c r="AO8" s="298">
        <f t="shared" ref="AO8:AO11" si="2">+AB8+AC8+AD8</f>
        <v>0</v>
      </c>
      <c r="AP8" s="298">
        <f t="shared" ref="AP8:AP11" si="3">+AE8+AF8+AG8</f>
        <v>0</v>
      </c>
      <c r="AQ8" s="298">
        <f t="shared" ref="AQ8:AQ11" si="4">+AH8+AI8+AJ8</f>
        <v>423549.71999999991</v>
      </c>
      <c r="AR8" s="298">
        <f t="shared" ref="AR8:AR11" si="5">+AK8+AL8+AM8</f>
        <v>0</v>
      </c>
    </row>
    <row r="9" spans="1:62" s="94" customFormat="1" ht="18" customHeight="1">
      <c r="A9" s="348"/>
      <c r="B9" s="282">
        <v>1.1000000000000001</v>
      </c>
      <c r="C9" s="283" t="s">
        <v>82</v>
      </c>
      <c r="D9" s="356" t="s">
        <v>48</v>
      </c>
      <c r="E9" s="360"/>
      <c r="F9" s="352"/>
      <c r="G9" s="284"/>
      <c r="H9" s="285"/>
      <c r="I9" s="285"/>
      <c r="J9" s="285"/>
      <c r="K9" s="285"/>
      <c r="L9" s="407" t="str">
        <f t="shared" ref="L9:L10" si="6">CONCATENATE(F9, ".", G9, ".", H9, ".", I9, ".", J9, ".", K9)</f>
        <v>.....</v>
      </c>
      <c r="M9" s="588"/>
      <c r="N9" s="372">
        <f>+AN9</f>
        <v>0</v>
      </c>
      <c r="O9" s="286"/>
      <c r="P9" s="287"/>
      <c r="Q9" s="288"/>
      <c r="R9" s="289"/>
      <c r="S9" s="287"/>
      <c r="T9" s="290"/>
      <c r="U9" s="286"/>
      <c r="V9" s="287"/>
      <c r="W9" s="288"/>
      <c r="X9" s="289"/>
      <c r="Y9" s="287"/>
      <c r="Z9" s="290"/>
      <c r="AA9" s="291">
        <f t="shared" ref="AA9:AA11" si="7">SUM(O9:Z9)</f>
        <v>0</v>
      </c>
      <c r="AB9" s="295">
        <f t="shared" ref="AB9:AB11" si="8">+$M9*O9</f>
        <v>0</v>
      </c>
      <c r="AC9" s="293">
        <f t="shared" ref="AC9:AC11" si="9">+$M9*P9</f>
        <v>0</v>
      </c>
      <c r="AD9" s="294">
        <f t="shared" ref="AD9:AD11" si="10">+$M9*Q9</f>
        <v>0</v>
      </c>
      <c r="AE9" s="295">
        <f t="shared" ref="AE9:AE11" si="11">+$M9*R9</f>
        <v>0</v>
      </c>
      <c r="AF9" s="293">
        <f t="shared" ref="AF9:AF11" si="12">+$M9*S9</f>
        <v>0</v>
      </c>
      <c r="AG9" s="296">
        <f t="shared" ref="AG9:AG11" si="13">+$M9*T9</f>
        <v>0</v>
      </c>
      <c r="AH9" s="292">
        <f t="shared" ref="AH9:AH11" si="14">+$M9*U9</f>
        <v>0</v>
      </c>
      <c r="AI9" s="293">
        <f t="shared" ref="AI9:AI10" si="15">+$M9*V9</f>
        <v>0</v>
      </c>
      <c r="AJ9" s="294">
        <f t="shared" ref="AJ9:AJ11" si="16">+$M9*W9</f>
        <v>0</v>
      </c>
      <c r="AK9" s="295">
        <f t="shared" ref="AK9:AK11" si="17">+$M9*X9</f>
        <v>0</v>
      </c>
      <c r="AL9" s="293">
        <f t="shared" ref="AL9:AL11" si="18">+$M9*Y9</f>
        <v>0</v>
      </c>
      <c r="AM9" s="296">
        <f t="shared" ref="AM9:AM11" si="19">+$M9*Z9</f>
        <v>0</v>
      </c>
      <c r="AN9" s="297">
        <f>SUM(AB9:AM9)</f>
        <v>0</v>
      </c>
      <c r="AO9" s="64">
        <f t="shared" si="2"/>
        <v>0</v>
      </c>
      <c r="AP9" s="64">
        <f t="shared" si="3"/>
        <v>0</v>
      </c>
      <c r="AQ9" s="64">
        <f t="shared" si="4"/>
        <v>0</v>
      </c>
      <c r="AR9" s="64">
        <f t="shared" si="5"/>
        <v>0</v>
      </c>
    </row>
    <row r="10" spans="1:62" s="94" customFormat="1" ht="18" customHeight="1">
      <c r="A10" s="319"/>
      <c r="B10" s="33">
        <v>1.2</v>
      </c>
      <c r="C10" s="130" t="s">
        <v>87</v>
      </c>
      <c r="D10" s="357" t="s">
        <v>48</v>
      </c>
      <c r="E10" s="360"/>
      <c r="F10" s="353"/>
      <c r="G10" s="66"/>
      <c r="H10" s="68"/>
      <c r="I10" s="68"/>
      <c r="J10" s="68"/>
      <c r="K10" s="68"/>
      <c r="L10" s="361" t="str">
        <f t="shared" si="6"/>
        <v>.....</v>
      </c>
      <c r="M10" s="589"/>
      <c r="N10" s="373">
        <f>+AN10</f>
        <v>0</v>
      </c>
      <c r="O10" s="70"/>
      <c r="P10" s="71"/>
      <c r="Q10" s="72"/>
      <c r="R10" s="73"/>
      <c r="S10" s="71"/>
      <c r="T10" s="74"/>
      <c r="U10" s="70"/>
      <c r="V10" s="71"/>
      <c r="W10" s="72"/>
      <c r="X10" s="73"/>
      <c r="Y10" s="71"/>
      <c r="Z10" s="74"/>
      <c r="AA10" s="75">
        <f t="shared" si="7"/>
        <v>0</v>
      </c>
      <c r="AB10" s="79">
        <f t="shared" si="8"/>
        <v>0</v>
      </c>
      <c r="AC10" s="77">
        <f t="shared" si="9"/>
        <v>0</v>
      </c>
      <c r="AD10" s="78">
        <f t="shared" si="10"/>
        <v>0</v>
      </c>
      <c r="AE10" s="79">
        <f t="shared" si="11"/>
        <v>0</v>
      </c>
      <c r="AF10" s="77">
        <f t="shared" si="12"/>
        <v>0</v>
      </c>
      <c r="AG10" s="80">
        <f t="shared" si="13"/>
        <v>0</v>
      </c>
      <c r="AH10" s="76">
        <f t="shared" si="14"/>
        <v>0</v>
      </c>
      <c r="AI10" s="77">
        <f t="shared" si="15"/>
        <v>0</v>
      </c>
      <c r="AJ10" s="78">
        <f t="shared" si="16"/>
        <v>0</v>
      </c>
      <c r="AK10" s="79">
        <f t="shared" si="17"/>
        <v>0</v>
      </c>
      <c r="AL10" s="77">
        <f t="shared" si="18"/>
        <v>0</v>
      </c>
      <c r="AM10" s="80">
        <f t="shared" si="19"/>
        <v>0</v>
      </c>
      <c r="AN10" s="81">
        <f>SUM(AB10:AM10)</f>
        <v>0</v>
      </c>
      <c r="AO10" s="64">
        <f t="shared" si="2"/>
        <v>0</v>
      </c>
      <c r="AP10" s="64">
        <f t="shared" si="3"/>
        <v>0</v>
      </c>
      <c r="AQ10" s="64">
        <f t="shared" si="4"/>
        <v>0</v>
      </c>
      <c r="AR10" s="64">
        <f t="shared" si="5"/>
        <v>0</v>
      </c>
    </row>
    <row r="11" spans="1:62" s="94" customFormat="1" ht="18" customHeight="1" thickBot="1">
      <c r="A11" s="349"/>
      <c r="B11" s="320">
        <v>1.3</v>
      </c>
      <c r="C11" s="321" t="s">
        <v>88</v>
      </c>
      <c r="D11" s="358" t="s">
        <v>35</v>
      </c>
      <c r="E11" s="362">
        <f>'Matriz 5i'!I7</f>
        <v>90</v>
      </c>
      <c r="F11" s="354" t="s">
        <v>166</v>
      </c>
      <c r="G11" s="347" t="s">
        <v>158</v>
      </c>
      <c r="H11" s="323">
        <v>3</v>
      </c>
      <c r="I11" s="323">
        <v>2</v>
      </c>
      <c r="J11" s="323">
        <v>4</v>
      </c>
      <c r="K11" s="323">
        <v>2</v>
      </c>
      <c r="L11" s="363" t="str">
        <f>CONCATENATE(F11, ".", G11, ".", H11, ".", I11, ".", J11, ".", K11)</f>
        <v>2.6.3.2.4.2</v>
      </c>
      <c r="M11" s="590">
        <f>+'Matriz 5i'!P7/'Matriz 5i'!I7</f>
        <v>4706.1079999999993</v>
      </c>
      <c r="N11" s="375">
        <f>+E11*M11</f>
        <v>423549.71999999991</v>
      </c>
      <c r="O11" s="325"/>
      <c r="P11" s="326"/>
      <c r="Q11" s="327"/>
      <c r="R11" s="328"/>
      <c r="S11" s="326"/>
      <c r="T11" s="329"/>
      <c r="U11" s="325"/>
      <c r="V11" s="326">
        <f>'Matriz 5i'!I7</f>
        <v>90</v>
      </c>
      <c r="W11" s="327"/>
      <c r="X11" s="328"/>
      <c r="Y11" s="326"/>
      <c r="Z11" s="329"/>
      <c r="AA11" s="330">
        <f t="shared" si="7"/>
        <v>90</v>
      </c>
      <c r="AB11" s="334">
        <f t="shared" si="8"/>
        <v>0</v>
      </c>
      <c r="AC11" s="332">
        <f t="shared" si="9"/>
        <v>0</v>
      </c>
      <c r="AD11" s="333">
        <f t="shared" si="10"/>
        <v>0</v>
      </c>
      <c r="AE11" s="334">
        <f t="shared" si="11"/>
        <v>0</v>
      </c>
      <c r="AF11" s="332">
        <f t="shared" si="12"/>
        <v>0</v>
      </c>
      <c r="AG11" s="335">
        <f t="shared" si="13"/>
        <v>0</v>
      </c>
      <c r="AH11" s="331">
        <f t="shared" si="14"/>
        <v>0</v>
      </c>
      <c r="AI11" s="332">
        <f>+$M11*V11</f>
        <v>423549.71999999991</v>
      </c>
      <c r="AJ11" s="333">
        <f t="shared" si="16"/>
        <v>0</v>
      </c>
      <c r="AK11" s="334">
        <f t="shared" si="17"/>
        <v>0</v>
      </c>
      <c r="AL11" s="332">
        <f t="shared" si="18"/>
        <v>0</v>
      </c>
      <c r="AM11" s="335">
        <f t="shared" si="19"/>
        <v>0</v>
      </c>
      <c r="AN11" s="336">
        <f>SUM(AB11:AM11)</f>
        <v>423549.71999999991</v>
      </c>
      <c r="AO11" s="64">
        <f t="shared" si="2"/>
        <v>0</v>
      </c>
      <c r="AP11" s="64">
        <f t="shared" si="3"/>
        <v>0</v>
      </c>
      <c r="AQ11" s="64">
        <f t="shared" si="4"/>
        <v>423549.71999999991</v>
      </c>
      <c r="AR11" s="64">
        <f t="shared" si="5"/>
        <v>0</v>
      </c>
    </row>
    <row r="12" spans="1:62" ht="18" customHeight="1">
      <c r="A12" s="95"/>
      <c r="B12" s="95"/>
      <c r="C12" s="96"/>
      <c r="D12" s="97"/>
      <c r="E12" s="98"/>
      <c r="F12" s="99"/>
      <c r="G12" s="100"/>
      <c r="H12" s="98"/>
      <c r="I12" s="98"/>
      <c r="J12" s="98"/>
      <c r="K12" s="98"/>
      <c r="L12" s="98"/>
      <c r="M12" s="101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64"/>
      <c r="AP12" s="64"/>
      <c r="AQ12" s="64"/>
      <c r="AR12" s="64"/>
    </row>
    <row r="13" spans="1:62" ht="18" customHeight="1">
      <c r="A13" s="95"/>
      <c r="B13" s="95"/>
      <c r="C13" s="96"/>
      <c r="D13" s="97"/>
      <c r="E13" s="98"/>
      <c r="F13" s="99"/>
      <c r="G13" s="100"/>
      <c r="H13" s="98"/>
      <c r="I13" s="98"/>
      <c r="J13" s="98"/>
      <c r="K13" s="98"/>
      <c r="L13" s="98"/>
      <c r="M13" s="101"/>
      <c r="AN13" s="155"/>
      <c r="AO13" s="64"/>
      <c r="AP13" s="64"/>
      <c r="AQ13" s="64"/>
      <c r="AR13" s="64"/>
    </row>
    <row r="14" spans="1:62" ht="18" customHeight="1">
      <c r="B14" s="41"/>
    </row>
    <row r="15" spans="1:62" ht="18" customHeight="1">
      <c r="B15" s="41"/>
    </row>
    <row r="16" spans="1:62" ht="18" customHeight="1">
      <c r="A16" s="37"/>
      <c r="B16" s="27"/>
    </row>
    <row r="17" spans="1:62" ht="18" customHeight="1">
      <c r="A17" s="38"/>
      <c r="B17" s="27"/>
    </row>
    <row r="18" spans="1:62" ht="18" customHeight="1">
      <c r="A18" s="38"/>
      <c r="B18" s="27"/>
      <c r="F18" s="40"/>
      <c r="G18" s="40"/>
      <c r="M18" s="40"/>
      <c r="N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</row>
    <row r="19" spans="1:62" ht="18" customHeight="1">
      <c r="A19" s="38"/>
      <c r="B19" s="27"/>
      <c r="F19" s="40"/>
      <c r="G19" s="40"/>
      <c r="M19" s="40"/>
      <c r="N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1:62" ht="18" customHeight="1">
      <c r="A20" s="38"/>
      <c r="B20" s="27"/>
      <c r="F20" s="40"/>
      <c r="G20" s="40"/>
      <c r="M20" s="40"/>
      <c r="N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</row>
    <row r="21" spans="1:62" s="44" customFormat="1" ht="18" customHeight="1">
      <c r="A21" s="1" t="s">
        <v>2</v>
      </c>
      <c r="B21" s="20"/>
      <c r="C21" s="20"/>
      <c r="D21" s="20" t="s">
        <v>92</v>
      </c>
      <c r="E21" s="20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</row>
    <row r="22" spans="1:62" ht="18" customHeight="1">
      <c r="A22" s="1"/>
      <c r="B22" s="19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</row>
    <row r="23" spans="1:62" ht="18" customHeight="1">
      <c r="A23" s="23" t="s">
        <v>54</v>
      </c>
      <c r="B23" s="472" t="s">
        <v>171</v>
      </c>
      <c r="N23" s="879" t="s">
        <v>93</v>
      </c>
      <c r="O23" s="879"/>
      <c r="P23" s="880"/>
      <c r="Q23" s="896" t="s">
        <v>170</v>
      </c>
      <c r="R23" s="897"/>
      <c r="S23" s="897"/>
      <c r="T23" s="897"/>
      <c r="U23" s="897"/>
      <c r="V23" s="897"/>
      <c r="W23" s="897"/>
      <c r="X23" s="897"/>
      <c r="Y23" s="897"/>
      <c r="Z23" s="897"/>
      <c r="AA23" s="897"/>
      <c r="AB23" s="897"/>
      <c r="AC23" s="897"/>
      <c r="AD23" s="897"/>
      <c r="AE23" s="897"/>
      <c r="AF23" s="898"/>
      <c r="AG23" s="311"/>
      <c r="AH23" s="311"/>
      <c r="AI23" s="311"/>
      <c r="AJ23" s="311"/>
      <c r="AK23" s="311"/>
      <c r="AL23" s="311"/>
      <c r="AP23" s="43">
        <v>-329017.2</v>
      </c>
    </row>
    <row r="24" spans="1:62" ht="18" customHeight="1">
      <c r="AP24" s="45">
        <f>+AP22+AP23</f>
        <v>-329017.2</v>
      </c>
    </row>
    <row r="25" spans="1:62" ht="18" customHeight="1">
      <c r="A25" s="893" t="s">
        <v>55</v>
      </c>
      <c r="B25" s="893" t="s">
        <v>94</v>
      </c>
      <c r="C25" s="893" t="s">
        <v>95</v>
      </c>
      <c r="D25" s="893" t="s">
        <v>96</v>
      </c>
      <c r="E25" s="893" t="s">
        <v>97</v>
      </c>
      <c r="F25" s="893" t="s">
        <v>98</v>
      </c>
      <c r="G25" s="893" t="s">
        <v>99</v>
      </c>
      <c r="H25" s="893" t="s">
        <v>100</v>
      </c>
      <c r="I25" s="893" t="s">
        <v>101</v>
      </c>
      <c r="J25" s="893" t="s">
        <v>102</v>
      </c>
      <c r="K25" s="893" t="s">
        <v>103</v>
      </c>
      <c r="L25" s="893" t="s">
        <v>104</v>
      </c>
      <c r="M25" s="893" t="s">
        <v>105</v>
      </c>
      <c r="N25" s="893" t="s">
        <v>106</v>
      </c>
      <c r="O25" s="893" t="s">
        <v>107</v>
      </c>
      <c r="P25" s="893"/>
      <c r="Q25" s="893"/>
      <c r="R25" s="893"/>
      <c r="S25" s="893"/>
      <c r="T25" s="893"/>
      <c r="U25" s="893"/>
      <c r="V25" s="893"/>
      <c r="W25" s="893"/>
      <c r="X25" s="893"/>
      <c r="Y25" s="893"/>
      <c r="Z25" s="893"/>
      <c r="AA25" s="893"/>
      <c r="AB25" s="893" t="s">
        <v>108</v>
      </c>
      <c r="AC25" s="893"/>
      <c r="AD25" s="893"/>
      <c r="AE25" s="893"/>
      <c r="AF25" s="893"/>
      <c r="AG25" s="893"/>
      <c r="AH25" s="893"/>
      <c r="AI25" s="893"/>
      <c r="AJ25" s="893"/>
      <c r="AK25" s="893"/>
      <c r="AL25" s="893"/>
      <c r="AM25" s="893"/>
      <c r="AN25" s="893"/>
    </row>
    <row r="26" spans="1:62" s="306" customFormat="1" ht="18" customHeight="1">
      <c r="A26" s="893"/>
      <c r="B26" s="893"/>
      <c r="C26" s="893"/>
      <c r="D26" s="893"/>
      <c r="E26" s="893"/>
      <c r="F26" s="893"/>
      <c r="G26" s="893"/>
      <c r="H26" s="893"/>
      <c r="I26" s="893"/>
      <c r="J26" s="893"/>
      <c r="K26" s="893"/>
      <c r="L26" s="893"/>
      <c r="M26" s="893"/>
      <c r="N26" s="893"/>
      <c r="O26" s="307" t="s">
        <v>109</v>
      </c>
      <c r="P26" s="307" t="s">
        <v>110</v>
      </c>
      <c r="Q26" s="307" t="s">
        <v>111</v>
      </c>
      <c r="R26" s="307" t="s">
        <v>112</v>
      </c>
      <c r="S26" s="307" t="s">
        <v>113</v>
      </c>
      <c r="T26" s="307" t="s">
        <v>114</v>
      </c>
      <c r="U26" s="307" t="s">
        <v>115</v>
      </c>
      <c r="V26" s="307" t="s">
        <v>116</v>
      </c>
      <c r="W26" s="307" t="s">
        <v>117</v>
      </c>
      <c r="X26" s="307" t="s">
        <v>118</v>
      </c>
      <c r="Y26" s="307" t="s">
        <v>119</v>
      </c>
      <c r="Z26" s="307" t="s">
        <v>120</v>
      </c>
      <c r="AA26" s="307" t="s">
        <v>121</v>
      </c>
      <c r="AB26" s="308" t="s">
        <v>109</v>
      </c>
      <c r="AC26" s="308" t="s">
        <v>110</v>
      </c>
      <c r="AD26" s="308" t="s">
        <v>111</v>
      </c>
      <c r="AE26" s="308" t="s">
        <v>112</v>
      </c>
      <c r="AF26" s="308" t="s">
        <v>113</v>
      </c>
      <c r="AG26" s="308" t="s">
        <v>114</v>
      </c>
      <c r="AH26" s="308" t="s">
        <v>115</v>
      </c>
      <c r="AI26" s="308" t="s">
        <v>116</v>
      </c>
      <c r="AJ26" s="308" t="s">
        <v>117</v>
      </c>
      <c r="AK26" s="308" t="s">
        <v>118</v>
      </c>
      <c r="AL26" s="308" t="s">
        <v>119</v>
      </c>
      <c r="AM26" s="308" t="s">
        <v>120</v>
      </c>
      <c r="AN26" s="308" t="s">
        <v>121</v>
      </c>
    </row>
    <row r="27" spans="1:62" s="305" customFormat="1" ht="13.5" customHeight="1" thickBot="1">
      <c r="A27" s="49" t="s">
        <v>56</v>
      </c>
      <c r="B27" s="49" t="s">
        <v>55</v>
      </c>
      <c r="C27" s="49" t="s">
        <v>122</v>
      </c>
      <c r="D27" s="49" t="s">
        <v>123</v>
      </c>
      <c r="E27" s="49" t="s">
        <v>124</v>
      </c>
      <c r="F27" s="50" t="s">
        <v>98</v>
      </c>
      <c r="G27" s="51" t="s">
        <v>99</v>
      </c>
      <c r="H27" s="49" t="s">
        <v>100</v>
      </c>
      <c r="I27" s="49" t="s">
        <v>101</v>
      </c>
      <c r="J27" s="49" t="s">
        <v>102</v>
      </c>
      <c r="K27" s="49" t="s">
        <v>103</v>
      </c>
      <c r="L27" s="49" t="s">
        <v>104</v>
      </c>
      <c r="M27" s="52" t="s">
        <v>105</v>
      </c>
      <c r="N27" s="53"/>
      <c r="O27" s="49">
        <v>1</v>
      </c>
      <c r="P27" s="49">
        <v>2</v>
      </c>
      <c r="Q27" s="49">
        <v>3</v>
      </c>
      <c r="R27" s="49">
        <v>4</v>
      </c>
      <c r="S27" s="49">
        <v>5</v>
      </c>
      <c r="T27" s="49">
        <v>6</v>
      </c>
      <c r="U27" s="49">
        <v>7</v>
      </c>
      <c r="V27" s="49">
        <v>8</v>
      </c>
      <c r="W27" s="49">
        <v>9</v>
      </c>
      <c r="X27" s="49">
        <v>10</v>
      </c>
      <c r="Y27" s="49">
        <v>11</v>
      </c>
      <c r="Z27" s="49">
        <v>12</v>
      </c>
      <c r="AA27" s="49" t="s">
        <v>125</v>
      </c>
      <c r="AB27" s="52" t="s">
        <v>126</v>
      </c>
      <c r="AC27" s="52" t="s">
        <v>127</v>
      </c>
      <c r="AD27" s="52" t="s">
        <v>128</v>
      </c>
      <c r="AE27" s="52" t="s">
        <v>129</v>
      </c>
      <c r="AF27" s="52" t="s">
        <v>130</v>
      </c>
      <c r="AG27" s="52" t="s">
        <v>131</v>
      </c>
      <c r="AH27" s="52" t="s">
        <v>132</v>
      </c>
      <c r="AI27" s="52" t="s">
        <v>133</v>
      </c>
      <c r="AJ27" s="52" t="s">
        <v>134</v>
      </c>
      <c r="AK27" s="52" t="s">
        <v>135</v>
      </c>
      <c r="AL27" s="52" t="s">
        <v>136</v>
      </c>
      <c r="AM27" s="52" t="s">
        <v>137</v>
      </c>
      <c r="AN27" s="54" t="s">
        <v>121</v>
      </c>
      <c r="AO27" s="305" t="s">
        <v>138</v>
      </c>
      <c r="AP27" s="305" t="s">
        <v>139</v>
      </c>
      <c r="AQ27" s="305" t="s">
        <v>140</v>
      </c>
      <c r="AR27" s="305" t="s">
        <v>141</v>
      </c>
    </row>
    <row r="28" spans="1:62" ht="18" customHeight="1">
      <c r="A28" s="572">
        <v>1</v>
      </c>
      <c r="B28" s="889" t="s">
        <v>41</v>
      </c>
      <c r="C28" s="890"/>
      <c r="D28" s="574"/>
      <c r="E28" s="577">
        <f>SUM(O28:Z28)</f>
        <v>0</v>
      </c>
      <c r="F28" s="575"/>
      <c r="G28" s="569"/>
      <c r="H28" s="568"/>
      <c r="I28" s="568"/>
      <c r="J28" s="568"/>
      <c r="K28" s="578"/>
      <c r="L28" s="577" t="str">
        <f t="shared" ref="L28" si="20">CONCATENATE(G28, ".", H28, ".", I28, ".", J28, ".", K28)</f>
        <v>....</v>
      </c>
      <c r="M28" s="455"/>
      <c r="N28" s="594">
        <f>SUM(N29:N31)</f>
        <v>132432</v>
      </c>
      <c r="O28" s="581"/>
      <c r="P28" s="570"/>
      <c r="Q28" s="570"/>
      <c r="R28" s="570"/>
      <c r="S28" s="570"/>
      <c r="T28" s="570"/>
      <c r="U28" s="570"/>
      <c r="V28" s="570"/>
      <c r="W28" s="570"/>
      <c r="X28" s="570"/>
      <c r="Y28" s="570"/>
      <c r="Z28" s="460"/>
      <c r="AA28" s="343">
        <f t="shared" ref="AA28:AA31" si="21">SUM(O28:Z28)</f>
        <v>0</v>
      </c>
      <c r="AB28" s="582">
        <f t="shared" ref="AB28:AM28" si="22">SUM(AB29:AB31)</f>
        <v>0</v>
      </c>
      <c r="AC28" s="571">
        <f t="shared" si="22"/>
        <v>0</v>
      </c>
      <c r="AD28" s="571">
        <f t="shared" si="22"/>
        <v>0</v>
      </c>
      <c r="AE28" s="571">
        <f t="shared" si="22"/>
        <v>0</v>
      </c>
      <c r="AF28" s="571">
        <f t="shared" si="22"/>
        <v>0</v>
      </c>
      <c r="AG28" s="571">
        <f t="shared" si="22"/>
        <v>0</v>
      </c>
      <c r="AH28" s="571">
        <f t="shared" si="22"/>
        <v>0</v>
      </c>
      <c r="AI28" s="571">
        <f t="shared" si="22"/>
        <v>0</v>
      </c>
      <c r="AJ28" s="571">
        <f t="shared" si="22"/>
        <v>0</v>
      </c>
      <c r="AK28" s="571">
        <f t="shared" si="22"/>
        <v>0</v>
      </c>
      <c r="AL28" s="571">
        <f t="shared" si="22"/>
        <v>132432</v>
      </c>
      <c r="AM28" s="583">
        <f t="shared" si="22"/>
        <v>0</v>
      </c>
      <c r="AN28" s="584">
        <f>SUBTOTAL(9,AN29:AN31)</f>
        <v>132432</v>
      </c>
      <c r="AO28" s="64">
        <f t="shared" ref="AO28:AO31" si="23">+AB28+AC28+AD28</f>
        <v>0</v>
      </c>
      <c r="AP28" s="64">
        <f t="shared" ref="AP28:AP31" si="24">+AE28+AF28+AG28</f>
        <v>0</v>
      </c>
      <c r="AQ28" s="64">
        <f t="shared" ref="AQ28:AQ31" si="25">+AH28+AI28+AJ28</f>
        <v>0</v>
      </c>
      <c r="AR28" s="64">
        <f t="shared" ref="AR28:AR31" si="26">+AK28+AL28+AM28</f>
        <v>132432</v>
      </c>
    </row>
    <row r="29" spans="1:62" ht="18" customHeight="1">
      <c r="A29" s="319"/>
      <c r="B29" s="33">
        <v>1.1000000000000001</v>
      </c>
      <c r="C29" s="130" t="s">
        <v>82</v>
      </c>
      <c r="D29" s="416" t="s">
        <v>48</v>
      </c>
      <c r="E29" s="424"/>
      <c r="F29" s="423"/>
      <c r="G29" s="67"/>
      <c r="H29" s="68"/>
      <c r="I29" s="68"/>
      <c r="J29" s="68"/>
      <c r="K29" s="132"/>
      <c r="L29" s="404" t="str">
        <f t="shared" ref="L29:L31" si="27">CONCATENATE(F29, ".", G29, ".", H29, ".", I29, ".", J29, ".", K29)</f>
        <v>.....</v>
      </c>
      <c r="M29" s="579"/>
      <c r="N29" s="373">
        <f>+AN29</f>
        <v>0</v>
      </c>
      <c r="O29" s="73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4"/>
      <c r="AA29" s="75">
        <f t="shared" si="21"/>
        <v>0</v>
      </c>
      <c r="AB29" s="79">
        <f t="shared" ref="AB29:AB31" si="28">+$M29*O29</f>
        <v>0</v>
      </c>
      <c r="AC29" s="77">
        <f t="shared" ref="AC29:AC31" si="29">+$M29*P29</f>
        <v>0</v>
      </c>
      <c r="AD29" s="77">
        <f t="shared" ref="AD29:AD31" si="30">+$M29*Q29</f>
        <v>0</v>
      </c>
      <c r="AE29" s="77">
        <f t="shared" ref="AE29:AE31" si="31">+$M29*R29</f>
        <v>0</v>
      </c>
      <c r="AF29" s="77">
        <f t="shared" ref="AF29:AF31" si="32">+$M29*S29</f>
        <v>0</v>
      </c>
      <c r="AG29" s="77">
        <f t="shared" ref="AG29:AG31" si="33">+$M29*T29</f>
        <v>0</v>
      </c>
      <c r="AH29" s="77">
        <f t="shared" ref="AH29:AH31" si="34">+$M29*U29</f>
        <v>0</v>
      </c>
      <c r="AI29" s="77">
        <f t="shared" ref="AI29:AI31" si="35">+$M29*V29</f>
        <v>0</v>
      </c>
      <c r="AJ29" s="77">
        <f t="shared" ref="AJ29:AJ31" si="36">+$M29*W29</f>
        <v>0</v>
      </c>
      <c r="AK29" s="77">
        <f t="shared" ref="AK29:AK31" si="37">+$M29*X29</f>
        <v>0</v>
      </c>
      <c r="AL29" s="77">
        <f t="shared" ref="AL29:AL31" si="38">+$M29*Y29</f>
        <v>0</v>
      </c>
      <c r="AM29" s="80">
        <f t="shared" ref="AM29:AM31" si="39">+$M29*Z29</f>
        <v>0</v>
      </c>
      <c r="AN29" s="81">
        <f>SUM(AB29:AM29)</f>
        <v>0</v>
      </c>
      <c r="AO29" s="64">
        <f t="shared" si="23"/>
        <v>0</v>
      </c>
      <c r="AP29" s="64">
        <f t="shared" si="24"/>
        <v>0</v>
      </c>
      <c r="AQ29" s="64">
        <f t="shared" si="25"/>
        <v>0</v>
      </c>
      <c r="AR29" s="64">
        <f t="shared" si="26"/>
        <v>0</v>
      </c>
    </row>
    <row r="30" spans="1:62" ht="18" customHeight="1">
      <c r="A30" s="573"/>
      <c r="B30" s="33">
        <v>1.2</v>
      </c>
      <c r="C30" s="130" t="s">
        <v>84</v>
      </c>
      <c r="D30" s="36" t="s">
        <v>48</v>
      </c>
      <c r="E30" s="424">
        <f>'Matriz 5i'!F9</f>
        <v>1</v>
      </c>
      <c r="F30" s="423" t="s">
        <v>166</v>
      </c>
      <c r="G30" s="66" t="s">
        <v>158</v>
      </c>
      <c r="H30" s="68">
        <v>2</v>
      </c>
      <c r="I30" s="68">
        <v>2</v>
      </c>
      <c r="J30" s="68">
        <v>3</v>
      </c>
      <c r="K30" s="132">
        <v>2</v>
      </c>
      <c r="L30" s="404" t="str">
        <f t="shared" si="27"/>
        <v>2.6.2.2.3.2</v>
      </c>
      <c r="M30" s="592">
        <f>+'Matriz 5i'!P9/'Matriz 5i'!I9</f>
        <v>132432</v>
      </c>
      <c r="N30" s="593">
        <f>+E30*M30</f>
        <v>132432</v>
      </c>
      <c r="O30" s="73"/>
      <c r="P30" s="71"/>
      <c r="Q30" s="71"/>
      <c r="R30" s="71"/>
      <c r="S30" s="71"/>
      <c r="T30" s="71"/>
      <c r="U30" s="71"/>
      <c r="V30" s="71"/>
      <c r="W30" s="71"/>
      <c r="X30" s="71"/>
      <c r="Y30" s="71">
        <f>'Matriz 5i'!I9</f>
        <v>1</v>
      </c>
      <c r="Z30" s="74"/>
      <c r="AA30" s="75">
        <f t="shared" si="21"/>
        <v>1</v>
      </c>
      <c r="AB30" s="79">
        <f t="shared" si="28"/>
        <v>0</v>
      </c>
      <c r="AC30" s="77">
        <f t="shared" si="29"/>
        <v>0</v>
      </c>
      <c r="AD30" s="77">
        <f t="shared" si="30"/>
        <v>0</v>
      </c>
      <c r="AE30" s="77">
        <f t="shared" si="31"/>
        <v>0</v>
      </c>
      <c r="AF30" s="77">
        <f t="shared" si="32"/>
        <v>0</v>
      </c>
      <c r="AG30" s="77">
        <f t="shared" si="33"/>
        <v>0</v>
      </c>
      <c r="AH30" s="77">
        <f t="shared" si="34"/>
        <v>0</v>
      </c>
      <c r="AI30" s="77">
        <f t="shared" si="35"/>
        <v>0</v>
      </c>
      <c r="AJ30" s="77">
        <f t="shared" si="36"/>
        <v>0</v>
      </c>
      <c r="AK30" s="77">
        <f t="shared" si="37"/>
        <v>0</v>
      </c>
      <c r="AL30" s="77">
        <f t="shared" si="38"/>
        <v>132432</v>
      </c>
      <c r="AM30" s="80">
        <f t="shared" si="39"/>
        <v>0</v>
      </c>
      <c r="AN30" s="81">
        <f>SUM(AB30:AM30)</f>
        <v>132432</v>
      </c>
      <c r="AO30" s="64">
        <f t="shared" si="23"/>
        <v>0</v>
      </c>
      <c r="AP30" s="64">
        <f t="shared" si="24"/>
        <v>0</v>
      </c>
      <c r="AQ30" s="64">
        <f t="shared" si="25"/>
        <v>0</v>
      </c>
      <c r="AR30" s="64">
        <f t="shared" si="26"/>
        <v>132432</v>
      </c>
    </row>
    <row r="31" spans="1:62" ht="18" customHeight="1" thickBot="1">
      <c r="A31" s="349"/>
      <c r="B31" s="320">
        <v>1.3</v>
      </c>
      <c r="C31" s="321" t="s">
        <v>85</v>
      </c>
      <c r="D31" s="454" t="s">
        <v>81</v>
      </c>
      <c r="E31" s="426"/>
      <c r="F31" s="576"/>
      <c r="G31" s="347"/>
      <c r="H31" s="323"/>
      <c r="I31" s="323"/>
      <c r="J31" s="323"/>
      <c r="K31" s="390"/>
      <c r="L31" s="461" t="str">
        <f t="shared" si="27"/>
        <v>.....</v>
      </c>
      <c r="M31" s="580"/>
      <c r="N31" s="375">
        <f>+AN31</f>
        <v>0</v>
      </c>
      <c r="O31" s="328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9"/>
      <c r="AA31" s="330">
        <f t="shared" si="21"/>
        <v>0</v>
      </c>
      <c r="AB31" s="334">
        <f t="shared" si="28"/>
        <v>0</v>
      </c>
      <c r="AC31" s="332">
        <f t="shared" si="29"/>
        <v>0</v>
      </c>
      <c r="AD31" s="332">
        <f t="shared" si="30"/>
        <v>0</v>
      </c>
      <c r="AE31" s="332">
        <f t="shared" si="31"/>
        <v>0</v>
      </c>
      <c r="AF31" s="332">
        <f t="shared" si="32"/>
        <v>0</v>
      </c>
      <c r="AG31" s="332">
        <f t="shared" si="33"/>
        <v>0</v>
      </c>
      <c r="AH31" s="332">
        <f t="shared" si="34"/>
        <v>0</v>
      </c>
      <c r="AI31" s="332">
        <f t="shared" si="35"/>
        <v>0</v>
      </c>
      <c r="AJ31" s="332">
        <f t="shared" si="36"/>
        <v>0</v>
      </c>
      <c r="AK31" s="332">
        <f t="shared" si="37"/>
        <v>0</v>
      </c>
      <c r="AL31" s="332">
        <f t="shared" si="38"/>
        <v>0</v>
      </c>
      <c r="AM31" s="335">
        <f t="shared" si="39"/>
        <v>0</v>
      </c>
      <c r="AN31" s="336">
        <f>SUM(AB31:AM31)</f>
        <v>0</v>
      </c>
      <c r="AO31" s="64">
        <f t="shared" si="23"/>
        <v>0</v>
      </c>
      <c r="AP31" s="64">
        <f t="shared" si="24"/>
        <v>0</v>
      </c>
      <c r="AQ31" s="64">
        <f t="shared" si="25"/>
        <v>0</v>
      </c>
      <c r="AR31" s="64">
        <f t="shared" si="26"/>
        <v>0</v>
      </c>
    </row>
    <row r="32" spans="1:62" ht="18" customHeight="1">
      <c r="A32" s="95"/>
      <c r="B32" s="95"/>
      <c r="C32" s="96"/>
      <c r="D32" s="97"/>
      <c r="E32" s="98"/>
      <c r="F32" s="99"/>
      <c r="G32" s="100"/>
      <c r="H32" s="98"/>
      <c r="I32" s="98"/>
      <c r="J32" s="98"/>
      <c r="K32" s="98"/>
      <c r="L32" s="98"/>
      <c r="M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64"/>
      <c r="AP32" s="64"/>
      <c r="AQ32" s="64"/>
      <c r="AR32" s="64"/>
    </row>
    <row r="33" spans="1:62" ht="18" customHeight="1">
      <c r="A33" s="95"/>
      <c r="B33" s="95"/>
      <c r="C33" s="96"/>
      <c r="D33" s="97"/>
      <c r="E33" s="98"/>
      <c r="F33" s="99"/>
      <c r="G33" s="100"/>
      <c r="H33" s="98"/>
      <c r="I33" s="98"/>
      <c r="J33" s="98"/>
      <c r="K33" s="98"/>
      <c r="L33" s="98"/>
      <c r="M33" s="101"/>
      <c r="AN33" s="155"/>
      <c r="AO33" s="64"/>
      <c r="AP33" s="64"/>
      <c r="AQ33" s="64"/>
      <c r="AR33" s="64"/>
    </row>
    <row r="34" spans="1:62" ht="18" customHeight="1">
      <c r="B34" s="41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</row>
    <row r="35" spans="1:62" ht="18" customHeight="1">
      <c r="B35" s="41"/>
    </row>
    <row r="36" spans="1:62" ht="18" customHeight="1">
      <c r="A36" s="37"/>
      <c r="B36" s="27"/>
    </row>
    <row r="37" spans="1:62" ht="18" customHeight="1">
      <c r="A37" s="38"/>
      <c r="B37" s="27"/>
    </row>
    <row r="38" spans="1:62" ht="18" customHeight="1">
      <c r="A38" s="38"/>
      <c r="B38" s="27"/>
      <c r="F38" s="40"/>
      <c r="G38" s="40"/>
      <c r="M38" s="40"/>
      <c r="N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62" ht="18" customHeight="1">
      <c r="A39" s="38"/>
      <c r="B39" s="27"/>
      <c r="F39" s="40"/>
      <c r="G39" s="40"/>
      <c r="M39" s="40"/>
      <c r="N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</row>
    <row r="40" spans="1:62" ht="18" customHeight="1">
      <c r="A40" s="38"/>
      <c r="B40" s="27"/>
      <c r="F40" s="40"/>
      <c r="G40" s="40"/>
      <c r="M40" s="40"/>
      <c r="N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62" s="44" customFormat="1" ht="18" customHeight="1">
      <c r="A41" s="1" t="s">
        <v>2</v>
      </c>
      <c r="B41" s="20"/>
      <c r="C41" s="20"/>
      <c r="D41" s="20" t="s">
        <v>92</v>
      </c>
      <c r="E41" s="20"/>
      <c r="F41" s="20"/>
      <c r="G41" s="20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ht="18" customHeight="1">
      <c r="A42" s="1"/>
      <c r="B42" s="19"/>
      <c r="C42" s="2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</row>
    <row r="43" spans="1:62" ht="18" customHeight="1">
      <c r="A43" s="23" t="s">
        <v>54</v>
      </c>
      <c r="B43" s="472" t="s">
        <v>182</v>
      </c>
      <c r="N43" s="879" t="s">
        <v>93</v>
      </c>
      <c r="O43" s="879"/>
      <c r="P43" s="880"/>
      <c r="Q43" s="896" t="s">
        <v>180</v>
      </c>
      <c r="R43" s="897"/>
      <c r="S43" s="897"/>
      <c r="T43" s="897"/>
      <c r="U43" s="897"/>
      <c r="V43" s="897"/>
      <c r="W43" s="897"/>
      <c r="X43" s="897"/>
      <c r="Y43" s="897"/>
      <c r="Z43" s="897"/>
      <c r="AA43" s="897"/>
      <c r="AB43" s="897"/>
      <c r="AC43" s="897"/>
      <c r="AD43" s="897"/>
      <c r="AE43" s="897"/>
      <c r="AF43" s="897"/>
      <c r="AG43" s="897"/>
      <c r="AH43" s="898"/>
      <c r="AP43" s="43">
        <v>-329017.2</v>
      </c>
    </row>
    <row r="44" spans="1:62" ht="18" customHeight="1" thickBot="1">
      <c r="AP44" s="45">
        <f>+AP42+AP43</f>
        <v>-329017.2</v>
      </c>
    </row>
    <row r="45" spans="1:62" ht="18" customHeight="1" thickBot="1">
      <c r="A45" s="877" t="s">
        <v>55</v>
      </c>
      <c r="B45" s="877" t="s">
        <v>94</v>
      </c>
      <c r="C45" s="877" t="s">
        <v>95</v>
      </c>
      <c r="D45" s="877" t="s">
        <v>96</v>
      </c>
      <c r="E45" s="877" t="s">
        <v>97</v>
      </c>
      <c r="F45" s="877" t="s">
        <v>98</v>
      </c>
      <c r="G45" s="877" t="s">
        <v>99</v>
      </c>
      <c r="H45" s="877" t="s">
        <v>100</v>
      </c>
      <c r="I45" s="877" t="s">
        <v>101</v>
      </c>
      <c r="J45" s="877" t="s">
        <v>102</v>
      </c>
      <c r="K45" s="877" t="s">
        <v>103</v>
      </c>
      <c r="L45" s="877" t="s">
        <v>104</v>
      </c>
      <c r="M45" s="877" t="s">
        <v>105</v>
      </c>
      <c r="N45" s="877" t="s">
        <v>106</v>
      </c>
      <c r="O45" s="881" t="s">
        <v>107</v>
      </c>
      <c r="P45" s="875"/>
      <c r="Q45" s="875"/>
      <c r="R45" s="875"/>
      <c r="S45" s="875"/>
      <c r="T45" s="875"/>
      <c r="U45" s="875"/>
      <c r="V45" s="875"/>
      <c r="W45" s="875"/>
      <c r="X45" s="875"/>
      <c r="Y45" s="875"/>
      <c r="Z45" s="875"/>
      <c r="AA45" s="875"/>
      <c r="AB45" s="874" t="s">
        <v>108</v>
      </c>
      <c r="AC45" s="875"/>
      <c r="AD45" s="875"/>
      <c r="AE45" s="875"/>
      <c r="AF45" s="875"/>
      <c r="AG45" s="875"/>
      <c r="AH45" s="875"/>
      <c r="AI45" s="875"/>
      <c r="AJ45" s="875"/>
      <c r="AK45" s="875"/>
      <c r="AL45" s="875"/>
      <c r="AM45" s="875"/>
      <c r="AN45" s="876"/>
    </row>
    <row r="46" spans="1:62" ht="18" customHeight="1" thickBot="1">
      <c r="A46" s="878"/>
      <c r="B46" s="878"/>
      <c r="C46" s="878"/>
      <c r="D46" s="878"/>
      <c r="E46" s="878"/>
      <c r="F46" s="878"/>
      <c r="G46" s="878"/>
      <c r="H46" s="878"/>
      <c r="I46" s="878"/>
      <c r="J46" s="878"/>
      <c r="K46" s="878"/>
      <c r="L46" s="878"/>
      <c r="M46" s="878"/>
      <c r="N46" s="878"/>
      <c r="O46" s="46" t="s">
        <v>109</v>
      </c>
      <c r="P46" s="46" t="s">
        <v>110</v>
      </c>
      <c r="Q46" s="46" t="s">
        <v>111</v>
      </c>
      <c r="R46" s="46" t="s">
        <v>112</v>
      </c>
      <c r="S46" s="46" t="s">
        <v>113</v>
      </c>
      <c r="T46" s="46" t="s">
        <v>114</v>
      </c>
      <c r="U46" s="46" t="s">
        <v>115</v>
      </c>
      <c r="V46" s="46" t="s">
        <v>116</v>
      </c>
      <c r="W46" s="46" t="s">
        <v>117</v>
      </c>
      <c r="X46" s="46" t="s">
        <v>118</v>
      </c>
      <c r="Y46" s="46" t="s">
        <v>119</v>
      </c>
      <c r="Z46" s="46" t="s">
        <v>120</v>
      </c>
      <c r="AA46" s="46" t="s">
        <v>121</v>
      </c>
      <c r="AB46" s="47" t="s">
        <v>109</v>
      </c>
      <c r="AC46" s="47" t="s">
        <v>110</v>
      </c>
      <c r="AD46" s="47" t="s">
        <v>111</v>
      </c>
      <c r="AE46" s="47" t="s">
        <v>112</v>
      </c>
      <c r="AF46" s="47" t="s">
        <v>113</v>
      </c>
      <c r="AG46" s="47" t="s">
        <v>114</v>
      </c>
      <c r="AH46" s="47" t="s">
        <v>115</v>
      </c>
      <c r="AI46" s="47" t="s">
        <v>116</v>
      </c>
      <c r="AJ46" s="47" t="s">
        <v>117</v>
      </c>
      <c r="AK46" s="47" t="s">
        <v>118</v>
      </c>
      <c r="AL46" s="47" t="s">
        <v>119</v>
      </c>
      <c r="AM46" s="47" t="s">
        <v>120</v>
      </c>
      <c r="AN46" s="48" t="s">
        <v>121</v>
      </c>
    </row>
    <row r="47" spans="1:62" s="305" customFormat="1" ht="14.25" customHeight="1" thickBot="1">
      <c r="A47" s="49" t="s">
        <v>56</v>
      </c>
      <c r="B47" s="49" t="s">
        <v>55</v>
      </c>
      <c r="C47" s="49" t="s">
        <v>122</v>
      </c>
      <c r="D47" s="49" t="s">
        <v>123</v>
      </c>
      <c r="E47" s="49" t="s">
        <v>124</v>
      </c>
      <c r="F47" s="50" t="s">
        <v>98</v>
      </c>
      <c r="G47" s="51" t="s">
        <v>99</v>
      </c>
      <c r="H47" s="49" t="s">
        <v>100</v>
      </c>
      <c r="I47" s="49" t="s">
        <v>101</v>
      </c>
      <c r="J47" s="49" t="s">
        <v>102</v>
      </c>
      <c r="K47" s="49" t="s">
        <v>103</v>
      </c>
      <c r="L47" s="49" t="s">
        <v>104</v>
      </c>
      <c r="M47" s="52" t="s">
        <v>105</v>
      </c>
      <c r="N47" s="53"/>
      <c r="O47" s="49">
        <v>1</v>
      </c>
      <c r="P47" s="49">
        <v>2</v>
      </c>
      <c r="Q47" s="49">
        <v>3</v>
      </c>
      <c r="R47" s="49">
        <v>4</v>
      </c>
      <c r="S47" s="49">
        <v>5</v>
      </c>
      <c r="T47" s="49">
        <v>6</v>
      </c>
      <c r="U47" s="49">
        <v>7</v>
      </c>
      <c r="V47" s="49">
        <v>8</v>
      </c>
      <c r="W47" s="49">
        <v>9</v>
      </c>
      <c r="X47" s="49">
        <v>10</v>
      </c>
      <c r="Y47" s="49">
        <v>11</v>
      </c>
      <c r="Z47" s="49">
        <v>12</v>
      </c>
      <c r="AA47" s="49" t="s">
        <v>125</v>
      </c>
      <c r="AB47" s="52" t="s">
        <v>126</v>
      </c>
      <c r="AC47" s="52" t="s">
        <v>127</v>
      </c>
      <c r="AD47" s="52" t="s">
        <v>128</v>
      </c>
      <c r="AE47" s="52" t="s">
        <v>129</v>
      </c>
      <c r="AF47" s="52" t="s">
        <v>130</v>
      </c>
      <c r="AG47" s="52" t="s">
        <v>131</v>
      </c>
      <c r="AH47" s="52" t="s">
        <v>132</v>
      </c>
      <c r="AI47" s="52" t="s">
        <v>133</v>
      </c>
      <c r="AJ47" s="52" t="s">
        <v>134</v>
      </c>
      <c r="AK47" s="52" t="s">
        <v>135</v>
      </c>
      <c r="AL47" s="52" t="s">
        <v>136</v>
      </c>
      <c r="AM47" s="52" t="s">
        <v>137</v>
      </c>
      <c r="AN47" s="54" t="s">
        <v>121</v>
      </c>
      <c r="AO47" s="305" t="s">
        <v>138</v>
      </c>
      <c r="AP47" s="305" t="s">
        <v>139</v>
      </c>
      <c r="AQ47" s="305" t="s">
        <v>140</v>
      </c>
      <c r="AR47" s="305" t="s">
        <v>141</v>
      </c>
    </row>
    <row r="48" spans="1:62" ht="18" customHeight="1">
      <c r="A48" s="572">
        <v>1</v>
      </c>
      <c r="B48" s="889" t="s">
        <v>41</v>
      </c>
      <c r="C48" s="890"/>
      <c r="D48" s="574"/>
      <c r="E48" s="577">
        <f>SUM(O48:Z48)</f>
        <v>0</v>
      </c>
      <c r="F48" s="575"/>
      <c r="G48" s="569"/>
      <c r="H48" s="568"/>
      <c r="I48" s="568"/>
      <c r="J48" s="568"/>
      <c r="K48" s="578"/>
      <c r="L48" s="577" t="str">
        <f t="shared" ref="L48" si="40">CONCATENATE(G48, ".", H48, ".", I48, ".", J48, ".", K48)</f>
        <v>....</v>
      </c>
      <c r="M48" s="455"/>
      <c r="N48" s="594">
        <f t="shared" ref="N48" si="41">+AN48</f>
        <v>644114</v>
      </c>
      <c r="O48" s="581"/>
      <c r="P48" s="570"/>
      <c r="Q48" s="570"/>
      <c r="R48" s="570"/>
      <c r="S48" s="570"/>
      <c r="T48" s="570"/>
      <c r="U48" s="570"/>
      <c r="V48" s="570"/>
      <c r="W48" s="570"/>
      <c r="X48" s="570"/>
      <c r="Y48" s="570"/>
      <c r="Z48" s="460"/>
      <c r="AA48" s="343">
        <f t="shared" ref="AA48:AA51" si="42">SUM(O48:Z48)</f>
        <v>0</v>
      </c>
      <c r="AB48" s="582">
        <f t="shared" ref="AB48:AM48" si="43">SUM(AB49:AB51)</f>
        <v>0</v>
      </c>
      <c r="AC48" s="571">
        <f t="shared" si="43"/>
        <v>0</v>
      </c>
      <c r="AD48" s="571">
        <f t="shared" si="43"/>
        <v>0</v>
      </c>
      <c r="AE48" s="571">
        <f t="shared" si="43"/>
        <v>0</v>
      </c>
      <c r="AF48" s="571">
        <f t="shared" si="43"/>
        <v>0</v>
      </c>
      <c r="AG48" s="571">
        <f t="shared" si="43"/>
        <v>0</v>
      </c>
      <c r="AH48" s="571">
        <f t="shared" si="43"/>
        <v>0</v>
      </c>
      <c r="AI48" s="571">
        <f t="shared" si="43"/>
        <v>0</v>
      </c>
      <c r="AJ48" s="571">
        <f t="shared" si="43"/>
        <v>0</v>
      </c>
      <c r="AK48" s="571">
        <f t="shared" si="43"/>
        <v>0</v>
      </c>
      <c r="AL48" s="571">
        <f t="shared" si="43"/>
        <v>644114</v>
      </c>
      <c r="AM48" s="583">
        <f t="shared" si="43"/>
        <v>0</v>
      </c>
      <c r="AN48" s="584">
        <f>SUBTOTAL(9,AN49:AN51)</f>
        <v>644114</v>
      </c>
      <c r="AO48" s="64">
        <f t="shared" ref="AO48:AO51" si="44">+AB48+AC48+AD48</f>
        <v>0</v>
      </c>
      <c r="AP48" s="64">
        <f t="shared" ref="AP48:AP51" si="45">+AE48+AF48+AG48</f>
        <v>0</v>
      </c>
      <c r="AQ48" s="64">
        <f t="shared" ref="AQ48:AQ51" si="46">+AH48+AI48+AJ48</f>
        <v>0</v>
      </c>
      <c r="AR48" s="64">
        <f t="shared" ref="AR48:AR51" si="47">+AK48+AL48+AM48</f>
        <v>644114</v>
      </c>
    </row>
    <row r="49" spans="1:62" ht="18" customHeight="1">
      <c r="A49" s="319"/>
      <c r="B49" s="33">
        <v>1.1000000000000001</v>
      </c>
      <c r="C49" s="130" t="s">
        <v>82</v>
      </c>
      <c r="D49" s="416" t="s">
        <v>48</v>
      </c>
      <c r="E49" s="424"/>
      <c r="F49" s="423"/>
      <c r="G49" s="67"/>
      <c r="H49" s="68"/>
      <c r="I49" s="68"/>
      <c r="J49" s="68"/>
      <c r="K49" s="132"/>
      <c r="L49" s="404" t="str">
        <f t="shared" ref="L49:L51" si="48">CONCATENATE(F49, ".", G49, ".", H49, ".", I49, ".", J49, ".", K49)</f>
        <v>.....</v>
      </c>
      <c r="M49" s="579"/>
      <c r="N49" s="373">
        <f>+AN49</f>
        <v>0</v>
      </c>
      <c r="O49" s="73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4"/>
      <c r="AA49" s="75">
        <f t="shared" si="42"/>
        <v>0</v>
      </c>
      <c r="AB49" s="79">
        <f t="shared" ref="AB49:AB51" si="49">+$M49*O49</f>
        <v>0</v>
      </c>
      <c r="AC49" s="77">
        <f t="shared" ref="AC49:AC51" si="50">+$M49*P49</f>
        <v>0</v>
      </c>
      <c r="AD49" s="77">
        <f t="shared" ref="AD49:AD51" si="51">+$M49*Q49</f>
        <v>0</v>
      </c>
      <c r="AE49" s="77">
        <f t="shared" ref="AE49:AE51" si="52">+$M49*R49</f>
        <v>0</v>
      </c>
      <c r="AF49" s="77">
        <f t="shared" ref="AF49:AF51" si="53">+$M49*S49</f>
        <v>0</v>
      </c>
      <c r="AG49" s="77">
        <f t="shared" ref="AG49:AG51" si="54">+$M49*T49</f>
        <v>0</v>
      </c>
      <c r="AH49" s="77">
        <f t="shared" ref="AH49:AH51" si="55">+$M49*U49</f>
        <v>0</v>
      </c>
      <c r="AI49" s="77">
        <f t="shared" ref="AI49:AI51" si="56">+$M49*V49</f>
        <v>0</v>
      </c>
      <c r="AJ49" s="77">
        <f t="shared" ref="AJ49:AJ51" si="57">+$M49*W49</f>
        <v>0</v>
      </c>
      <c r="AK49" s="77">
        <f t="shared" ref="AK49:AK51" si="58">+$M49*X49</f>
        <v>0</v>
      </c>
      <c r="AL49" s="77">
        <f t="shared" ref="AL49:AL51" si="59">+$M49*Y49</f>
        <v>0</v>
      </c>
      <c r="AM49" s="80">
        <f t="shared" ref="AM49:AM51" si="60">+$M49*Z49</f>
        <v>0</v>
      </c>
      <c r="AN49" s="81">
        <f>SUM(AB49:AM49)</f>
        <v>0</v>
      </c>
      <c r="AO49" s="64">
        <f t="shared" si="44"/>
        <v>0</v>
      </c>
      <c r="AP49" s="64">
        <f t="shared" si="45"/>
        <v>0</v>
      </c>
      <c r="AQ49" s="64">
        <f t="shared" si="46"/>
        <v>0</v>
      </c>
      <c r="AR49" s="64">
        <f t="shared" si="47"/>
        <v>0</v>
      </c>
    </row>
    <row r="50" spans="1:62" ht="18" customHeight="1">
      <c r="A50" s="573"/>
      <c r="B50" s="33">
        <v>1.2</v>
      </c>
      <c r="C50" s="130" t="s">
        <v>84</v>
      </c>
      <c r="D50" s="36" t="s">
        <v>48</v>
      </c>
      <c r="E50" s="424">
        <v>1</v>
      </c>
      <c r="F50" s="423" t="s">
        <v>166</v>
      </c>
      <c r="G50" s="66" t="s">
        <v>158</v>
      </c>
      <c r="H50" s="68">
        <v>2</v>
      </c>
      <c r="I50" s="68">
        <v>2</v>
      </c>
      <c r="J50" s="68">
        <v>3</v>
      </c>
      <c r="K50" s="132">
        <v>2</v>
      </c>
      <c r="L50" s="404" t="str">
        <f t="shared" si="48"/>
        <v>2.6.2.2.3.2</v>
      </c>
      <c r="M50" s="369">
        <f>+'Matriz 5i'!P11/'Matriz 5i'!I11</f>
        <v>644114</v>
      </c>
      <c r="N50" s="373">
        <f>+E50*M50</f>
        <v>644114</v>
      </c>
      <c r="O50" s="73"/>
      <c r="P50" s="71"/>
      <c r="Q50" s="71"/>
      <c r="R50" s="71"/>
      <c r="S50" s="71"/>
      <c r="T50" s="71"/>
      <c r="U50" s="71"/>
      <c r="V50" s="71"/>
      <c r="W50" s="71"/>
      <c r="X50" s="71"/>
      <c r="Y50" s="71">
        <f>'Matriz 5i'!I11</f>
        <v>1</v>
      </c>
      <c r="Z50" s="74"/>
      <c r="AA50" s="75">
        <f t="shared" si="42"/>
        <v>1</v>
      </c>
      <c r="AB50" s="79">
        <f t="shared" si="49"/>
        <v>0</v>
      </c>
      <c r="AC50" s="77">
        <f t="shared" si="50"/>
        <v>0</v>
      </c>
      <c r="AD50" s="77">
        <f t="shared" si="51"/>
        <v>0</v>
      </c>
      <c r="AE50" s="77">
        <f t="shared" si="52"/>
        <v>0</v>
      </c>
      <c r="AF50" s="77">
        <f t="shared" si="53"/>
        <v>0</v>
      </c>
      <c r="AG50" s="77">
        <f t="shared" si="54"/>
        <v>0</v>
      </c>
      <c r="AH50" s="77">
        <f t="shared" si="55"/>
        <v>0</v>
      </c>
      <c r="AI50" s="77">
        <f t="shared" si="56"/>
        <v>0</v>
      </c>
      <c r="AJ50" s="77">
        <f t="shared" si="57"/>
        <v>0</v>
      </c>
      <c r="AK50" s="77">
        <f t="shared" si="58"/>
        <v>0</v>
      </c>
      <c r="AL50" s="77">
        <f t="shared" si="59"/>
        <v>644114</v>
      </c>
      <c r="AM50" s="80">
        <f t="shared" si="60"/>
        <v>0</v>
      </c>
      <c r="AN50" s="81">
        <f>SUM(AB50:AM50)</f>
        <v>644114</v>
      </c>
      <c r="AO50" s="64">
        <f t="shared" si="44"/>
        <v>0</v>
      </c>
      <c r="AP50" s="64">
        <f t="shared" si="45"/>
        <v>0</v>
      </c>
      <c r="AQ50" s="64">
        <f t="shared" si="46"/>
        <v>0</v>
      </c>
      <c r="AR50" s="64">
        <f t="shared" si="47"/>
        <v>644114</v>
      </c>
    </row>
    <row r="51" spans="1:62" ht="18" customHeight="1" thickBot="1">
      <c r="A51" s="349"/>
      <c r="B51" s="320">
        <v>1.3</v>
      </c>
      <c r="C51" s="321" t="s">
        <v>85</v>
      </c>
      <c r="D51" s="454" t="s">
        <v>81</v>
      </c>
      <c r="E51" s="426"/>
      <c r="F51" s="576"/>
      <c r="G51" s="347"/>
      <c r="H51" s="323"/>
      <c r="I51" s="323"/>
      <c r="J51" s="323"/>
      <c r="K51" s="390"/>
      <c r="L51" s="461" t="str">
        <f t="shared" si="48"/>
        <v>.....</v>
      </c>
      <c r="M51" s="580"/>
      <c r="N51" s="375">
        <f>+AN51</f>
        <v>0</v>
      </c>
      <c r="O51" s="328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9"/>
      <c r="AA51" s="330">
        <f t="shared" si="42"/>
        <v>0</v>
      </c>
      <c r="AB51" s="334">
        <f t="shared" si="49"/>
        <v>0</v>
      </c>
      <c r="AC51" s="332">
        <f t="shared" si="50"/>
        <v>0</v>
      </c>
      <c r="AD51" s="332">
        <f t="shared" si="51"/>
        <v>0</v>
      </c>
      <c r="AE51" s="332">
        <f t="shared" si="52"/>
        <v>0</v>
      </c>
      <c r="AF51" s="332">
        <f t="shared" si="53"/>
        <v>0</v>
      </c>
      <c r="AG51" s="332">
        <f t="shared" si="54"/>
        <v>0</v>
      </c>
      <c r="AH51" s="332">
        <f t="shared" si="55"/>
        <v>0</v>
      </c>
      <c r="AI51" s="332">
        <f t="shared" si="56"/>
        <v>0</v>
      </c>
      <c r="AJ51" s="332">
        <f t="shared" si="57"/>
        <v>0</v>
      </c>
      <c r="AK51" s="332">
        <f t="shared" si="58"/>
        <v>0</v>
      </c>
      <c r="AL51" s="332">
        <f t="shared" si="59"/>
        <v>0</v>
      </c>
      <c r="AM51" s="335">
        <f t="shared" si="60"/>
        <v>0</v>
      </c>
      <c r="AN51" s="336">
        <f>SUM(AB51:AM51)</f>
        <v>0</v>
      </c>
      <c r="AO51" s="64">
        <f t="shared" si="44"/>
        <v>0</v>
      </c>
      <c r="AP51" s="64">
        <f t="shared" si="45"/>
        <v>0</v>
      </c>
      <c r="AQ51" s="64">
        <f t="shared" si="46"/>
        <v>0</v>
      </c>
      <c r="AR51" s="64">
        <f t="shared" si="47"/>
        <v>0</v>
      </c>
    </row>
    <row r="52" spans="1:62" ht="18" customHeight="1">
      <c r="A52" s="95"/>
      <c r="B52" s="95"/>
      <c r="C52" s="96"/>
      <c r="D52" s="97"/>
      <c r="E52" s="98"/>
      <c r="F52" s="99"/>
      <c r="G52" s="100"/>
      <c r="H52" s="98"/>
      <c r="I52" s="98"/>
      <c r="J52" s="98"/>
      <c r="K52" s="98"/>
      <c r="L52" s="98"/>
      <c r="M52" s="101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64"/>
      <c r="AP52" s="64"/>
      <c r="AQ52" s="64"/>
      <c r="AR52" s="64"/>
    </row>
    <row r="53" spans="1:62" ht="18" customHeight="1">
      <c r="A53" s="95"/>
      <c r="B53" s="95"/>
      <c r="C53" s="96"/>
      <c r="D53" s="97"/>
      <c r="E53" s="98"/>
      <c r="F53" s="99"/>
      <c r="G53" s="100"/>
      <c r="H53" s="98"/>
      <c r="I53" s="98"/>
      <c r="J53" s="98"/>
      <c r="K53" s="98"/>
      <c r="L53" s="98"/>
      <c r="M53" s="101"/>
      <c r="AN53" s="155"/>
      <c r="AO53" s="64"/>
      <c r="AP53" s="64"/>
      <c r="AQ53" s="64"/>
      <c r="AR53" s="64"/>
    </row>
    <row r="54" spans="1:62" ht="18" customHeight="1">
      <c r="B54" s="41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</row>
    <row r="55" spans="1:62" ht="18" customHeight="1">
      <c r="B55" s="41"/>
    </row>
    <row r="56" spans="1:62" ht="18" customHeight="1">
      <c r="A56" s="37"/>
      <c r="B56" s="27"/>
    </row>
    <row r="57" spans="1:62" ht="18" customHeight="1">
      <c r="A57" s="38"/>
      <c r="B57" s="27"/>
    </row>
    <row r="58" spans="1:62" ht="18" customHeight="1">
      <c r="A58" s="38"/>
      <c r="B58" s="27"/>
      <c r="F58" s="40"/>
      <c r="G58" s="40"/>
      <c r="M58" s="40"/>
      <c r="N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62" ht="18" customHeight="1">
      <c r="A59" s="38"/>
      <c r="B59" s="27"/>
      <c r="F59" s="40"/>
      <c r="G59" s="40"/>
      <c r="M59" s="40"/>
      <c r="N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</row>
    <row r="60" spans="1:62" ht="18" customHeight="1">
      <c r="A60" s="38"/>
      <c r="B60" s="27"/>
      <c r="F60" s="40"/>
      <c r="G60" s="40"/>
      <c r="M60" s="40"/>
      <c r="N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</row>
    <row r="61" spans="1:62" s="44" customFormat="1" ht="18" customHeight="1">
      <c r="A61" s="1" t="s">
        <v>2</v>
      </c>
      <c r="B61" s="20"/>
      <c r="C61" s="20"/>
      <c r="D61" s="20" t="s">
        <v>92</v>
      </c>
      <c r="E61" s="20"/>
      <c r="F61" s="20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ht="18" customHeight="1">
      <c r="A62" s="1"/>
      <c r="B62" s="19"/>
      <c r="C62" s="22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</row>
    <row r="63" spans="1:62" ht="18" customHeight="1">
      <c r="A63" s="23" t="s">
        <v>54</v>
      </c>
      <c r="B63" s="472" t="s">
        <v>146</v>
      </c>
      <c r="N63" s="879" t="s">
        <v>93</v>
      </c>
      <c r="O63" s="879"/>
      <c r="P63" s="880"/>
      <c r="Q63" s="882" t="s">
        <v>47</v>
      </c>
      <c r="R63" s="883"/>
      <c r="S63" s="883"/>
      <c r="T63" s="883"/>
      <c r="U63" s="883"/>
      <c r="V63" s="883"/>
      <c r="W63" s="883"/>
      <c r="X63" s="883"/>
      <c r="Y63" s="883"/>
      <c r="Z63" s="883"/>
      <c r="AA63" s="883"/>
      <c r="AB63" s="884"/>
      <c r="AP63" s="43">
        <v>-329017.2</v>
      </c>
    </row>
    <row r="64" spans="1:62" ht="18" customHeight="1" thickBot="1">
      <c r="AP64" s="45">
        <f>+AP62+AP63</f>
        <v>-329017.2</v>
      </c>
    </row>
    <row r="65" spans="1:44" ht="18" customHeight="1" thickBot="1">
      <c r="A65" s="877" t="s">
        <v>55</v>
      </c>
      <c r="B65" s="877" t="s">
        <v>94</v>
      </c>
      <c r="C65" s="877" t="s">
        <v>95</v>
      </c>
      <c r="D65" s="877" t="s">
        <v>96</v>
      </c>
      <c r="E65" s="877" t="s">
        <v>97</v>
      </c>
      <c r="F65" s="877" t="s">
        <v>98</v>
      </c>
      <c r="G65" s="877" t="s">
        <v>99</v>
      </c>
      <c r="H65" s="877" t="s">
        <v>100</v>
      </c>
      <c r="I65" s="877" t="s">
        <v>101</v>
      </c>
      <c r="J65" s="877" t="s">
        <v>102</v>
      </c>
      <c r="K65" s="877" t="s">
        <v>103</v>
      </c>
      <c r="L65" s="877" t="s">
        <v>104</v>
      </c>
      <c r="M65" s="877" t="s">
        <v>105</v>
      </c>
      <c r="N65" s="877" t="s">
        <v>106</v>
      </c>
      <c r="O65" s="881" t="s">
        <v>107</v>
      </c>
      <c r="P65" s="875"/>
      <c r="Q65" s="875"/>
      <c r="R65" s="875"/>
      <c r="S65" s="875"/>
      <c r="T65" s="875"/>
      <c r="U65" s="875"/>
      <c r="V65" s="875"/>
      <c r="W65" s="875"/>
      <c r="X65" s="875"/>
      <c r="Y65" s="875"/>
      <c r="Z65" s="875"/>
      <c r="AA65" s="875"/>
      <c r="AB65" s="874" t="s">
        <v>108</v>
      </c>
      <c r="AC65" s="875"/>
      <c r="AD65" s="875"/>
      <c r="AE65" s="875"/>
      <c r="AF65" s="875"/>
      <c r="AG65" s="875"/>
      <c r="AH65" s="875"/>
      <c r="AI65" s="875"/>
      <c r="AJ65" s="875"/>
      <c r="AK65" s="875"/>
      <c r="AL65" s="875"/>
      <c r="AM65" s="875"/>
      <c r="AN65" s="876"/>
    </row>
    <row r="66" spans="1:44" ht="18" customHeight="1" thickBot="1">
      <c r="A66" s="878"/>
      <c r="B66" s="878"/>
      <c r="C66" s="878"/>
      <c r="D66" s="878"/>
      <c r="E66" s="878"/>
      <c r="F66" s="878"/>
      <c r="G66" s="878"/>
      <c r="H66" s="878"/>
      <c r="I66" s="878"/>
      <c r="J66" s="878"/>
      <c r="K66" s="878"/>
      <c r="L66" s="878"/>
      <c r="M66" s="878"/>
      <c r="N66" s="878"/>
      <c r="O66" s="46" t="s">
        <v>109</v>
      </c>
      <c r="P66" s="46" t="s">
        <v>110</v>
      </c>
      <c r="Q66" s="46" t="s">
        <v>111</v>
      </c>
      <c r="R66" s="46" t="s">
        <v>112</v>
      </c>
      <c r="S66" s="46" t="s">
        <v>113</v>
      </c>
      <c r="T66" s="46" t="s">
        <v>114</v>
      </c>
      <c r="U66" s="46" t="s">
        <v>115</v>
      </c>
      <c r="V66" s="46" t="s">
        <v>116</v>
      </c>
      <c r="W66" s="46" t="s">
        <v>117</v>
      </c>
      <c r="X66" s="46" t="s">
        <v>118</v>
      </c>
      <c r="Y66" s="46" t="s">
        <v>119</v>
      </c>
      <c r="Z66" s="46" t="s">
        <v>120</v>
      </c>
      <c r="AA66" s="46" t="s">
        <v>121</v>
      </c>
      <c r="AB66" s="47" t="s">
        <v>109</v>
      </c>
      <c r="AC66" s="47" t="s">
        <v>110</v>
      </c>
      <c r="AD66" s="47" t="s">
        <v>111</v>
      </c>
      <c r="AE66" s="47" t="s">
        <v>112</v>
      </c>
      <c r="AF66" s="47" t="s">
        <v>113</v>
      </c>
      <c r="AG66" s="47" t="s">
        <v>114</v>
      </c>
      <c r="AH66" s="47" t="s">
        <v>115</v>
      </c>
      <c r="AI66" s="47" t="s">
        <v>116</v>
      </c>
      <c r="AJ66" s="47" t="s">
        <v>117</v>
      </c>
      <c r="AK66" s="47" t="s">
        <v>118</v>
      </c>
      <c r="AL66" s="47" t="s">
        <v>119</v>
      </c>
      <c r="AM66" s="47" t="s">
        <v>120</v>
      </c>
      <c r="AN66" s="48" t="s">
        <v>121</v>
      </c>
    </row>
    <row r="67" spans="1:44" s="305" customFormat="1" ht="12" customHeight="1" thickBot="1">
      <c r="A67" s="312" t="s">
        <v>56</v>
      </c>
      <c r="B67" s="313" t="s">
        <v>55</v>
      </c>
      <c r="C67" s="313" t="s">
        <v>122</v>
      </c>
      <c r="D67" s="313" t="s">
        <v>123</v>
      </c>
      <c r="E67" s="313" t="s">
        <v>124</v>
      </c>
      <c r="F67" s="314" t="s">
        <v>98</v>
      </c>
      <c r="G67" s="315" t="s">
        <v>99</v>
      </c>
      <c r="H67" s="313" t="s">
        <v>100</v>
      </c>
      <c r="I67" s="313" t="s">
        <v>101</v>
      </c>
      <c r="J67" s="313" t="s">
        <v>102</v>
      </c>
      <c r="K67" s="313" t="s">
        <v>103</v>
      </c>
      <c r="L67" s="313" t="s">
        <v>104</v>
      </c>
      <c r="M67" s="316" t="s">
        <v>105</v>
      </c>
      <c r="N67" s="317"/>
      <c r="O67" s="313">
        <v>1</v>
      </c>
      <c r="P67" s="313">
        <v>2</v>
      </c>
      <c r="Q67" s="313">
        <v>3</v>
      </c>
      <c r="R67" s="313">
        <v>4</v>
      </c>
      <c r="S67" s="313">
        <v>5</v>
      </c>
      <c r="T67" s="313">
        <v>6</v>
      </c>
      <c r="U67" s="313">
        <v>7</v>
      </c>
      <c r="V67" s="313">
        <v>8</v>
      </c>
      <c r="W67" s="313">
        <v>9</v>
      </c>
      <c r="X67" s="313">
        <v>10</v>
      </c>
      <c r="Y67" s="313">
        <v>11</v>
      </c>
      <c r="Z67" s="313">
        <v>12</v>
      </c>
      <c r="AA67" s="313" t="s">
        <v>125</v>
      </c>
      <c r="AB67" s="316" t="s">
        <v>126</v>
      </c>
      <c r="AC67" s="316" t="s">
        <v>127</v>
      </c>
      <c r="AD67" s="316" t="s">
        <v>128</v>
      </c>
      <c r="AE67" s="316" t="s">
        <v>129</v>
      </c>
      <c r="AF67" s="316" t="s">
        <v>130</v>
      </c>
      <c r="AG67" s="316" t="s">
        <v>131</v>
      </c>
      <c r="AH67" s="316" t="s">
        <v>132</v>
      </c>
      <c r="AI67" s="316" t="s">
        <v>133</v>
      </c>
      <c r="AJ67" s="316" t="s">
        <v>134</v>
      </c>
      <c r="AK67" s="316" t="s">
        <v>135</v>
      </c>
      <c r="AL67" s="316" t="s">
        <v>136</v>
      </c>
      <c r="AM67" s="316" t="s">
        <v>137</v>
      </c>
      <c r="AN67" s="318" t="s">
        <v>121</v>
      </c>
      <c r="AO67" s="305" t="s">
        <v>138</v>
      </c>
      <c r="AP67" s="305" t="s">
        <v>139</v>
      </c>
      <c r="AQ67" s="305" t="s">
        <v>140</v>
      </c>
      <c r="AR67" s="305" t="s">
        <v>141</v>
      </c>
    </row>
    <row r="68" spans="1:44" s="65" customFormat="1" ht="18" customHeight="1">
      <c r="A68" s="431">
        <v>1</v>
      </c>
      <c r="B68" s="885" t="s">
        <v>89</v>
      </c>
      <c r="C68" s="890"/>
      <c r="D68" s="415"/>
      <c r="E68" s="403"/>
      <c r="F68" s="420"/>
      <c r="G68" s="338"/>
      <c r="H68" s="337"/>
      <c r="I68" s="337"/>
      <c r="J68" s="337"/>
      <c r="K68" s="337"/>
      <c r="L68" s="389" t="str">
        <f t="shared" ref="L68:L85" si="61">CONCATENATE(G68, ".", H68, ".", I68, ".", J68, ".", K68)</f>
        <v>....</v>
      </c>
      <c r="M68" s="391"/>
      <c r="N68" s="427">
        <f t="shared" ref="N68:N70" si="62">+AN68</f>
        <v>5453</v>
      </c>
      <c r="O68" s="339"/>
      <c r="P68" s="340"/>
      <c r="Q68" s="340"/>
      <c r="R68" s="340"/>
      <c r="S68" s="340"/>
      <c r="T68" s="340"/>
      <c r="U68" s="340"/>
      <c r="V68" s="340"/>
      <c r="W68" s="340"/>
      <c r="X68" s="340"/>
      <c r="Y68" s="340"/>
      <c r="Z68" s="340"/>
      <c r="AA68" s="411">
        <f t="shared" ref="AA68:AA80" si="63">SUM(O68:Z68)</f>
        <v>0</v>
      </c>
      <c r="AB68" s="382">
        <f t="shared" ref="AB68:AM68" si="64">SUM(AB69:AB72)</f>
        <v>0</v>
      </c>
      <c r="AC68" s="383">
        <f t="shared" si="64"/>
        <v>0</v>
      </c>
      <c r="AD68" s="383">
        <f t="shared" si="64"/>
        <v>0</v>
      </c>
      <c r="AE68" s="383">
        <f t="shared" si="64"/>
        <v>0</v>
      </c>
      <c r="AF68" s="383">
        <f t="shared" si="64"/>
        <v>5453</v>
      </c>
      <c r="AG68" s="383">
        <f t="shared" si="64"/>
        <v>0</v>
      </c>
      <c r="AH68" s="383">
        <f t="shared" si="64"/>
        <v>0</v>
      </c>
      <c r="AI68" s="383">
        <f t="shared" si="64"/>
        <v>0</v>
      </c>
      <c r="AJ68" s="383">
        <f t="shared" si="64"/>
        <v>0</v>
      </c>
      <c r="AK68" s="383">
        <f t="shared" si="64"/>
        <v>0</v>
      </c>
      <c r="AL68" s="383">
        <f t="shared" si="64"/>
        <v>0</v>
      </c>
      <c r="AM68" s="384">
        <f t="shared" si="64"/>
        <v>0</v>
      </c>
      <c r="AN68" s="376">
        <f>SUBTOTAL(9,AN69:AN72)</f>
        <v>5453</v>
      </c>
      <c r="AO68" s="64">
        <f t="shared" ref="AO68:AO87" si="65">+AB68+AC68+AD68</f>
        <v>0</v>
      </c>
      <c r="AP68" s="64">
        <f t="shared" ref="AP68:AP87" si="66">+AE68+AF68+AG68</f>
        <v>5453</v>
      </c>
      <c r="AQ68" s="64">
        <f t="shared" ref="AQ68:AQ87" si="67">+AH68+AI68+AJ68</f>
        <v>0</v>
      </c>
      <c r="AR68" s="64">
        <f t="shared" ref="AR68:AR87" si="68">+AK68+AL68+AM68</f>
        <v>0</v>
      </c>
    </row>
    <row r="69" spans="1:44" ht="18" customHeight="1">
      <c r="A69" s="432"/>
      <c r="B69" s="429">
        <v>1.1000000000000001</v>
      </c>
      <c r="C69" s="130" t="s">
        <v>80</v>
      </c>
      <c r="D69" s="416" t="s">
        <v>81</v>
      </c>
      <c r="E69" s="424"/>
      <c r="F69" s="353"/>
      <c r="G69" s="67"/>
      <c r="H69" s="68"/>
      <c r="I69" s="68"/>
      <c r="J69" s="68"/>
      <c r="K69" s="68"/>
      <c r="L69" s="132" t="str">
        <f t="shared" ref="L69:L72" si="69">CONCATENATE(F69, ".", G69, ".", H69, ".", I69, ".", J69, ".", K69)</f>
        <v>.....</v>
      </c>
      <c r="M69" s="392"/>
      <c r="N69" s="369">
        <f t="shared" si="62"/>
        <v>0</v>
      </c>
      <c r="O69" s="70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412">
        <f t="shared" si="63"/>
        <v>0</v>
      </c>
      <c r="AB69" s="76">
        <f t="shared" ref="AB69:AB72" si="70">+$M69*O69</f>
        <v>0</v>
      </c>
      <c r="AC69" s="77">
        <f t="shared" ref="AC69:AC72" si="71">+$M69*P69</f>
        <v>0</v>
      </c>
      <c r="AD69" s="77">
        <f t="shared" ref="AD69:AD72" si="72">+$M69*Q69</f>
        <v>0</v>
      </c>
      <c r="AE69" s="77">
        <f t="shared" ref="AE69:AE72" si="73">+$M69*R69</f>
        <v>0</v>
      </c>
      <c r="AF69" s="77">
        <f t="shared" ref="AF69:AF72" si="74">+$M69*S69</f>
        <v>0</v>
      </c>
      <c r="AG69" s="77">
        <f t="shared" ref="AG69:AG72" si="75">+$M69*T69</f>
        <v>0</v>
      </c>
      <c r="AH69" s="77">
        <f t="shared" ref="AH69:AH72" si="76">+$M69*U69</f>
        <v>0</v>
      </c>
      <c r="AI69" s="77">
        <f t="shared" ref="AI69:AI72" si="77">+$M69*V69</f>
        <v>0</v>
      </c>
      <c r="AJ69" s="77">
        <f t="shared" ref="AJ69:AJ72" si="78">+$M69*W69</f>
        <v>0</v>
      </c>
      <c r="AK69" s="77">
        <f t="shared" ref="AK69:AK72" si="79">+$M69*X69</f>
        <v>0</v>
      </c>
      <c r="AL69" s="77">
        <f t="shared" ref="AL69:AL72" si="80">+$M69*Y69</f>
        <v>0</v>
      </c>
      <c r="AM69" s="78">
        <f t="shared" ref="AM69:AM72" si="81">+$M69*Z69</f>
        <v>0</v>
      </c>
      <c r="AN69" s="377">
        <f>SUM(AB69:AM69)</f>
        <v>0</v>
      </c>
      <c r="AO69" s="64">
        <f t="shared" si="65"/>
        <v>0</v>
      </c>
      <c r="AP69" s="64">
        <f t="shared" si="66"/>
        <v>0</v>
      </c>
      <c r="AQ69" s="64">
        <f t="shared" si="67"/>
        <v>0</v>
      </c>
      <c r="AR69" s="64">
        <f t="shared" si="68"/>
        <v>0</v>
      </c>
    </row>
    <row r="70" spans="1:44" ht="18" customHeight="1">
      <c r="A70" s="433"/>
      <c r="B70" s="429">
        <v>1.2</v>
      </c>
      <c r="C70" s="130" t="s">
        <v>82</v>
      </c>
      <c r="D70" s="416" t="s">
        <v>48</v>
      </c>
      <c r="E70" s="424"/>
      <c r="F70" s="353"/>
      <c r="G70" s="67"/>
      <c r="H70" s="68"/>
      <c r="I70" s="68"/>
      <c r="J70" s="68"/>
      <c r="K70" s="68"/>
      <c r="L70" s="132" t="str">
        <f t="shared" si="69"/>
        <v>.....</v>
      </c>
      <c r="M70" s="392"/>
      <c r="N70" s="369">
        <f t="shared" si="62"/>
        <v>0</v>
      </c>
      <c r="O70" s="70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412">
        <f t="shared" si="63"/>
        <v>0</v>
      </c>
      <c r="AB70" s="76">
        <f t="shared" si="70"/>
        <v>0</v>
      </c>
      <c r="AC70" s="77">
        <f t="shared" si="71"/>
        <v>0</v>
      </c>
      <c r="AD70" s="77">
        <f t="shared" si="72"/>
        <v>0</v>
      </c>
      <c r="AE70" s="77">
        <f t="shared" si="73"/>
        <v>0</v>
      </c>
      <c r="AF70" s="77">
        <f t="shared" si="74"/>
        <v>0</v>
      </c>
      <c r="AG70" s="77">
        <f t="shared" si="75"/>
        <v>0</v>
      </c>
      <c r="AH70" s="77">
        <f t="shared" si="76"/>
        <v>0</v>
      </c>
      <c r="AI70" s="77">
        <f t="shared" si="77"/>
        <v>0</v>
      </c>
      <c r="AJ70" s="77">
        <f t="shared" si="78"/>
        <v>0</v>
      </c>
      <c r="AK70" s="77">
        <f t="shared" si="79"/>
        <v>0</v>
      </c>
      <c r="AL70" s="77">
        <f t="shared" si="80"/>
        <v>0</v>
      </c>
      <c r="AM70" s="78">
        <f t="shared" si="81"/>
        <v>0</v>
      </c>
      <c r="AN70" s="377">
        <f>SUM(AB70:AM70)</f>
        <v>0</v>
      </c>
      <c r="AO70" s="64">
        <f t="shared" si="65"/>
        <v>0</v>
      </c>
      <c r="AP70" s="64">
        <f t="shared" si="66"/>
        <v>0</v>
      </c>
      <c r="AQ70" s="64">
        <f t="shared" si="67"/>
        <v>0</v>
      </c>
      <c r="AR70" s="64">
        <f t="shared" si="68"/>
        <v>0</v>
      </c>
    </row>
    <row r="71" spans="1:44" ht="18" customHeight="1">
      <c r="A71" s="433"/>
      <c r="B71" s="429">
        <v>1.3</v>
      </c>
      <c r="C71" s="130" t="s">
        <v>89</v>
      </c>
      <c r="D71" s="416" t="s">
        <v>37</v>
      </c>
      <c r="E71" s="425">
        <v>1</v>
      </c>
      <c r="F71" s="353" t="s">
        <v>166</v>
      </c>
      <c r="G71" s="67" t="s">
        <v>158</v>
      </c>
      <c r="H71" s="68">
        <v>8</v>
      </c>
      <c r="I71" s="68">
        <v>1</v>
      </c>
      <c r="J71" s="68">
        <v>3</v>
      </c>
      <c r="K71" s="68">
        <v>1</v>
      </c>
      <c r="L71" s="132" t="str">
        <f t="shared" si="69"/>
        <v>2.6.8.1.3.1</v>
      </c>
      <c r="M71" s="373">
        <f>+'Matriz 5i'!P13/'Matriz 5i'!I13</f>
        <v>5453</v>
      </c>
      <c r="N71" s="369">
        <f>+E71*M71</f>
        <v>5453</v>
      </c>
      <c r="O71" s="70"/>
      <c r="P71" s="71"/>
      <c r="Q71" s="71"/>
      <c r="R71" s="71"/>
      <c r="S71" s="71">
        <f>'Matriz 5i'!I13</f>
        <v>1</v>
      </c>
      <c r="T71" s="71"/>
      <c r="U71" s="71"/>
      <c r="V71" s="71"/>
      <c r="W71" s="71"/>
      <c r="X71" s="71"/>
      <c r="Y71" s="71"/>
      <c r="Z71" s="71"/>
      <c r="AA71" s="412">
        <f t="shared" si="63"/>
        <v>1</v>
      </c>
      <c r="AB71" s="76">
        <f t="shared" si="70"/>
        <v>0</v>
      </c>
      <c r="AC71" s="77">
        <f t="shared" si="71"/>
        <v>0</v>
      </c>
      <c r="AD71" s="77">
        <f t="shared" si="72"/>
        <v>0</v>
      </c>
      <c r="AE71" s="77">
        <f t="shared" si="73"/>
        <v>0</v>
      </c>
      <c r="AF71" s="77">
        <f t="shared" si="74"/>
        <v>5453</v>
      </c>
      <c r="AG71" s="77">
        <f t="shared" si="75"/>
        <v>0</v>
      </c>
      <c r="AH71" s="77">
        <f t="shared" si="76"/>
        <v>0</v>
      </c>
      <c r="AI71" s="77">
        <f t="shared" si="77"/>
        <v>0</v>
      </c>
      <c r="AJ71" s="77">
        <f t="shared" si="78"/>
        <v>0</v>
      </c>
      <c r="AK71" s="77">
        <f t="shared" si="79"/>
        <v>0</v>
      </c>
      <c r="AL71" s="77">
        <f t="shared" si="80"/>
        <v>0</v>
      </c>
      <c r="AM71" s="78">
        <f t="shared" si="81"/>
        <v>0</v>
      </c>
      <c r="AN71" s="377">
        <f>SUM(AB71:AM71)</f>
        <v>5453</v>
      </c>
      <c r="AO71" s="64">
        <f t="shared" si="65"/>
        <v>0</v>
      </c>
      <c r="AP71" s="64">
        <f t="shared" si="66"/>
        <v>5453</v>
      </c>
      <c r="AQ71" s="64">
        <f t="shared" si="67"/>
        <v>0</v>
      </c>
      <c r="AR71" s="64">
        <f t="shared" si="68"/>
        <v>0</v>
      </c>
    </row>
    <row r="72" spans="1:44" ht="18" customHeight="1">
      <c r="A72" s="432"/>
      <c r="B72" s="429">
        <v>1.4</v>
      </c>
      <c r="C72" s="130" t="s">
        <v>83</v>
      </c>
      <c r="D72" s="416" t="s">
        <v>81</v>
      </c>
      <c r="E72" s="424"/>
      <c r="F72" s="353"/>
      <c r="G72" s="67"/>
      <c r="H72" s="68"/>
      <c r="I72" s="68"/>
      <c r="J72" s="68"/>
      <c r="K72" s="68"/>
      <c r="L72" s="132" t="str">
        <f t="shared" si="69"/>
        <v>.....</v>
      </c>
      <c r="M72" s="392"/>
      <c r="N72" s="369">
        <f t="shared" ref="N72:N77" si="82">+AN72</f>
        <v>0</v>
      </c>
      <c r="O72" s="70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412">
        <f t="shared" si="63"/>
        <v>0</v>
      </c>
      <c r="AB72" s="76">
        <f t="shared" si="70"/>
        <v>0</v>
      </c>
      <c r="AC72" s="77">
        <f t="shared" si="71"/>
        <v>0</v>
      </c>
      <c r="AD72" s="77">
        <f t="shared" si="72"/>
        <v>0</v>
      </c>
      <c r="AE72" s="77">
        <f t="shared" si="73"/>
        <v>0</v>
      </c>
      <c r="AF72" s="77">
        <f t="shared" si="74"/>
        <v>0</v>
      </c>
      <c r="AG72" s="77">
        <f t="shared" si="75"/>
        <v>0</v>
      </c>
      <c r="AH72" s="77">
        <f t="shared" si="76"/>
        <v>0</v>
      </c>
      <c r="AI72" s="77">
        <f t="shared" si="77"/>
        <v>0</v>
      </c>
      <c r="AJ72" s="77">
        <f t="shared" si="78"/>
        <v>0</v>
      </c>
      <c r="AK72" s="77">
        <f t="shared" si="79"/>
        <v>0</v>
      </c>
      <c r="AL72" s="77">
        <f t="shared" si="80"/>
        <v>0</v>
      </c>
      <c r="AM72" s="78">
        <f t="shared" si="81"/>
        <v>0</v>
      </c>
      <c r="AN72" s="377">
        <f>SUM(AB72:AM72)</f>
        <v>0</v>
      </c>
      <c r="AO72" s="64">
        <f t="shared" si="65"/>
        <v>0</v>
      </c>
      <c r="AP72" s="64">
        <f t="shared" si="66"/>
        <v>0</v>
      </c>
      <c r="AQ72" s="64">
        <f t="shared" si="67"/>
        <v>0</v>
      </c>
      <c r="AR72" s="64">
        <f t="shared" si="68"/>
        <v>0</v>
      </c>
    </row>
    <row r="73" spans="1:44" s="93" customFormat="1" ht="18" customHeight="1">
      <c r="A73" s="434">
        <v>2</v>
      </c>
      <c r="B73" s="887" t="s">
        <v>35</v>
      </c>
      <c r="C73" s="892"/>
      <c r="D73" s="417"/>
      <c r="E73" s="406"/>
      <c r="F73" s="421"/>
      <c r="G73" s="55"/>
      <c r="H73" s="56"/>
      <c r="I73" s="56"/>
      <c r="J73" s="56"/>
      <c r="K73" s="56"/>
      <c r="L73" s="133" t="str">
        <f t="shared" si="61"/>
        <v>....</v>
      </c>
      <c r="M73" s="388">
        <f>+AM73</f>
        <v>0</v>
      </c>
      <c r="N73" s="428">
        <f>N74+N75+N76</f>
        <v>154249</v>
      </c>
      <c r="O73" s="85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413">
        <f t="shared" si="63"/>
        <v>0</v>
      </c>
      <c r="AB73" s="92">
        <f t="shared" ref="AB73:AM73" si="83">SUM(AB74:AB76)</f>
        <v>0</v>
      </c>
      <c r="AC73" s="300">
        <f t="shared" si="83"/>
        <v>0</v>
      </c>
      <c r="AD73" s="300">
        <f t="shared" si="83"/>
        <v>0</v>
      </c>
      <c r="AE73" s="300">
        <f t="shared" si="83"/>
        <v>0</v>
      </c>
      <c r="AF73" s="300">
        <f t="shared" si="83"/>
        <v>0</v>
      </c>
      <c r="AG73" s="300">
        <f t="shared" si="83"/>
        <v>0</v>
      </c>
      <c r="AH73" s="300">
        <f t="shared" si="83"/>
        <v>0</v>
      </c>
      <c r="AI73" s="300">
        <f t="shared" si="83"/>
        <v>0</v>
      </c>
      <c r="AJ73" s="300">
        <f t="shared" si="83"/>
        <v>0</v>
      </c>
      <c r="AK73" s="300">
        <f t="shared" si="83"/>
        <v>154249</v>
      </c>
      <c r="AL73" s="300">
        <f t="shared" si="83"/>
        <v>0</v>
      </c>
      <c r="AM73" s="386">
        <f t="shared" si="83"/>
        <v>0</v>
      </c>
      <c r="AN73" s="379">
        <f>SUBTOTAL(9,AN74:AN76)</f>
        <v>154249</v>
      </c>
      <c r="AO73" s="64">
        <f t="shared" si="65"/>
        <v>0</v>
      </c>
      <c r="AP73" s="64">
        <f t="shared" si="66"/>
        <v>0</v>
      </c>
      <c r="AQ73" s="64">
        <f t="shared" si="67"/>
        <v>0</v>
      </c>
      <c r="AR73" s="64">
        <f t="shared" si="68"/>
        <v>154249</v>
      </c>
    </row>
    <row r="74" spans="1:44" s="94" customFormat="1" ht="18" customHeight="1">
      <c r="A74" s="435"/>
      <c r="B74" s="429">
        <v>2.2000000000000002</v>
      </c>
      <c r="C74" s="130" t="s">
        <v>82</v>
      </c>
      <c r="D74" s="416" t="s">
        <v>48</v>
      </c>
      <c r="E74" s="424"/>
      <c r="F74" s="353"/>
      <c r="G74" s="66"/>
      <c r="H74" s="68"/>
      <c r="I74" s="68"/>
      <c r="J74" s="68"/>
      <c r="K74" s="68"/>
      <c r="L74" s="132" t="str">
        <f t="shared" ref="L74:L76" si="84">CONCATENATE(F74, ".", G74, ".", H74, ".", I74, ".", J74, ".", K74)</f>
        <v>.....</v>
      </c>
      <c r="M74" s="373"/>
      <c r="N74" s="369">
        <f>+AN74</f>
        <v>0</v>
      </c>
      <c r="O74" s="70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412">
        <f t="shared" ref="AA74:AA76" si="85">SUM(O74:Z74)</f>
        <v>0</v>
      </c>
      <c r="AB74" s="76">
        <f t="shared" ref="AB74:AB76" si="86">+$M74*O74</f>
        <v>0</v>
      </c>
      <c r="AC74" s="77">
        <f t="shared" ref="AC74:AC76" si="87">+$M74*P74</f>
        <v>0</v>
      </c>
      <c r="AD74" s="77">
        <f t="shared" ref="AD74:AD76" si="88">+$M74*Q74</f>
        <v>0</v>
      </c>
      <c r="AE74" s="77">
        <f t="shared" ref="AE74:AE76" si="89">+$M74*R74</f>
        <v>0</v>
      </c>
      <c r="AF74" s="77">
        <f t="shared" ref="AF74:AF76" si="90">+$M74*S74</f>
        <v>0</v>
      </c>
      <c r="AG74" s="77">
        <f t="shared" ref="AG74:AG76" si="91">+$M74*T74</f>
        <v>0</v>
      </c>
      <c r="AH74" s="77">
        <f t="shared" ref="AH74:AH76" si="92">+$M74*U74</f>
        <v>0</v>
      </c>
      <c r="AI74" s="77">
        <f t="shared" ref="AI74:AI76" si="93">+$M74*V74</f>
        <v>0</v>
      </c>
      <c r="AJ74" s="77">
        <f t="shared" ref="AJ74:AJ76" si="94">+$M74*W74</f>
        <v>0</v>
      </c>
      <c r="AK74" s="77">
        <f t="shared" ref="AK74:AK76" si="95">+$M74*X74</f>
        <v>0</v>
      </c>
      <c r="AL74" s="77">
        <f t="shared" ref="AL74:AL76" si="96">+$M74*Y74</f>
        <v>0</v>
      </c>
      <c r="AM74" s="78">
        <f t="shared" ref="AM74:AM76" si="97">+$M74*Z74</f>
        <v>0</v>
      </c>
      <c r="AN74" s="377">
        <f>SUM(AB74:AM74)</f>
        <v>0</v>
      </c>
      <c r="AO74" s="64">
        <f t="shared" si="65"/>
        <v>0</v>
      </c>
      <c r="AP74" s="64">
        <f t="shared" si="66"/>
        <v>0</v>
      </c>
      <c r="AQ74" s="64">
        <f t="shared" si="67"/>
        <v>0</v>
      </c>
      <c r="AR74" s="64">
        <f t="shared" si="68"/>
        <v>0</v>
      </c>
    </row>
    <row r="75" spans="1:44" s="94" customFormat="1" ht="18" customHeight="1">
      <c r="A75" s="435"/>
      <c r="B75" s="429">
        <v>2.2999999999999998</v>
      </c>
      <c r="C75" s="130" t="s">
        <v>87</v>
      </c>
      <c r="D75" s="416" t="s">
        <v>48</v>
      </c>
      <c r="E75" s="424"/>
      <c r="F75" s="353"/>
      <c r="G75" s="66"/>
      <c r="H75" s="68"/>
      <c r="I75" s="68"/>
      <c r="J75" s="68"/>
      <c r="K75" s="68"/>
      <c r="L75" s="132" t="str">
        <f t="shared" si="84"/>
        <v>.....</v>
      </c>
      <c r="M75" s="373"/>
      <c r="N75" s="369">
        <f>+AN75</f>
        <v>0</v>
      </c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412">
        <f t="shared" si="85"/>
        <v>0</v>
      </c>
      <c r="AB75" s="76">
        <f t="shared" si="86"/>
        <v>0</v>
      </c>
      <c r="AC75" s="77">
        <f t="shared" si="87"/>
        <v>0</v>
      </c>
      <c r="AD75" s="77">
        <f t="shared" si="88"/>
        <v>0</v>
      </c>
      <c r="AE75" s="77">
        <f t="shared" si="89"/>
        <v>0</v>
      </c>
      <c r="AF75" s="77">
        <f t="shared" si="90"/>
        <v>0</v>
      </c>
      <c r="AG75" s="77">
        <f t="shared" si="91"/>
        <v>0</v>
      </c>
      <c r="AH75" s="77">
        <f t="shared" si="92"/>
        <v>0</v>
      </c>
      <c r="AI75" s="77">
        <f t="shared" si="93"/>
        <v>0</v>
      </c>
      <c r="AJ75" s="77">
        <f t="shared" si="94"/>
        <v>0</v>
      </c>
      <c r="AK75" s="77">
        <f t="shared" si="95"/>
        <v>0</v>
      </c>
      <c r="AL75" s="77">
        <f t="shared" si="96"/>
        <v>0</v>
      </c>
      <c r="AM75" s="78">
        <f t="shared" si="97"/>
        <v>0</v>
      </c>
      <c r="AN75" s="377">
        <f>SUM(AB75:AM75)</f>
        <v>0</v>
      </c>
      <c r="AO75" s="64">
        <f t="shared" si="65"/>
        <v>0</v>
      </c>
      <c r="AP75" s="64">
        <f t="shared" si="66"/>
        <v>0</v>
      </c>
      <c r="AQ75" s="64">
        <f t="shared" si="67"/>
        <v>0</v>
      </c>
      <c r="AR75" s="64">
        <f t="shared" si="68"/>
        <v>0</v>
      </c>
    </row>
    <row r="76" spans="1:44" s="94" customFormat="1" ht="18" customHeight="1">
      <c r="A76" s="435"/>
      <c r="B76" s="429">
        <v>2.4</v>
      </c>
      <c r="C76" s="130" t="s">
        <v>88</v>
      </c>
      <c r="D76" s="416" t="s">
        <v>81</v>
      </c>
      <c r="E76" s="424">
        <v>7</v>
      </c>
      <c r="F76" s="353" t="s">
        <v>166</v>
      </c>
      <c r="G76" s="67" t="s">
        <v>158</v>
      </c>
      <c r="H76" s="68">
        <v>3</v>
      </c>
      <c r="I76" s="68">
        <v>2</v>
      </c>
      <c r="J76" s="68">
        <v>1</v>
      </c>
      <c r="K76" s="68">
        <v>1</v>
      </c>
      <c r="L76" s="132" t="str">
        <f t="shared" si="84"/>
        <v>2.6.3.2.1.1</v>
      </c>
      <c r="M76" s="373">
        <f>+'Matriz 5i'!P14/'Matriz 5i'!I14</f>
        <v>154249</v>
      </c>
      <c r="N76" s="369">
        <f>+AN76</f>
        <v>154249</v>
      </c>
      <c r="O76" s="70"/>
      <c r="P76" s="71"/>
      <c r="Q76" s="71"/>
      <c r="R76" s="71"/>
      <c r="S76" s="71"/>
      <c r="T76" s="71"/>
      <c r="U76" s="71"/>
      <c r="V76" s="71"/>
      <c r="W76" s="71"/>
      <c r="X76" s="71">
        <f>'Matriz 5i'!I14</f>
        <v>1</v>
      </c>
      <c r="Y76" s="71"/>
      <c r="Z76" s="71"/>
      <c r="AA76" s="412">
        <f t="shared" si="85"/>
        <v>1</v>
      </c>
      <c r="AB76" s="76">
        <f t="shared" si="86"/>
        <v>0</v>
      </c>
      <c r="AC76" s="77">
        <f t="shared" si="87"/>
        <v>0</v>
      </c>
      <c r="AD76" s="77">
        <f t="shared" si="88"/>
        <v>0</v>
      </c>
      <c r="AE76" s="77">
        <f t="shared" si="89"/>
        <v>0</v>
      </c>
      <c r="AF76" s="77">
        <f t="shared" si="90"/>
        <v>0</v>
      </c>
      <c r="AG76" s="77">
        <f t="shared" si="91"/>
        <v>0</v>
      </c>
      <c r="AH76" s="77">
        <f t="shared" si="92"/>
        <v>0</v>
      </c>
      <c r="AI76" s="77">
        <f t="shared" si="93"/>
        <v>0</v>
      </c>
      <c r="AJ76" s="77">
        <f t="shared" si="94"/>
        <v>0</v>
      </c>
      <c r="AK76" s="77">
        <f t="shared" si="95"/>
        <v>154249</v>
      </c>
      <c r="AL76" s="77">
        <f t="shared" si="96"/>
        <v>0</v>
      </c>
      <c r="AM76" s="78">
        <f t="shared" si="97"/>
        <v>0</v>
      </c>
      <c r="AN76" s="377">
        <f>SUM(AB76:AM76)</f>
        <v>154249</v>
      </c>
      <c r="AO76" s="64">
        <f t="shared" si="65"/>
        <v>0</v>
      </c>
      <c r="AP76" s="64">
        <f t="shared" si="66"/>
        <v>0</v>
      </c>
      <c r="AQ76" s="64">
        <f t="shared" si="67"/>
        <v>0</v>
      </c>
      <c r="AR76" s="64">
        <f t="shared" si="68"/>
        <v>154249</v>
      </c>
    </row>
    <row r="77" spans="1:44" ht="18" customHeight="1">
      <c r="A77" s="436">
        <v>3</v>
      </c>
      <c r="B77" s="887" t="s">
        <v>41</v>
      </c>
      <c r="C77" s="892"/>
      <c r="D77" s="418"/>
      <c r="E77" s="405">
        <f>SUM(O77:Z77)</f>
        <v>0</v>
      </c>
      <c r="F77" s="422"/>
      <c r="G77" s="83"/>
      <c r="H77" s="84"/>
      <c r="I77" s="84"/>
      <c r="J77" s="84"/>
      <c r="K77" s="84"/>
      <c r="L77" s="131" t="str">
        <f t="shared" si="61"/>
        <v>....</v>
      </c>
      <c r="M77" s="393"/>
      <c r="N77" s="428">
        <f t="shared" si="82"/>
        <v>85120</v>
      </c>
      <c r="O77" s="85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413">
        <f t="shared" si="63"/>
        <v>0</v>
      </c>
      <c r="AB77" s="89">
        <f t="shared" ref="AB77:AM77" si="98">SUM(AB78:AB80)</f>
        <v>0</v>
      </c>
      <c r="AC77" s="381">
        <f t="shared" si="98"/>
        <v>0</v>
      </c>
      <c r="AD77" s="381">
        <f t="shared" si="98"/>
        <v>0</v>
      </c>
      <c r="AE77" s="381">
        <f t="shared" si="98"/>
        <v>0</v>
      </c>
      <c r="AF77" s="381">
        <f t="shared" si="98"/>
        <v>0</v>
      </c>
      <c r="AG77" s="381">
        <f t="shared" si="98"/>
        <v>0</v>
      </c>
      <c r="AH77" s="381">
        <f t="shared" si="98"/>
        <v>0</v>
      </c>
      <c r="AI77" s="381">
        <f t="shared" si="98"/>
        <v>85120</v>
      </c>
      <c r="AJ77" s="381">
        <f t="shared" si="98"/>
        <v>0</v>
      </c>
      <c r="AK77" s="381">
        <f t="shared" si="98"/>
        <v>0</v>
      </c>
      <c r="AL77" s="381">
        <f t="shared" si="98"/>
        <v>0</v>
      </c>
      <c r="AM77" s="385">
        <f t="shared" si="98"/>
        <v>0</v>
      </c>
      <c r="AN77" s="378">
        <f>SUBTOTAL(9,AN78:AN80)</f>
        <v>85120</v>
      </c>
      <c r="AO77" s="64">
        <f t="shared" si="65"/>
        <v>0</v>
      </c>
      <c r="AP77" s="64">
        <f t="shared" si="66"/>
        <v>0</v>
      </c>
      <c r="AQ77" s="64">
        <f t="shared" si="67"/>
        <v>85120</v>
      </c>
      <c r="AR77" s="64">
        <f t="shared" si="68"/>
        <v>0</v>
      </c>
    </row>
    <row r="78" spans="1:44" ht="18" customHeight="1">
      <c r="A78" s="433"/>
      <c r="B78" s="429">
        <v>3.1</v>
      </c>
      <c r="C78" s="130" t="s">
        <v>82</v>
      </c>
      <c r="D78" s="416" t="s">
        <v>48</v>
      </c>
      <c r="E78" s="424"/>
      <c r="F78" s="423"/>
      <c r="G78" s="67"/>
      <c r="H78" s="68"/>
      <c r="I78" s="68"/>
      <c r="J78" s="68"/>
      <c r="K78" s="68"/>
      <c r="L78" s="132" t="str">
        <f t="shared" ref="L78:L80" si="99">CONCATENATE(F78, ".", G78, ".", H78, ".", I78, ".", J78, ".", K78)</f>
        <v>.....</v>
      </c>
      <c r="M78" s="394"/>
      <c r="N78" s="369">
        <f>+AN78</f>
        <v>0</v>
      </c>
      <c r="O78" s="70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412">
        <f t="shared" si="63"/>
        <v>0</v>
      </c>
      <c r="AB78" s="76">
        <f t="shared" ref="AB78:AB80" si="100">+$M78*O78</f>
        <v>0</v>
      </c>
      <c r="AC78" s="77">
        <f t="shared" ref="AC78:AC80" si="101">+$M78*P78</f>
        <v>0</v>
      </c>
      <c r="AD78" s="77">
        <f t="shared" ref="AD78:AD80" si="102">+$M78*Q78</f>
        <v>0</v>
      </c>
      <c r="AE78" s="77">
        <f t="shared" ref="AE78:AE80" si="103">+$M78*R78</f>
        <v>0</v>
      </c>
      <c r="AF78" s="77">
        <f t="shared" ref="AF78:AF80" si="104">+$M78*S78</f>
        <v>0</v>
      </c>
      <c r="AG78" s="77">
        <f t="shared" ref="AG78:AG80" si="105">+$M78*T78</f>
        <v>0</v>
      </c>
      <c r="AH78" s="77">
        <f t="shared" ref="AH78:AI80" si="106">+$M78*U78</f>
        <v>0</v>
      </c>
      <c r="AI78" s="77">
        <f t="shared" ref="AI78:AI80" si="107">+$M78*V78</f>
        <v>0</v>
      </c>
      <c r="AJ78" s="77">
        <f t="shared" ref="AJ78:AJ80" si="108">+$M78*W78</f>
        <v>0</v>
      </c>
      <c r="AK78" s="77">
        <f t="shared" ref="AK78:AK80" si="109">+$M78*X78</f>
        <v>0</v>
      </c>
      <c r="AL78" s="77">
        <f t="shared" ref="AL78:AL80" si="110">+$M78*Y78</f>
        <v>0</v>
      </c>
      <c r="AM78" s="78">
        <f t="shared" ref="AM78:AM80" si="111">+$M78*Z78</f>
        <v>0</v>
      </c>
      <c r="AN78" s="377">
        <f>SUM(AB78:AM78)</f>
        <v>0</v>
      </c>
      <c r="AO78" s="64">
        <f t="shared" si="65"/>
        <v>0</v>
      </c>
      <c r="AP78" s="64">
        <f t="shared" si="66"/>
        <v>0</v>
      </c>
      <c r="AQ78" s="64">
        <f t="shared" si="67"/>
        <v>0</v>
      </c>
      <c r="AR78" s="64">
        <f t="shared" si="68"/>
        <v>0</v>
      </c>
    </row>
    <row r="79" spans="1:44" ht="18" customHeight="1">
      <c r="A79" s="432"/>
      <c r="B79" s="429">
        <v>3.2</v>
      </c>
      <c r="C79" s="130" t="s">
        <v>84</v>
      </c>
      <c r="D79" s="36" t="s">
        <v>48</v>
      </c>
      <c r="E79" s="424">
        <v>1</v>
      </c>
      <c r="F79" s="423" t="s">
        <v>166</v>
      </c>
      <c r="G79" s="66" t="s">
        <v>158</v>
      </c>
      <c r="H79" s="68">
        <v>2</v>
      </c>
      <c r="I79" s="68">
        <v>2</v>
      </c>
      <c r="J79" s="68">
        <v>3</v>
      </c>
      <c r="K79" s="68">
        <v>2</v>
      </c>
      <c r="L79" s="132" t="str">
        <f t="shared" si="99"/>
        <v>2.6.2.2.3.2</v>
      </c>
      <c r="M79" s="373">
        <f>+'Matriz 5i'!P15/'Matriz 5i'!I15</f>
        <v>85120</v>
      </c>
      <c r="N79" s="369">
        <f>+E79*M79</f>
        <v>85120</v>
      </c>
      <c r="O79" s="70"/>
      <c r="P79" s="71"/>
      <c r="Q79" s="71"/>
      <c r="R79" s="71"/>
      <c r="S79" s="71"/>
      <c r="T79" s="71"/>
      <c r="U79" s="71"/>
      <c r="V79" s="71">
        <f>'Matriz 5i'!I15</f>
        <v>1</v>
      </c>
      <c r="W79" s="71"/>
      <c r="X79" s="71"/>
      <c r="Y79" s="71"/>
      <c r="Z79" s="71"/>
      <c r="AA79" s="412">
        <f t="shared" si="63"/>
        <v>1</v>
      </c>
      <c r="AB79" s="76">
        <f t="shared" si="100"/>
        <v>0</v>
      </c>
      <c r="AC79" s="77">
        <f t="shared" si="101"/>
        <v>0</v>
      </c>
      <c r="AD79" s="77">
        <f t="shared" si="102"/>
        <v>0</v>
      </c>
      <c r="AE79" s="77">
        <f t="shared" si="103"/>
        <v>0</v>
      </c>
      <c r="AF79" s="77">
        <f t="shared" si="104"/>
        <v>0</v>
      </c>
      <c r="AG79" s="77">
        <f t="shared" si="105"/>
        <v>0</v>
      </c>
      <c r="AH79" s="77">
        <f t="shared" si="106"/>
        <v>0</v>
      </c>
      <c r="AI79" s="77">
        <f t="shared" si="106"/>
        <v>85120</v>
      </c>
      <c r="AJ79" s="77">
        <f t="shared" si="108"/>
        <v>0</v>
      </c>
      <c r="AK79" s="77">
        <f t="shared" si="109"/>
        <v>0</v>
      </c>
      <c r="AL79" s="77">
        <f t="shared" si="110"/>
        <v>0</v>
      </c>
      <c r="AM79" s="78">
        <f t="shared" si="111"/>
        <v>0</v>
      </c>
      <c r="AN79" s="377">
        <f>SUM(AB79:AM79)</f>
        <v>85120</v>
      </c>
      <c r="AO79" s="64">
        <f t="shared" si="65"/>
        <v>0</v>
      </c>
      <c r="AP79" s="64">
        <f t="shared" si="66"/>
        <v>0</v>
      </c>
      <c r="AQ79" s="64">
        <f t="shared" si="67"/>
        <v>85120</v>
      </c>
      <c r="AR79" s="64">
        <f t="shared" si="68"/>
        <v>0</v>
      </c>
    </row>
    <row r="80" spans="1:44" ht="18" customHeight="1">
      <c r="A80" s="433"/>
      <c r="B80" s="429">
        <v>3.3</v>
      </c>
      <c r="C80" s="130" t="s">
        <v>85</v>
      </c>
      <c r="D80" s="36" t="s">
        <v>81</v>
      </c>
      <c r="E80" s="424"/>
      <c r="F80" s="423"/>
      <c r="G80" s="67"/>
      <c r="H80" s="68"/>
      <c r="I80" s="68"/>
      <c r="J80" s="68"/>
      <c r="K80" s="68"/>
      <c r="L80" s="132" t="str">
        <f t="shared" si="99"/>
        <v>.....</v>
      </c>
      <c r="M80" s="392"/>
      <c r="N80" s="369">
        <f>+AN80</f>
        <v>0</v>
      </c>
      <c r="O80" s="70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412">
        <f t="shared" si="63"/>
        <v>0</v>
      </c>
      <c r="AB80" s="76">
        <f t="shared" si="100"/>
        <v>0</v>
      </c>
      <c r="AC80" s="77">
        <f t="shared" si="101"/>
        <v>0</v>
      </c>
      <c r="AD80" s="77">
        <f t="shared" si="102"/>
        <v>0</v>
      </c>
      <c r="AE80" s="77">
        <f t="shared" si="103"/>
        <v>0</v>
      </c>
      <c r="AF80" s="77">
        <f t="shared" si="104"/>
        <v>0</v>
      </c>
      <c r="AG80" s="77">
        <f t="shared" si="105"/>
        <v>0</v>
      </c>
      <c r="AH80" s="77">
        <f t="shared" si="106"/>
        <v>0</v>
      </c>
      <c r="AI80" s="77">
        <f t="shared" si="107"/>
        <v>0</v>
      </c>
      <c r="AJ80" s="77">
        <f t="shared" si="108"/>
        <v>0</v>
      </c>
      <c r="AK80" s="77">
        <f t="shared" si="109"/>
        <v>0</v>
      </c>
      <c r="AL80" s="77">
        <f t="shared" si="110"/>
        <v>0</v>
      </c>
      <c r="AM80" s="78">
        <f t="shared" si="111"/>
        <v>0</v>
      </c>
      <c r="AN80" s="377">
        <f>SUM(AB80:AM80)</f>
        <v>0</v>
      </c>
      <c r="AO80" s="64">
        <f t="shared" si="65"/>
        <v>0</v>
      </c>
      <c r="AP80" s="64">
        <f t="shared" si="66"/>
        <v>0</v>
      </c>
      <c r="AQ80" s="64">
        <f t="shared" si="67"/>
        <v>0</v>
      </c>
      <c r="AR80" s="64">
        <f t="shared" si="68"/>
        <v>0</v>
      </c>
    </row>
    <row r="81" spans="1:62" ht="18" customHeight="1">
      <c r="A81" s="436">
        <v>4</v>
      </c>
      <c r="B81" s="887" t="s">
        <v>45</v>
      </c>
      <c r="C81" s="892"/>
      <c r="D81" s="418"/>
      <c r="E81" s="405">
        <f>SUM(O81:Z81)</f>
        <v>0</v>
      </c>
      <c r="F81" s="422"/>
      <c r="G81" s="83"/>
      <c r="H81" s="84"/>
      <c r="I81" s="84"/>
      <c r="J81" s="84"/>
      <c r="K81" s="84"/>
      <c r="L81" s="131" t="str">
        <f t="shared" si="61"/>
        <v>....</v>
      </c>
      <c r="M81" s="393"/>
      <c r="N81" s="428">
        <f>+AN81</f>
        <v>33275</v>
      </c>
      <c r="O81" s="85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413">
        <f t="shared" ref="AA81:AA87" si="112">SUM(O81:Z81)</f>
        <v>0</v>
      </c>
      <c r="AB81" s="89">
        <f t="shared" ref="AB81:AM81" si="113">SUM(AB82:AB84)</f>
        <v>0</v>
      </c>
      <c r="AC81" s="381">
        <f t="shared" si="113"/>
        <v>0</v>
      </c>
      <c r="AD81" s="381">
        <f t="shared" si="113"/>
        <v>0</v>
      </c>
      <c r="AE81" s="381">
        <f>SUM(AE82:AE84)</f>
        <v>0</v>
      </c>
      <c r="AF81" s="381">
        <f t="shared" si="113"/>
        <v>0</v>
      </c>
      <c r="AG81" s="381">
        <f t="shared" si="113"/>
        <v>0</v>
      </c>
      <c r="AH81" s="381">
        <f t="shared" si="113"/>
        <v>0</v>
      </c>
      <c r="AI81" s="381">
        <f t="shared" si="113"/>
        <v>33275</v>
      </c>
      <c r="AJ81" s="381">
        <f t="shared" si="113"/>
        <v>0</v>
      </c>
      <c r="AK81" s="381">
        <f t="shared" si="113"/>
        <v>0</v>
      </c>
      <c r="AL81" s="381">
        <f t="shared" si="113"/>
        <v>0</v>
      </c>
      <c r="AM81" s="385">
        <f t="shared" si="113"/>
        <v>0</v>
      </c>
      <c r="AN81" s="378">
        <f>SUBTOTAL(9,AN82:AN84)</f>
        <v>33275</v>
      </c>
      <c r="AO81" s="64">
        <f t="shared" si="65"/>
        <v>0</v>
      </c>
      <c r="AP81" s="64">
        <f t="shared" si="66"/>
        <v>0</v>
      </c>
      <c r="AQ81" s="64">
        <f t="shared" si="67"/>
        <v>33275</v>
      </c>
      <c r="AR81" s="64">
        <f t="shared" si="68"/>
        <v>0</v>
      </c>
    </row>
    <row r="82" spans="1:62" ht="18" customHeight="1">
      <c r="A82" s="433"/>
      <c r="B82" s="429">
        <v>4.0999999999999996</v>
      </c>
      <c r="C82" s="130" t="s">
        <v>90</v>
      </c>
      <c r="D82" s="416" t="s">
        <v>48</v>
      </c>
      <c r="E82" s="424"/>
      <c r="F82" s="423"/>
      <c r="G82" s="67"/>
      <c r="H82" s="68"/>
      <c r="I82" s="68"/>
      <c r="J82" s="68"/>
      <c r="K82" s="68"/>
      <c r="L82" s="132" t="str">
        <f t="shared" ref="L82:L84" si="114">CONCATENATE(F82, ".", G82, ".", H82, ".", I82, ".", J82, ".", K82)</f>
        <v>.....</v>
      </c>
      <c r="M82" s="392"/>
      <c r="N82" s="369">
        <f t="shared" ref="N82:N83" si="115">+AN82</f>
        <v>0</v>
      </c>
      <c r="O82" s="70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412">
        <f t="shared" si="112"/>
        <v>0</v>
      </c>
      <c r="AB82" s="76">
        <f t="shared" ref="AB82:AB84" si="116">+$M82*O82</f>
        <v>0</v>
      </c>
      <c r="AC82" s="77">
        <f t="shared" ref="AC82:AC84" si="117">+$M82*P82</f>
        <v>0</v>
      </c>
      <c r="AD82" s="77">
        <f t="shared" ref="AD82:AE84" si="118">+$M82*Q82</f>
        <v>0</v>
      </c>
      <c r="AE82" s="77">
        <f t="shared" ref="AE82" si="119">+$M82*R82</f>
        <v>0</v>
      </c>
      <c r="AF82" s="77">
        <f t="shared" ref="AF82:AF84" si="120">+$M82*S82</f>
        <v>0</v>
      </c>
      <c r="AG82" s="77">
        <f t="shared" ref="AG82:AG84" si="121">+$M82*T82</f>
        <v>0</v>
      </c>
      <c r="AH82" s="77">
        <f t="shared" ref="AH82:AH84" si="122">+$M82*U82</f>
        <v>0</v>
      </c>
      <c r="AI82" s="77">
        <f t="shared" ref="AI82:AI84" si="123">+$M82*V82</f>
        <v>0</v>
      </c>
      <c r="AJ82" s="77">
        <f t="shared" ref="AJ82:AJ84" si="124">+$M82*W82</f>
        <v>0</v>
      </c>
      <c r="AK82" s="77">
        <f t="shared" ref="AK82:AK84" si="125">+$M82*X82</f>
        <v>0</v>
      </c>
      <c r="AL82" s="77">
        <f t="shared" ref="AL82:AL84" si="126">+$M82*Y82</f>
        <v>0</v>
      </c>
      <c r="AM82" s="78">
        <f t="shared" ref="AM82:AM84" si="127">+$M82*Z82</f>
        <v>0</v>
      </c>
      <c r="AN82" s="377">
        <f>SUM(AB82:AM82)</f>
        <v>0</v>
      </c>
      <c r="AO82" s="64">
        <f t="shared" si="65"/>
        <v>0</v>
      </c>
      <c r="AP82" s="64">
        <f t="shared" si="66"/>
        <v>0</v>
      </c>
      <c r="AQ82" s="64">
        <f t="shared" si="67"/>
        <v>0</v>
      </c>
      <c r="AR82" s="64">
        <f t="shared" si="68"/>
        <v>0</v>
      </c>
    </row>
    <row r="83" spans="1:62" ht="18" customHeight="1">
      <c r="A83" s="432"/>
      <c r="B83" s="429">
        <v>4.2</v>
      </c>
      <c r="C83" s="130" t="s">
        <v>91</v>
      </c>
      <c r="D83" s="416" t="s">
        <v>81</v>
      </c>
      <c r="E83" s="424"/>
      <c r="F83" s="423"/>
      <c r="G83" s="67"/>
      <c r="H83" s="68"/>
      <c r="I83" s="68"/>
      <c r="J83" s="68"/>
      <c r="K83" s="68"/>
      <c r="L83" s="132" t="str">
        <f t="shared" si="114"/>
        <v>.....</v>
      </c>
      <c r="M83" s="392"/>
      <c r="N83" s="369">
        <f t="shared" si="115"/>
        <v>0</v>
      </c>
      <c r="O83" s="70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412">
        <f t="shared" si="112"/>
        <v>0</v>
      </c>
      <c r="AB83" s="76">
        <f t="shared" si="116"/>
        <v>0</v>
      </c>
      <c r="AC83" s="77">
        <f t="shared" si="117"/>
        <v>0</v>
      </c>
      <c r="AD83" s="77">
        <f t="shared" si="118"/>
        <v>0</v>
      </c>
      <c r="AE83" s="77">
        <f t="shared" si="118"/>
        <v>0</v>
      </c>
      <c r="AF83" s="77">
        <f t="shared" si="120"/>
        <v>0</v>
      </c>
      <c r="AG83" s="77">
        <f t="shared" si="121"/>
        <v>0</v>
      </c>
      <c r="AH83" s="77">
        <f t="shared" si="122"/>
        <v>0</v>
      </c>
      <c r="AI83" s="77">
        <f t="shared" si="123"/>
        <v>0</v>
      </c>
      <c r="AJ83" s="77">
        <f t="shared" si="124"/>
        <v>0</v>
      </c>
      <c r="AK83" s="77">
        <f t="shared" si="125"/>
        <v>0</v>
      </c>
      <c r="AL83" s="77">
        <f t="shared" si="126"/>
        <v>0</v>
      </c>
      <c r="AM83" s="78">
        <f t="shared" si="127"/>
        <v>0</v>
      </c>
      <c r="AN83" s="377">
        <f>SUM(AB83:AM83)</f>
        <v>0</v>
      </c>
      <c r="AO83" s="64">
        <f t="shared" si="65"/>
        <v>0</v>
      </c>
      <c r="AP83" s="64">
        <f>+AE84+AF83+AG83</f>
        <v>0</v>
      </c>
      <c r="AQ83" s="64">
        <f t="shared" si="67"/>
        <v>0</v>
      </c>
      <c r="AR83" s="64">
        <f t="shared" si="68"/>
        <v>0</v>
      </c>
    </row>
    <row r="84" spans="1:62" ht="18" customHeight="1">
      <c r="A84" s="433"/>
      <c r="B84" s="429">
        <v>4.3</v>
      </c>
      <c r="C84" s="130" t="s">
        <v>45</v>
      </c>
      <c r="D84" s="416" t="s">
        <v>157</v>
      </c>
      <c r="E84" s="424">
        <v>1</v>
      </c>
      <c r="F84" s="423" t="s">
        <v>142</v>
      </c>
      <c r="G84" s="67"/>
      <c r="H84" s="68"/>
      <c r="I84" s="68"/>
      <c r="J84" s="68"/>
      <c r="K84" s="68"/>
      <c r="L84" s="132" t="str">
        <f t="shared" si="114"/>
        <v>1.....</v>
      </c>
      <c r="M84" s="373">
        <f>+'Matriz 5i'!P16/'Matriz 5i'!I16</f>
        <v>33275</v>
      </c>
      <c r="N84" s="369">
        <f>+E84*M84</f>
        <v>33275</v>
      </c>
      <c r="O84" s="70"/>
      <c r="P84" s="71"/>
      <c r="Q84" s="71"/>
      <c r="R84" s="71"/>
      <c r="S84" s="71"/>
      <c r="T84" s="71"/>
      <c r="U84" s="71"/>
      <c r="V84" s="71">
        <f>'Matriz 5i'!I16</f>
        <v>1</v>
      </c>
      <c r="W84" s="71"/>
      <c r="X84" s="71"/>
      <c r="Y84" s="71"/>
      <c r="Z84" s="71"/>
      <c r="AA84" s="412">
        <f t="shared" si="112"/>
        <v>1</v>
      </c>
      <c r="AB84" s="76">
        <f t="shared" si="116"/>
        <v>0</v>
      </c>
      <c r="AC84" s="77">
        <f t="shared" si="117"/>
        <v>0</v>
      </c>
      <c r="AD84" s="77">
        <f t="shared" si="118"/>
        <v>0</v>
      </c>
      <c r="AE84" s="77">
        <f>+$M83*R83</f>
        <v>0</v>
      </c>
      <c r="AF84" s="77">
        <f t="shared" si="120"/>
        <v>0</v>
      </c>
      <c r="AG84" s="77">
        <f t="shared" si="121"/>
        <v>0</v>
      </c>
      <c r="AH84" s="77">
        <f t="shared" si="122"/>
        <v>0</v>
      </c>
      <c r="AI84" s="77">
        <f t="shared" si="123"/>
        <v>33275</v>
      </c>
      <c r="AJ84" s="77">
        <f t="shared" si="124"/>
        <v>0</v>
      </c>
      <c r="AK84" s="77">
        <f t="shared" si="125"/>
        <v>0</v>
      </c>
      <c r="AL84" s="77">
        <f t="shared" si="126"/>
        <v>0</v>
      </c>
      <c r="AM84" s="78">
        <f t="shared" si="127"/>
        <v>0</v>
      </c>
      <c r="AN84" s="377">
        <f>SUM(AB84:AM84)</f>
        <v>33275</v>
      </c>
      <c r="AO84" s="64">
        <f t="shared" si="65"/>
        <v>0</v>
      </c>
      <c r="AP84" s="64" t="e">
        <f>+#REF!+AF84+AG84</f>
        <v>#REF!</v>
      </c>
      <c r="AQ84" s="64">
        <f t="shared" si="67"/>
        <v>33275</v>
      </c>
      <c r="AR84" s="64">
        <f t="shared" si="68"/>
        <v>0</v>
      </c>
    </row>
    <row r="85" spans="1:62" ht="18" customHeight="1">
      <c r="A85" s="436">
        <v>5</v>
      </c>
      <c r="B85" s="887" t="s">
        <v>143</v>
      </c>
      <c r="C85" s="892"/>
      <c r="D85" s="418"/>
      <c r="E85" s="405">
        <f>SUM(O85:Z85)</f>
        <v>0</v>
      </c>
      <c r="F85" s="422"/>
      <c r="G85" s="83"/>
      <c r="H85" s="84"/>
      <c r="I85" s="84"/>
      <c r="J85" s="84"/>
      <c r="K85" s="84"/>
      <c r="L85" s="131" t="str">
        <f t="shared" si="61"/>
        <v>....</v>
      </c>
      <c r="M85" s="393"/>
      <c r="N85" s="428">
        <f>+AN85</f>
        <v>16360</v>
      </c>
      <c r="O85" s="85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413">
        <f t="shared" si="112"/>
        <v>0</v>
      </c>
      <c r="AB85" s="89">
        <f t="shared" ref="AB85:AM85" si="128">SUM(AB86:AB87)</f>
        <v>0</v>
      </c>
      <c r="AC85" s="381">
        <f t="shared" si="128"/>
        <v>0</v>
      </c>
      <c r="AD85" s="381">
        <f t="shared" si="128"/>
        <v>0</v>
      </c>
      <c r="AE85" s="381">
        <f t="shared" si="128"/>
        <v>0</v>
      </c>
      <c r="AF85" s="381">
        <f t="shared" si="128"/>
        <v>0</v>
      </c>
      <c r="AG85" s="381">
        <f t="shared" si="128"/>
        <v>0</v>
      </c>
      <c r="AH85" s="381">
        <f t="shared" si="128"/>
        <v>0</v>
      </c>
      <c r="AI85" s="381">
        <f t="shared" si="128"/>
        <v>0</v>
      </c>
      <c r="AJ85" s="381">
        <f t="shared" si="128"/>
        <v>0</v>
      </c>
      <c r="AK85" s="381">
        <f t="shared" si="128"/>
        <v>0</v>
      </c>
      <c r="AL85" s="381">
        <f t="shared" si="128"/>
        <v>16360</v>
      </c>
      <c r="AM85" s="385">
        <f t="shared" si="128"/>
        <v>0</v>
      </c>
      <c r="AN85" s="378">
        <f>SUBTOTAL(9,AN86:AN87)</f>
        <v>16360</v>
      </c>
      <c r="AO85" s="64">
        <f t="shared" si="65"/>
        <v>0</v>
      </c>
      <c r="AP85" s="64">
        <f t="shared" si="66"/>
        <v>0</v>
      </c>
      <c r="AQ85" s="64">
        <f t="shared" si="67"/>
        <v>0</v>
      </c>
      <c r="AR85" s="64">
        <f t="shared" si="68"/>
        <v>16360</v>
      </c>
    </row>
    <row r="86" spans="1:62" ht="18" customHeight="1">
      <c r="A86" s="432"/>
      <c r="B86" s="429">
        <v>5.0999999999999996</v>
      </c>
      <c r="C86" s="130" t="s">
        <v>32</v>
      </c>
      <c r="D86" s="416" t="s">
        <v>48</v>
      </c>
      <c r="E86" s="424">
        <v>1</v>
      </c>
      <c r="F86" s="353" t="s">
        <v>166</v>
      </c>
      <c r="G86" s="67" t="s">
        <v>158</v>
      </c>
      <c r="H86" s="68">
        <v>8</v>
      </c>
      <c r="I86" s="68">
        <v>1</v>
      </c>
      <c r="J86" s="68">
        <v>4</v>
      </c>
      <c r="K86" s="68">
        <v>3</v>
      </c>
      <c r="L86" s="132" t="str">
        <f t="shared" ref="L86:L87" si="129">CONCATENATE(F86, ".", G86, ".", H86, ".", I86, ".", J86, ".", K86)</f>
        <v>2.6.8.1.4.3</v>
      </c>
      <c r="M86" s="373">
        <f>+'Matriz 5i'!P17/'Matriz 5i'!I17</f>
        <v>8180</v>
      </c>
      <c r="N86" s="369">
        <f>+E86*M86</f>
        <v>8180</v>
      </c>
      <c r="O86" s="70"/>
      <c r="P86" s="71"/>
      <c r="Q86" s="71"/>
      <c r="R86" s="71"/>
      <c r="S86" s="71"/>
      <c r="T86" s="71"/>
      <c r="U86" s="71"/>
      <c r="V86" s="71"/>
      <c r="W86" s="71"/>
      <c r="X86" s="71"/>
      <c r="Y86" s="71">
        <f>'Matriz 5i'!I16</f>
        <v>1</v>
      </c>
      <c r="Z86" s="71"/>
      <c r="AA86" s="412">
        <f t="shared" si="112"/>
        <v>1</v>
      </c>
      <c r="AB86" s="76">
        <f t="shared" ref="AB86:AB87" si="130">+$M86*O86</f>
        <v>0</v>
      </c>
      <c r="AC86" s="77">
        <f t="shared" ref="AC86:AC87" si="131">+$M86*P86</f>
        <v>0</v>
      </c>
      <c r="AD86" s="77">
        <f t="shared" ref="AD86:AD87" si="132">+$M86*Q86</f>
        <v>0</v>
      </c>
      <c r="AE86" s="77">
        <f t="shared" ref="AE86:AE87" si="133">+$M86*R86</f>
        <v>0</v>
      </c>
      <c r="AF86" s="77">
        <f t="shared" ref="AF86:AF87" si="134">+$M86*S86</f>
        <v>0</v>
      </c>
      <c r="AG86" s="77">
        <f t="shared" ref="AG86:AG87" si="135">+$M86*T86</f>
        <v>0</v>
      </c>
      <c r="AH86" s="77">
        <f t="shared" ref="AH86" si="136">+$M86*U86</f>
        <v>0</v>
      </c>
      <c r="AI86" s="77">
        <f t="shared" ref="AI86:AI87" si="137">+$M86*V86</f>
        <v>0</v>
      </c>
      <c r="AJ86" s="77">
        <f t="shared" ref="AJ86:AJ87" si="138">+$M86*W86</f>
        <v>0</v>
      </c>
      <c r="AK86" s="77">
        <f t="shared" ref="AK86:AK87" si="139">+$M86*X86</f>
        <v>0</v>
      </c>
      <c r="AL86" s="77">
        <f t="shared" ref="AL86:AL87" si="140">+$M86*Y86</f>
        <v>8180</v>
      </c>
      <c r="AM86" s="78">
        <f t="shared" ref="AM86:AM87" si="141">+$M86*Z86</f>
        <v>0</v>
      </c>
      <c r="AN86" s="377">
        <f t="shared" ref="AN86:AN87" si="142">SUM(AB86:AM86)</f>
        <v>8180</v>
      </c>
      <c r="AO86" s="64">
        <f t="shared" si="65"/>
        <v>0</v>
      </c>
      <c r="AP86" s="64">
        <f t="shared" si="66"/>
        <v>0</v>
      </c>
      <c r="AQ86" s="64">
        <f t="shared" si="67"/>
        <v>0</v>
      </c>
      <c r="AR86" s="64">
        <f t="shared" si="68"/>
        <v>8180</v>
      </c>
    </row>
    <row r="87" spans="1:62" ht="18" customHeight="1" thickBot="1">
      <c r="A87" s="437"/>
      <c r="B87" s="430">
        <v>5.2</v>
      </c>
      <c r="C87" s="321" t="s">
        <v>42</v>
      </c>
      <c r="D87" s="419" t="s">
        <v>39</v>
      </c>
      <c r="E87" s="426">
        <v>1</v>
      </c>
      <c r="F87" s="354" t="s">
        <v>142</v>
      </c>
      <c r="G87" s="322" t="s">
        <v>158</v>
      </c>
      <c r="H87" s="323">
        <v>2</v>
      </c>
      <c r="I87" s="323">
        <v>2</v>
      </c>
      <c r="J87" s="323">
        <v>3</v>
      </c>
      <c r="K87" s="323">
        <v>2</v>
      </c>
      <c r="L87" s="390" t="str">
        <f t="shared" si="129"/>
        <v>1.6.2.2.3.2</v>
      </c>
      <c r="M87" s="375">
        <f>+'Matriz 5i'!P18/'Matriz 5i'!I18</f>
        <v>8180</v>
      </c>
      <c r="N87" s="370">
        <f>+E87*M87</f>
        <v>8180</v>
      </c>
      <c r="O87" s="325"/>
      <c r="P87" s="326"/>
      <c r="Q87" s="326"/>
      <c r="R87" s="326"/>
      <c r="S87" s="326"/>
      <c r="T87" s="326"/>
      <c r="U87" s="326"/>
      <c r="V87" s="326"/>
      <c r="W87" s="326"/>
      <c r="X87" s="326"/>
      <c r="Y87" s="326">
        <f>'Matriz 5i'!I17</f>
        <v>1</v>
      </c>
      <c r="Z87" s="326"/>
      <c r="AA87" s="414">
        <f t="shared" si="112"/>
        <v>1</v>
      </c>
      <c r="AB87" s="331">
        <f t="shared" si="130"/>
        <v>0</v>
      </c>
      <c r="AC87" s="332">
        <f t="shared" si="131"/>
        <v>0</v>
      </c>
      <c r="AD87" s="332">
        <f t="shared" si="132"/>
        <v>0</v>
      </c>
      <c r="AE87" s="332">
        <f t="shared" si="133"/>
        <v>0</v>
      </c>
      <c r="AF87" s="332">
        <f t="shared" si="134"/>
        <v>0</v>
      </c>
      <c r="AG87" s="332">
        <f t="shared" si="135"/>
        <v>0</v>
      </c>
      <c r="AH87" s="332">
        <f t="shared" ref="AH87" si="143">+$M87*U87</f>
        <v>0</v>
      </c>
      <c r="AI87" s="332">
        <f t="shared" si="137"/>
        <v>0</v>
      </c>
      <c r="AJ87" s="332">
        <f t="shared" si="138"/>
        <v>0</v>
      </c>
      <c r="AK87" s="332">
        <f t="shared" si="139"/>
        <v>0</v>
      </c>
      <c r="AL87" s="332">
        <f t="shared" si="140"/>
        <v>8180</v>
      </c>
      <c r="AM87" s="333">
        <f t="shared" si="141"/>
        <v>0</v>
      </c>
      <c r="AN87" s="380">
        <f t="shared" si="142"/>
        <v>8180</v>
      </c>
      <c r="AO87" s="64">
        <f t="shared" si="65"/>
        <v>0</v>
      </c>
      <c r="AP87" s="64">
        <f t="shared" si="66"/>
        <v>0</v>
      </c>
      <c r="AQ87" s="64">
        <f t="shared" si="67"/>
        <v>0</v>
      </c>
      <c r="AR87" s="64">
        <f t="shared" si="68"/>
        <v>8180</v>
      </c>
    </row>
    <row r="88" spans="1:62" ht="18" customHeight="1">
      <c r="A88" s="95"/>
      <c r="B88" s="95"/>
      <c r="C88" s="96"/>
      <c r="D88" s="97"/>
      <c r="E88" s="98"/>
      <c r="F88" s="99"/>
      <c r="G88" s="100"/>
      <c r="H88" s="98"/>
      <c r="I88" s="98"/>
      <c r="J88" s="98"/>
      <c r="K88" s="98"/>
      <c r="L88" s="98"/>
      <c r="M88" s="101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64"/>
      <c r="AP88" s="64"/>
      <c r="AQ88" s="64"/>
      <c r="AR88" s="64"/>
    </row>
    <row r="89" spans="1:62" ht="18" customHeight="1">
      <c r="A89" s="95"/>
      <c r="B89" s="95"/>
      <c r="C89" s="96"/>
      <c r="D89" s="97"/>
      <c r="E89" s="98"/>
      <c r="F89" s="99"/>
      <c r="G89" s="100"/>
      <c r="H89" s="98"/>
      <c r="I89" s="98"/>
      <c r="J89" s="98"/>
      <c r="K89" s="98"/>
      <c r="L89" s="98"/>
      <c r="M89" s="101"/>
      <c r="AN89" s="155"/>
      <c r="AO89" s="64"/>
      <c r="AP89" s="64"/>
      <c r="AQ89" s="64"/>
      <c r="AR89" s="64"/>
    </row>
    <row r="90" spans="1:62" ht="18" customHeight="1">
      <c r="B90" s="41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</row>
    <row r="91" spans="1:62" ht="18" customHeight="1">
      <c r="B91" s="41"/>
    </row>
    <row r="92" spans="1:62" ht="18" customHeight="1">
      <c r="A92" s="37"/>
      <c r="B92" s="27"/>
    </row>
    <row r="93" spans="1:62" ht="18" customHeight="1">
      <c r="A93" s="38"/>
      <c r="B93" s="27"/>
    </row>
    <row r="94" spans="1:62" ht="18" customHeight="1">
      <c r="A94" s="38"/>
      <c r="B94" s="27"/>
      <c r="F94" s="40"/>
      <c r="G94" s="40"/>
      <c r="M94" s="40"/>
      <c r="N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62" ht="18" customHeight="1">
      <c r="A95" s="38"/>
      <c r="B95" s="27"/>
      <c r="F95" s="40"/>
      <c r="G95" s="40"/>
      <c r="M95" s="40"/>
      <c r="N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62" s="44" customFormat="1" ht="18" customHeight="1">
      <c r="A96" s="1" t="s">
        <v>2</v>
      </c>
      <c r="B96" s="20"/>
      <c r="C96" s="20"/>
      <c r="D96" s="20" t="s">
        <v>92</v>
      </c>
      <c r="E96" s="20"/>
      <c r="F96" s="20"/>
      <c r="G96" s="2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</row>
    <row r="97" spans="1:62" ht="18" customHeight="1">
      <c r="A97" s="1"/>
      <c r="B97" s="19"/>
      <c r="C97" s="22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</row>
    <row r="98" spans="1:62" ht="18" customHeight="1">
      <c r="A98" s="23" t="s">
        <v>54</v>
      </c>
      <c r="B98" s="472" t="s">
        <v>145</v>
      </c>
      <c r="N98" s="879" t="s">
        <v>93</v>
      </c>
      <c r="O98" s="879"/>
      <c r="P98" s="880"/>
      <c r="Q98" s="896" t="s">
        <v>46</v>
      </c>
      <c r="R98" s="897"/>
      <c r="S98" s="897"/>
      <c r="T98" s="897"/>
      <c r="U98" s="897"/>
      <c r="V98" s="897"/>
      <c r="W98" s="897"/>
      <c r="X98" s="897"/>
      <c r="Y98" s="897"/>
      <c r="Z98" s="897"/>
      <c r="AA98" s="897"/>
      <c r="AB98" s="897"/>
      <c r="AC98" s="897"/>
      <c r="AD98" s="898"/>
      <c r="AP98" s="43">
        <v>-329017.2</v>
      </c>
    </row>
    <row r="99" spans="1:62" ht="18" customHeight="1" thickBot="1">
      <c r="AP99" s="45">
        <f>+AP97+AP98</f>
        <v>-329017.2</v>
      </c>
    </row>
    <row r="100" spans="1:62" ht="18" customHeight="1" thickBot="1">
      <c r="A100" s="877" t="s">
        <v>55</v>
      </c>
      <c r="B100" s="877" t="s">
        <v>94</v>
      </c>
      <c r="C100" s="877" t="s">
        <v>95</v>
      </c>
      <c r="D100" s="877" t="s">
        <v>96</v>
      </c>
      <c r="E100" s="877" t="s">
        <v>97</v>
      </c>
      <c r="F100" s="877" t="s">
        <v>98</v>
      </c>
      <c r="G100" s="877" t="s">
        <v>99</v>
      </c>
      <c r="H100" s="877" t="s">
        <v>100</v>
      </c>
      <c r="I100" s="877" t="s">
        <v>101</v>
      </c>
      <c r="J100" s="877" t="s">
        <v>102</v>
      </c>
      <c r="K100" s="877" t="s">
        <v>103</v>
      </c>
      <c r="L100" s="877" t="s">
        <v>104</v>
      </c>
      <c r="M100" s="877" t="s">
        <v>105</v>
      </c>
      <c r="N100" s="877" t="s">
        <v>106</v>
      </c>
      <c r="O100" s="881" t="s">
        <v>107</v>
      </c>
      <c r="P100" s="875"/>
      <c r="Q100" s="875"/>
      <c r="R100" s="875"/>
      <c r="S100" s="875"/>
      <c r="T100" s="875"/>
      <c r="U100" s="875"/>
      <c r="V100" s="875"/>
      <c r="W100" s="875"/>
      <c r="X100" s="875"/>
      <c r="Y100" s="875"/>
      <c r="Z100" s="875"/>
      <c r="AA100" s="875"/>
      <c r="AB100" s="874" t="s">
        <v>108</v>
      </c>
      <c r="AC100" s="875"/>
      <c r="AD100" s="875"/>
      <c r="AE100" s="875"/>
      <c r="AF100" s="875"/>
      <c r="AG100" s="875"/>
      <c r="AH100" s="875"/>
      <c r="AI100" s="875"/>
      <c r="AJ100" s="875"/>
      <c r="AK100" s="875"/>
      <c r="AL100" s="875"/>
      <c r="AM100" s="875"/>
      <c r="AN100" s="876"/>
    </row>
    <row r="101" spans="1:62" ht="18" customHeight="1" thickBot="1">
      <c r="A101" s="878"/>
      <c r="B101" s="878"/>
      <c r="C101" s="878"/>
      <c r="D101" s="878"/>
      <c r="E101" s="878"/>
      <c r="F101" s="878"/>
      <c r="G101" s="878"/>
      <c r="H101" s="878"/>
      <c r="I101" s="878"/>
      <c r="J101" s="878"/>
      <c r="K101" s="878"/>
      <c r="L101" s="878"/>
      <c r="M101" s="878"/>
      <c r="N101" s="878"/>
      <c r="O101" s="46" t="s">
        <v>109</v>
      </c>
      <c r="P101" s="46" t="s">
        <v>110</v>
      </c>
      <c r="Q101" s="46" t="s">
        <v>111</v>
      </c>
      <c r="R101" s="46" t="s">
        <v>112</v>
      </c>
      <c r="S101" s="46" t="s">
        <v>113</v>
      </c>
      <c r="T101" s="46" t="s">
        <v>114</v>
      </c>
      <c r="U101" s="46" t="s">
        <v>115</v>
      </c>
      <c r="V101" s="46" t="s">
        <v>116</v>
      </c>
      <c r="W101" s="46" t="s">
        <v>117</v>
      </c>
      <c r="X101" s="46" t="s">
        <v>118</v>
      </c>
      <c r="Y101" s="46" t="s">
        <v>119</v>
      </c>
      <c r="Z101" s="46" t="s">
        <v>120</v>
      </c>
      <c r="AA101" s="46" t="s">
        <v>121</v>
      </c>
      <c r="AB101" s="47" t="s">
        <v>109</v>
      </c>
      <c r="AC101" s="47" t="s">
        <v>110</v>
      </c>
      <c r="AD101" s="47" t="s">
        <v>111</v>
      </c>
      <c r="AE101" s="47" t="s">
        <v>112</v>
      </c>
      <c r="AF101" s="47" t="s">
        <v>113</v>
      </c>
      <c r="AG101" s="47" t="s">
        <v>114</v>
      </c>
      <c r="AH101" s="47" t="s">
        <v>115</v>
      </c>
      <c r="AI101" s="47" t="s">
        <v>116</v>
      </c>
      <c r="AJ101" s="47" t="s">
        <v>117</v>
      </c>
      <c r="AK101" s="47" t="s">
        <v>118</v>
      </c>
      <c r="AL101" s="47" t="s">
        <v>119</v>
      </c>
      <c r="AM101" s="47" t="s">
        <v>120</v>
      </c>
      <c r="AN101" s="48" t="s">
        <v>121</v>
      </c>
    </row>
    <row r="102" spans="1:62" s="305" customFormat="1" ht="18" customHeight="1" thickBot="1">
      <c r="A102" s="49" t="s">
        <v>56</v>
      </c>
      <c r="B102" s="49" t="s">
        <v>55</v>
      </c>
      <c r="C102" s="49" t="s">
        <v>122</v>
      </c>
      <c r="D102" s="49" t="s">
        <v>123</v>
      </c>
      <c r="E102" s="49" t="s">
        <v>124</v>
      </c>
      <c r="F102" s="50" t="s">
        <v>98</v>
      </c>
      <c r="G102" s="51" t="s">
        <v>99</v>
      </c>
      <c r="H102" s="49" t="s">
        <v>100</v>
      </c>
      <c r="I102" s="49" t="s">
        <v>101</v>
      </c>
      <c r="J102" s="49" t="s">
        <v>102</v>
      </c>
      <c r="K102" s="49" t="s">
        <v>103</v>
      </c>
      <c r="L102" s="49" t="s">
        <v>104</v>
      </c>
      <c r="M102" s="52" t="s">
        <v>105</v>
      </c>
      <c r="N102" s="53"/>
      <c r="O102" s="49">
        <v>1</v>
      </c>
      <c r="P102" s="49">
        <v>2</v>
      </c>
      <c r="Q102" s="49">
        <v>3</v>
      </c>
      <c r="R102" s="49">
        <v>4</v>
      </c>
      <c r="S102" s="49">
        <v>5</v>
      </c>
      <c r="T102" s="49">
        <v>6</v>
      </c>
      <c r="U102" s="49">
        <v>7</v>
      </c>
      <c r="V102" s="49">
        <v>8</v>
      </c>
      <c r="W102" s="49">
        <v>9</v>
      </c>
      <c r="X102" s="49">
        <v>10</v>
      </c>
      <c r="Y102" s="49">
        <v>11</v>
      </c>
      <c r="Z102" s="49">
        <v>12</v>
      </c>
      <c r="AA102" s="49" t="s">
        <v>125</v>
      </c>
      <c r="AB102" s="52" t="s">
        <v>126</v>
      </c>
      <c r="AC102" s="52" t="s">
        <v>127</v>
      </c>
      <c r="AD102" s="52" t="s">
        <v>128</v>
      </c>
      <c r="AE102" s="52" t="s">
        <v>129</v>
      </c>
      <c r="AF102" s="52" t="s">
        <v>130</v>
      </c>
      <c r="AG102" s="52" t="s">
        <v>131</v>
      </c>
      <c r="AH102" s="52" t="s">
        <v>132</v>
      </c>
      <c r="AI102" s="52" t="s">
        <v>133</v>
      </c>
      <c r="AJ102" s="52" t="s">
        <v>134</v>
      </c>
      <c r="AK102" s="52" t="s">
        <v>135</v>
      </c>
      <c r="AL102" s="52" t="s">
        <v>136</v>
      </c>
      <c r="AM102" s="52" t="s">
        <v>137</v>
      </c>
      <c r="AN102" s="54" t="s">
        <v>121</v>
      </c>
      <c r="AO102" s="305" t="s">
        <v>138</v>
      </c>
      <c r="AP102" s="305" t="s">
        <v>139</v>
      </c>
      <c r="AQ102" s="305" t="s">
        <v>140</v>
      </c>
      <c r="AR102" s="305" t="s">
        <v>141</v>
      </c>
    </row>
    <row r="103" spans="1:62" s="65" customFormat="1" ht="18" customHeight="1">
      <c r="A103" s="431">
        <v>1</v>
      </c>
      <c r="B103" s="885" t="s">
        <v>89</v>
      </c>
      <c r="C103" s="886"/>
      <c r="D103" s="443"/>
      <c r="E103" s="438"/>
      <c r="F103" s="338"/>
      <c r="G103" s="338"/>
      <c r="H103" s="337"/>
      <c r="I103" s="337"/>
      <c r="J103" s="337"/>
      <c r="K103" s="337"/>
      <c r="L103" s="389" t="str">
        <f t="shared" ref="L103:L116" si="144">CONCATENATE(G103, ".", H103, ".", I103, ".", J103, ".", K103)</f>
        <v>....</v>
      </c>
      <c r="M103" s="387">
        <f>+AM103</f>
        <v>0</v>
      </c>
      <c r="N103" s="427">
        <f>N104+N105+N106</f>
        <v>0</v>
      </c>
      <c r="O103" s="339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411">
        <f t="shared" ref="AA103:AA115" si="145">SUM(O103:Z103)</f>
        <v>0</v>
      </c>
      <c r="AB103" s="447">
        <f t="shared" ref="AB103:AM103" si="146">SUM(AB104:AB107)</f>
        <v>0</v>
      </c>
      <c r="AC103" s="383">
        <f t="shared" si="146"/>
        <v>0</v>
      </c>
      <c r="AD103" s="383">
        <f t="shared" si="146"/>
        <v>0</v>
      </c>
      <c r="AE103" s="383">
        <f t="shared" si="146"/>
        <v>0</v>
      </c>
      <c r="AF103" s="383">
        <f t="shared" si="146"/>
        <v>8097</v>
      </c>
      <c r="AG103" s="383">
        <f t="shared" si="146"/>
        <v>0</v>
      </c>
      <c r="AH103" s="383">
        <f t="shared" si="146"/>
        <v>0</v>
      </c>
      <c r="AI103" s="383">
        <f t="shared" si="146"/>
        <v>0</v>
      </c>
      <c r="AJ103" s="383">
        <f t="shared" si="146"/>
        <v>0</v>
      </c>
      <c r="AK103" s="383">
        <f t="shared" si="146"/>
        <v>0</v>
      </c>
      <c r="AL103" s="383">
        <f t="shared" si="146"/>
        <v>0</v>
      </c>
      <c r="AM103" s="344">
        <f t="shared" si="146"/>
        <v>0</v>
      </c>
      <c r="AN103" s="345">
        <f>SUBTOTAL(9,AN104:AN107)</f>
        <v>8097</v>
      </c>
      <c r="AO103" s="64">
        <f t="shared" ref="AO103:AO119" si="147">+AB103+AC103+AD103</f>
        <v>0</v>
      </c>
      <c r="AP103" s="64">
        <f t="shared" ref="AP103:AP119" si="148">+AE103+AF103+AG103</f>
        <v>8097</v>
      </c>
      <c r="AQ103" s="64">
        <f t="shared" ref="AQ103:AQ119" si="149">+AH103+AI103+AJ103</f>
        <v>0</v>
      </c>
      <c r="AR103" s="64">
        <f t="shared" ref="AR103:AR119" si="150">+AK103+AL103+AM103</f>
        <v>0</v>
      </c>
    </row>
    <row r="104" spans="1:62" ht="18" customHeight="1">
      <c r="A104" s="432"/>
      <c r="B104" s="429">
        <v>1.1000000000000001</v>
      </c>
      <c r="C104" s="34" t="s">
        <v>80</v>
      </c>
      <c r="D104" s="444" t="s">
        <v>81</v>
      </c>
      <c r="E104" s="35"/>
      <c r="F104" s="66"/>
      <c r="G104" s="67"/>
      <c r="H104" s="68"/>
      <c r="I104" s="68"/>
      <c r="J104" s="68"/>
      <c r="K104" s="68"/>
      <c r="L104" s="132" t="str">
        <f t="shared" ref="L104:L107" si="151">CONCATENATE(F104, ".", G104, ".", H104, ".", I104, ".", J104, ".", K104)</f>
        <v>.....</v>
      </c>
      <c r="M104" s="392"/>
      <c r="N104" s="369">
        <f>+AN104</f>
        <v>0</v>
      </c>
      <c r="O104" s="70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412">
        <f t="shared" si="145"/>
        <v>0</v>
      </c>
      <c r="AB104" s="79">
        <f t="shared" ref="AB104:AB107" si="152">+$M104*O104</f>
        <v>0</v>
      </c>
      <c r="AC104" s="77">
        <f t="shared" ref="AC104:AC107" si="153">+$M104*P104</f>
        <v>0</v>
      </c>
      <c r="AD104" s="77">
        <f t="shared" ref="AD104:AD105" si="154">+$M104*Q104</f>
        <v>0</v>
      </c>
      <c r="AE104" s="77">
        <f t="shared" ref="AE104:AE107" si="155">+$M104*R104</f>
        <v>0</v>
      </c>
      <c r="AF104" s="77">
        <f t="shared" ref="AF104:AF107" si="156">+$M104*S104</f>
        <v>0</v>
      </c>
      <c r="AG104" s="77">
        <f t="shared" ref="AG104:AG107" si="157">+$M104*T104</f>
        <v>0</v>
      </c>
      <c r="AH104" s="77">
        <f t="shared" ref="AH104:AH107" si="158">+$M104*U104</f>
        <v>0</v>
      </c>
      <c r="AI104" s="77">
        <f t="shared" ref="AI104:AI107" si="159">+$M104*V104</f>
        <v>0</v>
      </c>
      <c r="AJ104" s="77">
        <f t="shared" ref="AJ104:AJ107" si="160">+$M104*W104</f>
        <v>0</v>
      </c>
      <c r="AK104" s="77">
        <f t="shared" ref="AK104:AK107" si="161">+$M104*X104</f>
        <v>0</v>
      </c>
      <c r="AL104" s="77">
        <f t="shared" ref="AL104:AL107" si="162">+$M104*Y104</f>
        <v>0</v>
      </c>
      <c r="AM104" s="80">
        <f t="shared" ref="AM104:AM107" si="163">+$M104*Z104</f>
        <v>0</v>
      </c>
      <c r="AN104" s="81">
        <f t="shared" ref="AN104:AN107" si="164">SUM(AB104:AM104)</f>
        <v>0</v>
      </c>
      <c r="AO104" s="64">
        <f t="shared" si="147"/>
        <v>0</v>
      </c>
      <c r="AP104" s="64">
        <f t="shared" si="148"/>
        <v>0</v>
      </c>
      <c r="AQ104" s="64">
        <f t="shared" si="149"/>
        <v>0</v>
      </c>
      <c r="AR104" s="64">
        <f t="shared" si="150"/>
        <v>0</v>
      </c>
    </row>
    <row r="105" spans="1:62" ht="18" customHeight="1">
      <c r="A105" s="433"/>
      <c r="B105" s="429">
        <v>1.2</v>
      </c>
      <c r="C105" s="34" t="s">
        <v>82</v>
      </c>
      <c r="D105" s="444" t="s">
        <v>48</v>
      </c>
      <c r="E105" s="35"/>
      <c r="F105" s="66"/>
      <c r="G105" s="67"/>
      <c r="H105" s="68"/>
      <c r="I105" s="68"/>
      <c r="J105" s="68"/>
      <c r="K105" s="68"/>
      <c r="L105" s="132" t="str">
        <f t="shared" si="151"/>
        <v>.....</v>
      </c>
      <c r="M105" s="392"/>
      <c r="N105" s="369">
        <f>+AN105</f>
        <v>0</v>
      </c>
      <c r="O105" s="70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412">
        <f t="shared" si="145"/>
        <v>0</v>
      </c>
      <c r="AB105" s="79">
        <f t="shared" si="152"/>
        <v>0</v>
      </c>
      <c r="AC105" s="77">
        <f t="shared" si="153"/>
        <v>0</v>
      </c>
      <c r="AD105" s="77">
        <f t="shared" si="154"/>
        <v>0</v>
      </c>
      <c r="AE105" s="77">
        <f t="shared" si="155"/>
        <v>0</v>
      </c>
      <c r="AF105" s="77">
        <f t="shared" si="156"/>
        <v>0</v>
      </c>
      <c r="AG105" s="77">
        <f t="shared" si="157"/>
        <v>0</v>
      </c>
      <c r="AH105" s="77">
        <f t="shared" si="158"/>
        <v>0</v>
      </c>
      <c r="AI105" s="77">
        <f t="shared" si="159"/>
        <v>0</v>
      </c>
      <c r="AJ105" s="77">
        <f t="shared" si="160"/>
        <v>0</v>
      </c>
      <c r="AK105" s="77">
        <f t="shared" si="161"/>
        <v>0</v>
      </c>
      <c r="AL105" s="77">
        <f t="shared" si="162"/>
        <v>0</v>
      </c>
      <c r="AM105" s="80">
        <f t="shared" si="163"/>
        <v>0</v>
      </c>
      <c r="AN105" s="81">
        <f t="shared" si="164"/>
        <v>0</v>
      </c>
      <c r="AO105" s="64">
        <f t="shared" si="147"/>
        <v>0</v>
      </c>
      <c r="AP105" s="64">
        <f t="shared" si="148"/>
        <v>0</v>
      </c>
      <c r="AQ105" s="64">
        <f t="shared" si="149"/>
        <v>0</v>
      </c>
      <c r="AR105" s="64">
        <f t="shared" si="150"/>
        <v>0</v>
      </c>
    </row>
    <row r="106" spans="1:62" ht="18" customHeight="1">
      <c r="A106" s="433"/>
      <c r="B106" s="429">
        <v>1.3</v>
      </c>
      <c r="C106" s="34" t="s">
        <v>89</v>
      </c>
      <c r="D106" s="444" t="s">
        <v>37</v>
      </c>
      <c r="E106" s="35"/>
      <c r="F106" s="66"/>
      <c r="G106" s="67"/>
      <c r="H106" s="68"/>
      <c r="I106" s="68"/>
      <c r="J106" s="68"/>
      <c r="K106" s="68"/>
      <c r="L106" s="132" t="str">
        <f t="shared" si="151"/>
        <v>.....</v>
      </c>
      <c r="M106" s="392"/>
      <c r="N106" s="369">
        <f>+AN106</f>
        <v>0</v>
      </c>
      <c r="O106" s="70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412">
        <f t="shared" si="145"/>
        <v>0</v>
      </c>
      <c r="AB106" s="79">
        <f t="shared" si="152"/>
        <v>0</v>
      </c>
      <c r="AC106" s="77">
        <f t="shared" si="153"/>
        <v>0</v>
      </c>
      <c r="AD106" s="77">
        <f>+$M106*Q107</f>
        <v>0</v>
      </c>
      <c r="AE106" s="77">
        <f t="shared" si="155"/>
        <v>0</v>
      </c>
      <c r="AF106" s="77">
        <f t="shared" si="156"/>
        <v>0</v>
      </c>
      <c r="AG106" s="77">
        <f t="shared" si="157"/>
        <v>0</v>
      </c>
      <c r="AH106" s="77">
        <f t="shared" si="158"/>
        <v>0</v>
      </c>
      <c r="AI106" s="77">
        <f t="shared" si="159"/>
        <v>0</v>
      </c>
      <c r="AJ106" s="77">
        <f t="shared" si="160"/>
        <v>0</v>
      </c>
      <c r="AK106" s="77">
        <f t="shared" si="161"/>
        <v>0</v>
      </c>
      <c r="AL106" s="77">
        <f t="shared" si="162"/>
        <v>0</v>
      </c>
      <c r="AM106" s="80">
        <f t="shared" si="163"/>
        <v>0</v>
      </c>
      <c r="AN106" s="81">
        <f t="shared" si="164"/>
        <v>0</v>
      </c>
      <c r="AO106" s="64">
        <f t="shared" si="147"/>
        <v>0</v>
      </c>
      <c r="AP106" s="64">
        <f t="shared" si="148"/>
        <v>0</v>
      </c>
      <c r="AQ106" s="64">
        <f t="shared" si="149"/>
        <v>0</v>
      </c>
      <c r="AR106" s="64">
        <f t="shared" si="150"/>
        <v>0</v>
      </c>
    </row>
    <row r="107" spans="1:62" ht="18" customHeight="1">
      <c r="A107" s="432"/>
      <c r="B107" s="429">
        <v>1.4</v>
      </c>
      <c r="C107" s="34" t="s">
        <v>83</v>
      </c>
      <c r="D107" s="444" t="s">
        <v>81</v>
      </c>
      <c r="E107" s="439">
        <v>1</v>
      </c>
      <c r="F107" s="66" t="s">
        <v>166</v>
      </c>
      <c r="G107" s="67" t="s">
        <v>158</v>
      </c>
      <c r="H107" s="68">
        <v>8</v>
      </c>
      <c r="I107" s="68">
        <v>1</v>
      </c>
      <c r="J107" s="68">
        <v>3</v>
      </c>
      <c r="K107" s="68">
        <v>1</v>
      </c>
      <c r="L107" s="132" t="str">
        <f t="shared" si="151"/>
        <v>2.6.8.1.3.1</v>
      </c>
      <c r="M107" s="373">
        <f>+'Matriz 5i'!P20/'Matriz 5i'!I20</f>
        <v>8097</v>
      </c>
      <c r="N107" s="369">
        <f>+E106*M107</f>
        <v>0</v>
      </c>
      <c r="O107" s="70"/>
      <c r="P107" s="71"/>
      <c r="Q107" s="71"/>
      <c r="R107" s="71"/>
      <c r="S107" s="71">
        <f>'Matriz 5i'!I20</f>
        <v>1</v>
      </c>
      <c r="T107" s="71"/>
      <c r="U107" s="71"/>
      <c r="V107" s="71"/>
      <c r="W107" s="71"/>
      <c r="X107" s="71"/>
      <c r="Y107" s="71"/>
      <c r="Z107" s="71"/>
      <c r="AA107" s="412">
        <f t="shared" si="145"/>
        <v>1</v>
      </c>
      <c r="AB107" s="79">
        <f t="shared" si="152"/>
        <v>0</v>
      </c>
      <c r="AC107" s="77">
        <f t="shared" si="153"/>
        <v>0</v>
      </c>
      <c r="AD107" s="77">
        <f t="shared" ref="AD107" si="165">+$M107*Q107</f>
        <v>0</v>
      </c>
      <c r="AE107" s="77">
        <f t="shared" si="155"/>
        <v>0</v>
      </c>
      <c r="AF107" s="77">
        <f t="shared" si="156"/>
        <v>8097</v>
      </c>
      <c r="AG107" s="77">
        <f t="shared" si="157"/>
        <v>0</v>
      </c>
      <c r="AH107" s="77">
        <f t="shared" si="158"/>
        <v>0</v>
      </c>
      <c r="AI107" s="77">
        <f t="shared" si="159"/>
        <v>0</v>
      </c>
      <c r="AJ107" s="77">
        <f t="shared" si="160"/>
        <v>0</v>
      </c>
      <c r="AK107" s="77">
        <f t="shared" si="161"/>
        <v>0</v>
      </c>
      <c r="AL107" s="77">
        <f t="shared" si="162"/>
        <v>0</v>
      </c>
      <c r="AM107" s="80">
        <f t="shared" si="163"/>
        <v>0</v>
      </c>
      <c r="AN107" s="81">
        <f t="shared" si="164"/>
        <v>8097</v>
      </c>
      <c r="AO107" s="64">
        <f t="shared" si="147"/>
        <v>0</v>
      </c>
      <c r="AP107" s="64">
        <f t="shared" si="148"/>
        <v>8097</v>
      </c>
      <c r="AQ107" s="64">
        <f t="shared" si="149"/>
        <v>0</v>
      </c>
      <c r="AR107" s="64">
        <f t="shared" si="150"/>
        <v>0</v>
      </c>
    </row>
    <row r="108" spans="1:62" s="93" customFormat="1" ht="18" customHeight="1">
      <c r="A108" s="434">
        <v>2</v>
      </c>
      <c r="B108" s="887" t="s">
        <v>35</v>
      </c>
      <c r="C108" s="888"/>
      <c r="D108" s="434"/>
      <c r="E108" s="440"/>
      <c r="F108" s="55"/>
      <c r="G108" s="55"/>
      <c r="H108" s="56"/>
      <c r="I108" s="56"/>
      <c r="J108" s="56"/>
      <c r="K108" s="56"/>
      <c r="L108" s="133" t="str">
        <f t="shared" si="144"/>
        <v>....</v>
      </c>
      <c r="M108" s="388">
        <f>+AM108</f>
        <v>0</v>
      </c>
      <c r="N108" s="428">
        <f>N109+N110+N111</f>
        <v>75238</v>
      </c>
      <c r="O108" s="85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386">
        <f t="shared" ref="AA108:AM108" si="166">SUM(AA109:AA111)</f>
        <v>1</v>
      </c>
      <c r="AB108" s="309">
        <f t="shared" si="166"/>
        <v>0</v>
      </c>
      <c r="AC108" s="300">
        <f t="shared" si="166"/>
        <v>0</v>
      </c>
      <c r="AD108" s="300">
        <f t="shared" si="166"/>
        <v>0</v>
      </c>
      <c r="AE108" s="300">
        <f t="shared" si="166"/>
        <v>0</v>
      </c>
      <c r="AF108" s="300">
        <f t="shared" si="166"/>
        <v>0</v>
      </c>
      <c r="AG108" s="300">
        <f t="shared" si="166"/>
        <v>0</v>
      </c>
      <c r="AH108" s="300">
        <f t="shared" si="166"/>
        <v>0</v>
      </c>
      <c r="AI108" s="300">
        <f t="shared" si="166"/>
        <v>0</v>
      </c>
      <c r="AJ108" s="300">
        <f t="shared" si="166"/>
        <v>0</v>
      </c>
      <c r="AK108" s="300">
        <f t="shared" si="166"/>
        <v>75238</v>
      </c>
      <c r="AL108" s="300">
        <f t="shared" si="166"/>
        <v>0</v>
      </c>
      <c r="AM108" s="62">
        <f t="shared" si="166"/>
        <v>0</v>
      </c>
      <c r="AN108" s="63">
        <f>SUBTOTAL(9,AN109:AN111)</f>
        <v>75238</v>
      </c>
      <c r="AO108" s="64">
        <f t="shared" si="147"/>
        <v>0</v>
      </c>
      <c r="AP108" s="64">
        <f t="shared" si="148"/>
        <v>0</v>
      </c>
      <c r="AQ108" s="64">
        <f t="shared" si="149"/>
        <v>0</v>
      </c>
      <c r="AR108" s="64">
        <f t="shared" si="150"/>
        <v>75238</v>
      </c>
    </row>
    <row r="109" spans="1:62" s="94" customFormat="1" ht="18" customHeight="1">
      <c r="A109" s="435"/>
      <c r="B109" s="429">
        <v>2.1</v>
      </c>
      <c r="C109" s="34" t="s">
        <v>82</v>
      </c>
      <c r="D109" s="444" t="s">
        <v>48</v>
      </c>
      <c r="E109" s="35"/>
      <c r="F109" s="66"/>
      <c r="G109" s="66"/>
      <c r="H109" s="68"/>
      <c r="I109" s="68"/>
      <c r="J109" s="68"/>
      <c r="K109" s="68"/>
      <c r="L109" s="132" t="str">
        <f t="shared" ref="L109:L111" si="167">CONCATENATE(F109, ".", G109, ".", H109, ".", I109, ".", J109, ".", K109)</f>
        <v>.....</v>
      </c>
      <c r="M109" s="373"/>
      <c r="N109" s="369">
        <f>+AN109</f>
        <v>0</v>
      </c>
      <c r="O109" s="70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412">
        <f t="shared" ref="AA109:AA111" si="168">SUM(O109:Z109)</f>
        <v>0</v>
      </c>
      <c r="AB109" s="79">
        <f t="shared" ref="AB109:AB111" si="169">+$M109*O109</f>
        <v>0</v>
      </c>
      <c r="AC109" s="77">
        <f t="shared" ref="AC109:AC111" si="170">+$M109*P109</f>
        <v>0</v>
      </c>
      <c r="AD109" s="77">
        <f t="shared" ref="AD109:AD111" si="171">+$M109*Q109</f>
        <v>0</v>
      </c>
      <c r="AE109" s="77">
        <f t="shared" ref="AE109:AE111" si="172">+$M109*R109</f>
        <v>0</v>
      </c>
      <c r="AF109" s="77">
        <f t="shared" ref="AF109:AF111" si="173">+$M109*S109</f>
        <v>0</v>
      </c>
      <c r="AG109" s="77">
        <f t="shared" ref="AG109:AG111" si="174">+$M109*T109</f>
        <v>0</v>
      </c>
      <c r="AH109" s="77">
        <f t="shared" ref="AH109:AH111" si="175">+$M109*U109</f>
        <v>0</v>
      </c>
      <c r="AI109" s="77">
        <f t="shared" ref="AI109:AI111" si="176">+$M109*V109</f>
        <v>0</v>
      </c>
      <c r="AJ109" s="77">
        <f t="shared" ref="AJ109:AJ111" si="177">+$M109*W109</f>
        <v>0</v>
      </c>
      <c r="AK109" s="77">
        <f t="shared" ref="AK109:AK111" si="178">+$M109*X109</f>
        <v>0</v>
      </c>
      <c r="AL109" s="77">
        <f t="shared" ref="AL109:AL111" si="179">+$M109*Y109</f>
        <v>0</v>
      </c>
      <c r="AM109" s="80">
        <f t="shared" ref="AM109:AM111" si="180">+$M109*Z109</f>
        <v>0</v>
      </c>
      <c r="AN109" s="81">
        <f t="shared" ref="AN109:AN111" si="181">SUM(AB109:AM109)</f>
        <v>0</v>
      </c>
      <c r="AO109" s="64">
        <f t="shared" si="147"/>
        <v>0</v>
      </c>
      <c r="AP109" s="64">
        <f t="shared" si="148"/>
        <v>0</v>
      </c>
      <c r="AQ109" s="64">
        <f t="shared" si="149"/>
        <v>0</v>
      </c>
      <c r="AR109" s="64">
        <f t="shared" si="150"/>
        <v>0</v>
      </c>
    </row>
    <row r="110" spans="1:62" s="94" customFormat="1" ht="18" customHeight="1">
      <c r="A110" s="435"/>
      <c r="B110" s="429">
        <v>2.2000000000000002</v>
      </c>
      <c r="C110" s="34" t="s">
        <v>87</v>
      </c>
      <c r="D110" s="444" t="s">
        <v>48</v>
      </c>
      <c r="E110" s="35"/>
      <c r="F110" s="66"/>
      <c r="G110" s="66"/>
      <c r="H110" s="68"/>
      <c r="I110" s="68"/>
      <c r="J110" s="68"/>
      <c r="K110" s="68"/>
      <c r="L110" s="132" t="str">
        <f t="shared" si="167"/>
        <v>.....</v>
      </c>
      <c r="M110" s="373"/>
      <c r="N110" s="369">
        <f>+AN110</f>
        <v>0</v>
      </c>
      <c r="O110" s="70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412">
        <f t="shared" si="168"/>
        <v>0</v>
      </c>
      <c r="AB110" s="79">
        <f t="shared" si="169"/>
        <v>0</v>
      </c>
      <c r="AC110" s="77">
        <f t="shared" si="170"/>
        <v>0</v>
      </c>
      <c r="AD110" s="77">
        <f t="shared" si="171"/>
        <v>0</v>
      </c>
      <c r="AE110" s="77">
        <f t="shared" si="172"/>
        <v>0</v>
      </c>
      <c r="AF110" s="77">
        <f t="shared" si="173"/>
        <v>0</v>
      </c>
      <c r="AG110" s="77">
        <f t="shared" si="174"/>
        <v>0</v>
      </c>
      <c r="AH110" s="77">
        <f t="shared" si="175"/>
        <v>0</v>
      </c>
      <c r="AI110" s="77">
        <f t="shared" si="176"/>
        <v>0</v>
      </c>
      <c r="AJ110" s="77">
        <f t="shared" si="177"/>
        <v>0</v>
      </c>
      <c r="AK110" s="77">
        <f t="shared" si="178"/>
        <v>0</v>
      </c>
      <c r="AL110" s="77">
        <f t="shared" si="179"/>
        <v>0</v>
      </c>
      <c r="AM110" s="80">
        <f t="shared" si="180"/>
        <v>0</v>
      </c>
      <c r="AN110" s="81">
        <f t="shared" si="181"/>
        <v>0</v>
      </c>
      <c r="AO110" s="64">
        <f t="shared" si="147"/>
        <v>0</v>
      </c>
      <c r="AP110" s="64">
        <f t="shared" si="148"/>
        <v>0</v>
      </c>
      <c r="AQ110" s="64">
        <f t="shared" si="149"/>
        <v>0</v>
      </c>
      <c r="AR110" s="64">
        <f t="shared" si="150"/>
        <v>0</v>
      </c>
    </row>
    <row r="111" spans="1:62" s="94" customFormat="1" ht="18" customHeight="1">
      <c r="A111" s="435"/>
      <c r="B111" s="429">
        <v>2.2999999999999998</v>
      </c>
      <c r="C111" s="34" t="s">
        <v>88</v>
      </c>
      <c r="D111" s="444" t="s">
        <v>81</v>
      </c>
      <c r="E111" s="35">
        <v>7</v>
      </c>
      <c r="F111" s="66" t="s">
        <v>166</v>
      </c>
      <c r="G111" s="67" t="s">
        <v>158</v>
      </c>
      <c r="H111" s="68">
        <v>3</v>
      </c>
      <c r="I111" s="68">
        <v>2</v>
      </c>
      <c r="J111" s="68">
        <v>1</v>
      </c>
      <c r="K111" s="68">
        <v>1</v>
      </c>
      <c r="L111" s="132" t="str">
        <f t="shared" si="167"/>
        <v>2.6.3.2.1.1</v>
      </c>
      <c r="M111" s="373">
        <f>+'Matriz 5i'!P21/'Matriz 5i'!I21</f>
        <v>75238</v>
      </c>
      <c r="N111" s="369">
        <f>+AN111</f>
        <v>75238</v>
      </c>
      <c r="O111" s="70"/>
      <c r="P111" s="71"/>
      <c r="Q111" s="71"/>
      <c r="R111" s="71"/>
      <c r="S111" s="71"/>
      <c r="T111" s="71"/>
      <c r="U111" s="71"/>
      <c r="V111" s="71"/>
      <c r="W111" s="71"/>
      <c r="X111" s="71">
        <f>'Matriz 5i'!I21</f>
        <v>1</v>
      </c>
      <c r="Y111" s="71"/>
      <c r="Z111" s="71"/>
      <c r="AA111" s="412">
        <f t="shared" si="168"/>
        <v>1</v>
      </c>
      <c r="AB111" s="79">
        <f t="shared" si="169"/>
        <v>0</v>
      </c>
      <c r="AC111" s="77">
        <f t="shared" si="170"/>
        <v>0</v>
      </c>
      <c r="AD111" s="77">
        <f t="shared" si="171"/>
        <v>0</v>
      </c>
      <c r="AE111" s="77">
        <f t="shared" si="172"/>
        <v>0</v>
      </c>
      <c r="AF111" s="77">
        <f t="shared" si="173"/>
        <v>0</v>
      </c>
      <c r="AG111" s="77">
        <f t="shared" si="174"/>
        <v>0</v>
      </c>
      <c r="AH111" s="77">
        <f t="shared" si="175"/>
        <v>0</v>
      </c>
      <c r="AI111" s="77">
        <f t="shared" si="176"/>
        <v>0</v>
      </c>
      <c r="AJ111" s="77">
        <f t="shared" si="177"/>
        <v>0</v>
      </c>
      <c r="AK111" s="77">
        <f t="shared" si="178"/>
        <v>75238</v>
      </c>
      <c r="AL111" s="77">
        <f t="shared" si="179"/>
        <v>0</v>
      </c>
      <c r="AM111" s="80">
        <f t="shared" si="180"/>
        <v>0</v>
      </c>
      <c r="AN111" s="81">
        <f t="shared" si="181"/>
        <v>75238</v>
      </c>
      <c r="AO111" s="64">
        <f t="shared" si="147"/>
        <v>0</v>
      </c>
      <c r="AP111" s="64">
        <f t="shared" si="148"/>
        <v>0</v>
      </c>
      <c r="AQ111" s="64">
        <f t="shared" si="149"/>
        <v>0</v>
      </c>
      <c r="AR111" s="64">
        <f t="shared" si="150"/>
        <v>75238</v>
      </c>
    </row>
    <row r="112" spans="1:62" ht="18" customHeight="1">
      <c r="A112" s="436">
        <v>3</v>
      </c>
      <c r="B112" s="887" t="s">
        <v>41</v>
      </c>
      <c r="C112" s="888"/>
      <c r="D112" s="445"/>
      <c r="E112" s="441">
        <f>SUM(O112:Z112)</f>
        <v>0</v>
      </c>
      <c r="F112" s="82"/>
      <c r="G112" s="83"/>
      <c r="H112" s="84"/>
      <c r="I112" s="84"/>
      <c r="J112" s="84"/>
      <c r="K112" s="84"/>
      <c r="L112" s="131" t="str">
        <f t="shared" si="144"/>
        <v>....</v>
      </c>
      <c r="M112" s="393"/>
      <c r="N112" s="428">
        <f>N113+N114+N115</f>
        <v>194630</v>
      </c>
      <c r="O112" s="85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413">
        <f t="shared" si="145"/>
        <v>0</v>
      </c>
      <c r="AB112" s="448">
        <f t="shared" ref="AB112:AM112" si="182">SUM(AB113:AB115)</f>
        <v>0</v>
      </c>
      <c r="AC112" s="381">
        <f t="shared" si="182"/>
        <v>0</v>
      </c>
      <c r="AD112" s="381">
        <f t="shared" si="182"/>
        <v>0</v>
      </c>
      <c r="AE112" s="381">
        <f t="shared" si="182"/>
        <v>0</v>
      </c>
      <c r="AF112" s="381">
        <f t="shared" si="182"/>
        <v>0</v>
      </c>
      <c r="AG112" s="381">
        <f t="shared" si="182"/>
        <v>0</v>
      </c>
      <c r="AH112" s="381">
        <f t="shared" si="182"/>
        <v>0</v>
      </c>
      <c r="AI112" s="381">
        <f t="shared" si="182"/>
        <v>0</v>
      </c>
      <c r="AJ112" s="381">
        <f t="shared" si="182"/>
        <v>194630</v>
      </c>
      <c r="AK112" s="381">
        <f t="shared" si="182"/>
        <v>0</v>
      </c>
      <c r="AL112" s="381">
        <f t="shared" si="182"/>
        <v>0</v>
      </c>
      <c r="AM112" s="449">
        <f t="shared" si="182"/>
        <v>0</v>
      </c>
      <c r="AN112" s="90">
        <f>SUBTOTAL(9,AN113:AN115)</f>
        <v>194630</v>
      </c>
      <c r="AO112" s="64">
        <f t="shared" si="147"/>
        <v>0</v>
      </c>
      <c r="AP112" s="64">
        <f t="shared" si="148"/>
        <v>0</v>
      </c>
      <c r="AQ112" s="64">
        <f t="shared" si="149"/>
        <v>194630</v>
      </c>
      <c r="AR112" s="64">
        <f t="shared" si="150"/>
        <v>0</v>
      </c>
    </row>
    <row r="113" spans="1:44" ht="18" customHeight="1">
      <c r="A113" s="433"/>
      <c r="B113" s="429">
        <v>3.1</v>
      </c>
      <c r="C113" s="34" t="s">
        <v>82</v>
      </c>
      <c r="D113" s="444" t="s">
        <v>48</v>
      </c>
      <c r="E113" s="35"/>
      <c r="F113" s="91"/>
      <c r="G113" s="67"/>
      <c r="H113" s="68"/>
      <c r="I113" s="68"/>
      <c r="J113" s="68"/>
      <c r="K113" s="68"/>
      <c r="L113" s="132" t="str">
        <f t="shared" ref="L113:L115" si="183">CONCATENATE(F113, ".", G113, ".", H113, ".", I113, ".", J113, ".", K113)</f>
        <v>.....</v>
      </c>
      <c r="M113" s="394"/>
      <c r="N113" s="369">
        <f>+AN113</f>
        <v>0</v>
      </c>
      <c r="O113" s="70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412">
        <f t="shared" si="145"/>
        <v>0</v>
      </c>
      <c r="AB113" s="79">
        <f t="shared" ref="AB113:AB115" si="184">+$M113*O113</f>
        <v>0</v>
      </c>
      <c r="AC113" s="77">
        <f t="shared" ref="AC113:AC115" si="185">+$M113*P113</f>
        <v>0</v>
      </c>
      <c r="AD113" s="77">
        <f t="shared" ref="AD113:AD115" si="186">+$M113*Q113</f>
        <v>0</v>
      </c>
      <c r="AE113" s="77">
        <f t="shared" ref="AE113:AE115" si="187">+$M113*R113</f>
        <v>0</v>
      </c>
      <c r="AF113" s="77">
        <f t="shared" ref="AF113:AF115" si="188">+$M113*S113</f>
        <v>0</v>
      </c>
      <c r="AG113" s="77">
        <f t="shared" ref="AG113:AG115" si="189">+$M113*T113</f>
        <v>0</v>
      </c>
      <c r="AH113" s="77">
        <f t="shared" ref="AH113:AH115" si="190">+$M113*U113</f>
        <v>0</v>
      </c>
      <c r="AI113" s="77">
        <f t="shared" ref="AI113:AI115" si="191">+$M113*V113</f>
        <v>0</v>
      </c>
      <c r="AJ113" s="77">
        <f t="shared" ref="AJ113:AJ115" si="192">+$M113*W113</f>
        <v>0</v>
      </c>
      <c r="AK113" s="77">
        <f t="shared" ref="AK113:AK115" si="193">+$M113*X113</f>
        <v>0</v>
      </c>
      <c r="AL113" s="77">
        <f t="shared" ref="AL113:AL115" si="194">+$M113*Y113</f>
        <v>0</v>
      </c>
      <c r="AM113" s="80">
        <f t="shared" ref="AM113:AM115" si="195">+$M113*Z113</f>
        <v>0</v>
      </c>
      <c r="AN113" s="81">
        <f t="shared" ref="AN113:AN115" si="196">SUM(AB113:AM113)</f>
        <v>0</v>
      </c>
      <c r="AO113" s="64">
        <f t="shared" si="147"/>
        <v>0</v>
      </c>
      <c r="AP113" s="64">
        <f t="shared" si="148"/>
        <v>0</v>
      </c>
      <c r="AQ113" s="64">
        <f t="shared" si="149"/>
        <v>0</v>
      </c>
      <c r="AR113" s="64">
        <f t="shared" si="150"/>
        <v>0</v>
      </c>
    </row>
    <row r="114" spans="1:44" ht="18" customHeight="1">
      <c r="A114" s="432"/>
      <c r="B114" s="429">
        <v>3.2</v>
      </c>
      <c r="C114" s="34" t="s">
        <v>84</v>
      </c>
      <c r="D114" s="424" t="s">
        <v>34</v>
      </c>
      <c r="E114" s="35"/>
      <c r="F114" s="91"/>
      <c r="G114" s="67"/>
      <c r="H114" s="68"/>
      <c r="I114" s="68"/>
      <c r="J114" s="68"/>
      <c r="K114" s="68"/>
      <c r="L114" s="132" t="str">
        <f t="shared" si="183"/>
        <v>.....</v>
      </c>
      <c r="M114" s="394"/>
      <c r="N114" s="369">
        <f>+AN114</f>
        <v>0</v>
      </c>
      <c r="O114" s="70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412">
        <f t="shared" si="145"/>
        <v>0</v>
      </c>
      <c r="AB114" s="79">
        <f t="shared" si="184"/>
        <v>0</v>
      </c>
      <c r="AC114" s="77">
        <f t="shared" si="185"/>
        <v>0</v>
      </c>
      <c r="AD114" s="77">
        <f t="shared" si="186"/>
        <v>0</v>
      </c>
      <c r="AE114" s="77">
        <f t="shared" si="187"/>
        <v>0</v>
      </c>
      <c r="AF114" s="77">
        <f t="shared" si="188"/>
        <v>0</v>
      </c>
      <c r="AG114" s="77">
        <f t="shared" si="189"/>
        <v>0</v>
      </c>
      <c r="AH114" s="77">
        <f t="shared" si="190"/>
        <v>0</v>
      </c>
      <c r="AI114" s="77">
        <f t="shared" si="191"/>
        <v>0</v>
      </c>
      <c r="AJ114" s="77">
        <f t="shared" si="192"/>
        <v>0</v>
      </c>
      <c r="AK114" s="77">
        <f t="shared" si="193"/>
        <v>0</v>
      </c>
      <c r="AL114" s="77">
        <f t="shared" si="194"/>
        <v>0</v>
      </c>
      <c r="AM114" s="80">
        <f t="shared" si="195"/>
        <v>0</v>
      </c>
      <c r="AN114" s="81">
        <f t="shared" si="196"/>
        <v>0</v>
      </c>
      <c r="AO114" s="64">
        <f t="shared" si="147"/>
        <v>0</v>
      </c>
      <c r="AP114" s="64">
        <f t="shared" si="148"/>
        <v>0</v>
      </c>
      <c r="AQ114" s="64">
        <f t="shared" si="149"/>
        <v>0</v>
      </c>
      <c r="AR114" s="64">
        <f t="shared" si="150"/>
        <v>0</v>
      </c>
    </row>
    <row r="115" spans="1:44" ht="18" customHeight="1">
      <c r="A115" s="433"/>
      <c r="B115" s="429">
        <v>3.3</v>
      </c>
      <c r="C115" s="34" t="s">
        <v>85</v>
      </c>
      <c r="D115" s="424" t="s">
        <v>81</v>
      </c>
      <c r="E115" s="35">
        <v>1</v>
      </c>
      <c r="F115" s="91" t="s">
        <v>166</v>
      </c>
      <c r="G115" s="66" t="s">
        <v>158</v>
      </c>
      <c r="H115" s="68">
        <v>2</v>
      </c>
      <c r="I115" s="68">
        <v>2</v>
      </c>
      <c r="J115" s="68">
        <v>3</v>
      </c>
      <c r="K115" s="68">
        <v>2</v>
      </c>
      <c r="L115" s="132" t="str">
        <f t="shared" si="183"/>
        <v>2.6.2.2.3.2</v>
      </c>
      <c r="M115" s="373">
        <f>+'Matriz 5i'!P22/'Matriz 5i'!I22</f>
        <v>194630</v>
      </c>
      <c r="N115" s="369">
        <f>+E115*M115</f>
        <v>194630</v>
      </c>
      <c r="O115" s="70"/>
      <c r="P115" s="71"/>
      <c r="Q115" s="71"/>
      <c r="R115" s="71"/>
      <c r="S115" s="71"/>
      <c r="T115" s="71"/>
      <c r="U115" s="71"/>
      <c r="V115" s="71"/>
      <c r="W115" s="71">
        <f>'Matriz 5i'!I22</f>
        <v>1</v>
      </c>
      <c r="X115" s="71"/>
      <c r="Y115" s="71"/>
      <c r="Z115" s="71"/>
      <c r="AA115" s="412">
        <f t="shared" si="145"/>
        <v>1</v>
      </c>
      <c r="AB115" s="79">
        <f t="shared" si="184"/>
        <v>0</v>
      </c>
      <c r="AC115" s="77">
        <f t="shared" si="185"/>
        <v>0</v>
      </c>
      <c r="AD115" s="77">
        <f t="shared" si="186"/>
        <v>0</v>
      </c>
      <c r="AE115" s="77">
        <f t="shared" si="187"/>
        <v>0</v>
      </c>
      <c r="AF115" s="77">
        <f t="shared" si="188"/>
        <v>0</v>
      </c>
      <c r="AG115" s="77">
        <f t="shared" si="189"/>
        <v>0</v>
      </c>
      <c r="AH115" s="77">
        <f t="shared" si="190"/>
        <v>0</v>
      </c>
      <c r="AI115" s="77">
        <f t="shared" si="191"/>
        <v>0</v>
      </c>
      <c r="AJ115" s="77">
        <f t="shared" si="192"/>
        <v>194630</v>
      </c>
      <c r="AK115" s="77">
        <f t="shared" si="193"/>
        <v>0</v>
      </c>
      <c r="AL115" s="77">
        <f t="shared" si="194"/>
        <v>0</v>
      </c>
      <c r="AM115" s="80">
        <f t="shared" si="195"/>
        <v>0</v>
      </c>
      <c r="AN115" s="81">
        <f t="shared" si="196"/>
        <v>194630</v>
      </c>
      <c r="AO115" s="64">
        <f t="shared" si="147"/>
        <v>0</v>
      </c>
      <c r="AP115" s="64">
        <f t="shared" si="148"/>
        <v>0</v>
      </c>
      <c r="AQ115" s="64">
        <f t="shared" si="149"/>
        <v>194630</v>
      </c>
      <c r="AR115" s="64">
        <f t="shared" si="150"/>
        <v>0</v>
      </c>
    </row>
    <row r="116" spans="1:44" ht="18" customHeight="1">
      <c r="A116" s="436">
        <v>4</v>
      </c>
      <c r="B116" s="887" t="s">
        <v>143</v>
      </c>
      <c r="C116" s="888"/>
      <c r="D116" s="445"/>
      <c r="E116" s="441">
        <f>SUM(O116:Z116)</f>
        <v>0</v>
      </c>
      <c r="F116" s="82"/>
      <c r="G116" s="83"/>
      <c r="H116" s="84"/>
      <c r="I116" s="84"/>
      <c r="J116" s="84"/>
      <c r="K116" s="84"/>
      <c r="L116" s="131" t="str">
        <f t="shared" si="144"/>
        <v>....</v>
      </c>
      <c r="M116" s="393"/>
      <c r="N116" s="428">
        <f>+AN116</f>
        <v>21591</v>
      </c>
      <c r="O116" s="85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413">
        <f>SUM(O116:Z116)</f>
        <v>0</v>
      </c>
      <c r="AB116" s="448">
        <f t="shared" ref="AB116:AM116" si="197">SUM(AB117:AB119)</f>
        <v>0</v>
      </c>
      <c r="AC116" s="381">
        <f t="shared" si="197"/>
        <v>0</v>
      </c>
      <c r="AD116" s="381">
        <f t="shared" si="197"/>
        <v>0</v>
      </c>
      <c r="AE116" s="381">
        <f t="shared" si="197"/>
        <v>0</v>
      </c>
      <c r="AF116" s="381">
        <f t="shared" si="197"/>
        <v>0</v>
      </c>
      <c r="AG116" s="381">
        <f t="shared" si="197"/>
        <v>0</v>
      </c>
      <c r="AH116" s="381">
        <f t="shared" si="197"/>
        <v>0</v>
      </c>
      <c r="AI116" s="381">
        <f t="shared" si="197"/>
        <v>21591</v>
      </c>
      <c r="AJ116" s="381">
        <f t="shared" si="197"/>
        <v>0</v>
      </c>
      <c r="AK116" s="381">
        <f t="shared" si="197"/>
        <v>0</v>
      </c>
      <c r="AL116" s="381">
        <f t="shared" si="197"/>
        <v>0</v>
      </c>
      <c r="AM116" s="449">
        <f t="shared" si="197"/>
        <v>0</v>
      </c>
      <c r="AN116" s="90">
        <f>SUBTOTAL(9,AN117:AN119)</f>
        <v>21591</v>
      </c>
      <c r="AO116" s="64">
        <f t="shared" si="147"/>
        <v>0</v>
      </c>
      <c r="AP116" s="64">
        <f t="shared" si="148"/>
        <v>0</v>
      </c>
      <c r="AQ116" s="64">
        <f t="shared" si="149"/>
        <v>21591</v>
      </c>
      <c r="AR116" s="64">
        <f t="shared" si="150"/>
        <v>0</v>
      </c>
    </row>
    <row r="117" spans="1:44" ht="18" customHeight="1">
      <c r="A117" s="432"/>
      <c r="B117" s="429">
        <v>4.0999999999999996</v>
      </c>
      <c r="C117" s="34" t="s">
        <v>32</v>
      </c>
      <c r="D117" s="424" t="s">
        <v>34</v>
      </c>
      <c r="E117" s="35">
        <v>1</v>
      </c>
      <c r="F117" s="66" t="s">
        <v>166</v>
      </c>
      <c r="G117" s="67" t="s">
        <v>158</v>
      </c>
      <c r="H117" s="68">
        <v>8</v>
      </c>
      <c r="I117" s="68">
        <v>1</v>
      </c>
      <c r="J117" s="68">
        <v>4</v>
      </c>
      <c r="K117" s="68">
        <v>3</v>
      </c>
      <c r="L117" s="132" t="str">
        <f t="shared" ref="L117:L119" si="198">CONCATENATE(F117, ".", G117, ".", H117, ".", I117, ".", J117, ".", K117)</f>
        <v>2.6.8.1.4.3</v>
      </c>
      <c r="M117" s="373">
        <f>+'Matriz 5i'!P23/'Matriz 5i'!I23</f>
        <v>8097</v>
      </c>
      <c r="N117" s="369">
        <f>+E117*M118</f>
        <v>13494</v>
      </c>
      <c r="O117" s="70"/>
      <c r="P117" s="71"/>
      <c r="Q117" s="71"/>
      <c r="R117" s="71"/>
      <c r="S117" s="71"/>
      <c r="T117" s="71"/>
      <c r="U117" s="71"/>
      <c r="V117" s="71">
        <f>'Matriz 5i'!I23</f>
        <v>1</v>
      </c>
      <c r="W117" s="71"/>
      <c r="X117" s="71"/>
      <c r="Y117" s="71"/>
      <c r="Z117" s="71"/>
      <c r="AA117" s="412">
        <f>SUM(O117:Z117)</f>
        <v>1</v>
      </c>
      <c r="AB117" s="79">
        <f t="shared" ref="AB117:AB119" si="199">+$M117*O117</f>
        <v>0</v>
      </c>
      <c r="AC117" s="77">
        <f t="shared" ref="AC117:AC119" si="200">+$M117*P117</f>
        <v>0</v>
      </c>
      <c r="AD117" s="77">
        <f t="shared" ref="AD117:AD119" si="201">+$M117*Q117</f>
        <v>0</v>
      </c>
      <c r="AE117" s="77">
        <f t="shared" ref="AE117:AE119" si="202">+$M117*R117</f>
        <v>0</v>
      </c>
      <c r="AF117" s="77">
        <f t="shared" ref="AF117:AF118" si="203">+$M117*S117</f>
        <v>0</v>
      </c>
      <c r="AG117" s="77">
        <f t="shared" ref="AG117:AG118" si="204">+$M117*T117</f>
        <v>0</v>
      </c>
      <c r="AH117" s="77">
        <f t="shared" ref="AH117:AH118" si="205">+$M117*U117</f>
        <v>0</v>
      </c>
      <c r="AI117" s="77">
        <f t="shared" ref="AI117:AI118" si="206">+$M117*V117</f>
        <v>8097</v>
      </c>
      <c r="AJ117" s="77">
        <f t="shared" ref="AJ117:AJ118" si="207">+$M117*W117</f>
        <v>0</v>
      </c>
      <c r="AK117" s="77">
        <f t="shared" ref="AK117:AK119" si="208">+$M117*X117</f>
        <v>0</v>
      </c>
      <c r="AL117" s="77">
        <f t="shared" ref="AL117:AL119" si="209">+$M117*Y117</f>
        <v>0</v>
      </c>
      <c r="AM117" s="80">
        <f t="shared" ref="AM117:AM119" si="210">+$M117*Z117</f>
        <v>0</v>
      </c>
      <c r="AN117" s="81">
        <f t="shared" ref="AN117:AN119" si="211">SUM(AB117:AM117)</f>
        <v>8097</v>
      </c>
      <c r="AO117" s="64">
        <f t="shared" si="147"/>
        <v>0</v>
      </c>
      <c r="AP117" s="64">
        <f t="shared" si="148"/>
        <v>0</v>
      </c>
      <c r="AQ117" s="64">
        <f t="shared" si="149"/>
        <v>8097</v>
      </c>
      <c r="AR117" s="64">
        <f t="shared" si="150"/>
        <v>0</v>
      </c>
    </row>
    <row r="118" spans="1:44" ht="18" customHeight="1">
      <c r="A118" s="433"/>
      <c r="B118" s="429">
        <v>4.2</v>
      </c>
      <c r="C118" s="34" t="s">
        <v>42</v>
      </c>
      <c r="D118" s="424" t="s">
        <v>34</v>
      </c>
      <c r="E118" s="35">
        <v>1</v>
      </c>
      <c r="F118" s="66" t="s">
        <v>142</v>
      </c>
      <c r="G118" s="66" t="s">
        <v>158</v>
      </c>
      <c r="H118" s="68">
        <v>2</v>
      </c>
      <c r="I118" s="68">
        <v>2</v>
      </c>
      <c r="J118" s="68">
        <v>3</v>
      </c>
      <c r="K118" s="68">
        <v>2</v>
      </c>
      <c r="L118" s="132" t="str">
        <f t="shared" si="198"/>
        <v>1.6.2.2.3.2</v>
      </c>
      <c r="M118" s="373">
        <f>+'Matriz 5i'!P24/'Matriz 5i'!I24</f>
        <v>13494</v>
      </c>
      <c r="N118" s="369">
        <f>+E118*M119</f>
        <v>0</v>
      </c>
      <c r="O118" s="70"/>
      <c r="P118" s="71"/>
      <c r="Q118" s="71"/>
      <c r="R118" s="71"/>
      <c r="S118" s="71"/>
      <c r="T118" s="71"/>
      <c r="U118" s="71"/>
      <c r="V118" s="71">
        <f>'Matriz 5i'!I24</f>
        <v>1</v>
      </c>
      <c r="W118" s="71"/>
      <c r="X118" s="71"/>
      <c r="Y118" s="71"/>
      <c r="Z118" s="71"/>
      <c r="AA118" s="412">
        <f>SUM(O118:Z118)</f>
        <v>1</v>
      </c>
      <c r="AB118" s="79">
        <f t="shared" si="199"/>
        <v>0</v>
      </c>
      <c r="AC118" s="77">
        <f t="shared" si="200"/>
        <v>0</v>
      </c>
      <c r="AD118" s="77">
        <f t="shared" si="201"/>
        <v>0</v>
      </c>
      <c r="AE118" s="77">
        <f t="shared" si="202"/>
        <v>0</v>
      </c>
      <c r="AF118" s="77">
        <f t="shared" si="203"/>
        <v>0</v>
      </c>
      <c r="AG118" s="77">
        <f t="shared" si="204"/>
        <v>0</v>
      </c>
      <c r="AH118" s="77">
        <f t="shared" si="205"/>
        <v>0</v>
      </c>
      <c r="AI118" s="77">
        <f t="shared" si="206"/>
        <v>13494</v>
      </c>
      <c r="AJ118" s="77">
        <f t="shared" si="207"/>
        <v>0</v>
      </c>
      <c r="AK118" s="77">
        <f t="shared" si="208"/>
        <v>0</v>
      </c>
      <c r="AL118" s="77">
        <f t="shared" si="209"/>
        <v>0</v>
      </c>
      <c r="AM118" s="80">
        <f t="shared" si="210"/>
        <v>0</v>
      </c>
      <c r="AN118" s="81">
        <f t="shared" si="211"/>
        <v>13494</v>
      </c>
      <c r="AO118" s="64">
        <f t="shared" si="147"/>
        <v>0</v>
      </c>
      <c r="AP118" s="64">
        <f t="shared" si="148"/>
        <v>0</v>
      </c>
      <c r="AQ118" s="64">
        <f t="shared" si="149"/>
        <v>13494</v>
      </c>
      <c r="AR118" s="64">
        <f t="shared" si="150"/>
        <v>0</v>
      </c>
    </row>
    <row r="119" spans="1:44" ht="18" customHeight="1" thickBot="1">
      <c r="A119" s="437"/>
      <c r="B119" s="430"/>
      <c r="C119" s="346"/>
      <c r="D119" s="446"/>
      <c r="E119" s="442"/>
      <c r="F119" s="322"/>
      <c r="G119" s="347"/>
      <c r="H119" s="323"/>
      <c r="I119" s="323"/>
      <c r="J119" s="323"/>
      <c r="K119" s="323"/>
      <c r="L119" s="390" t="str">
        <f t="shared" si="198"/>
        <v>.....</v>
      </c>
      <c r="M119" s="446"/>
      <c r="N119" s="370">
        <f>+AN119</f>
        <v>0</v>
      </c>
      <c r="O119" s="325"/>
      <c r="P119" s="326"/>
      <c r="Q119" s="326"/>
      <c r="R119" s="326"/>
      <c r="S119" s="326"/>
      <c r="T119" s="326"/>
      <c r="U119" s="326"/>
      <c r="V119" s="326"/>
      <c r="W119" s="326"/>
      <c r="X119" s="326"/>
      <c r="Y119" s="326"/>
      <c r="Z119" s="326"/>
      <c r="AA119" s="414">
        <f>SUM(O119:Z119)</f>
        <v>0</v>
      </c>
      <c r="AB119" s="334">
        <f t="shared" si="199"/>
        <v>0</v>
      </c>
      <c r="AC119" s="332">
        <f t="shared" si="200"/>
        <v>0</v>
      </c>
      <c r="AD119" s="332">
        <f t="shared" si="201"/>
        <v>0</v>
      </c>
      <c r="AE119" s="332">
        <f t="shared" si="202"/>
        <v>0</v>
      </c>
      <c r="AF119" s="332">
        <f t="shared" ref="AF119" si="212">+$M119*S119</f>
        <v>0</v>
      </c>
      <c r="AG119" s="332">
        <f t="shared" ref="AG119" si="213">+$M119*T119</f>
        <v>0</v>
      </c>
      <c r="AH119" s="332">
        <f t="shared" ref="AH119" si="214">+$M119*U119</f>
        <v>0</v>
      </c>
      <c r="AI119" s="332">
        <f t="shared" ref="AI119" si="215">+$M119*V119</f>
        <v>0</v>
      </c>
      <c r="AJ119" s="332">
        <f t="shared" ref="AJ119" si="216">+$M119*W119</f>
        <v>0</v>
      </c>
      <c r="AK119" s="332">
        <f t="shared" si="208"/>
        <v>0</v>
      </c>
      <c r="AL119" s="332">
        <f t="shared" si="209"/>
        <v>0</v>
      </c>
      <c r="AM119" s="335">
        <f t="shared" si="210"/>
        <v>0</v>
      </c>
      <c r="AN119" s="336">
        <f t="shared" si="211"/>
        <v>0</v>
      </c>
      <c r="AO119" s="64">
        <f t="shared" si="147"/>
        <v>0</v>
      </c>
      <c r="AP119" s="64">
        <f t="shared" si="148"/>
        <v>0</v>
      </c>
      <c r="AQ119" s="64">
        <f t="shared" si="149"/>
        <v>0</v>
      </c>
      <c r="AR119" s="64">
        <f t="shared" si="150"/>
        <v>0</v>
      </c>
    </row>
    <row r="120" spans="1:44" ht="18" customHeight="1">
      <c r="A120" s="95"/>
      <c r="B120" s="95"/>
      <c r="C120" s="96"/>
      <c r="D120" s="97"/>
      <c r="E120" s="98"/>
      <c r="F120" s="99"/>
      <c r="G120" s="100"/>
      <c r="H120" s="98"/>
      <c r="I120" s="98"/>
      <c r="J120" s="98"/>
      <c r="K120" s="98"/>
      <c r="L120" s="98"/>
      <c r="M120" s="101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64"/>
      <c r="AP120" s="64"/>
      <c r="AQ120" s="64"/>
      <c r="AR120" s="64"/>
    </row>
    <row r="121" spans="1:44" ht="18" customHeight="1">
      <c r="A121" s="95"/>
      <c r="B121" s="95"/>
      <c r="C121" s="96"/>
      <c r="D121" s="97"/>
      <c r="E121" s="98"/>
      <c r="F121" s="99"/>
      <c r="G121" s="100"/>
      <c r="H121" s="98"/>
      <c r="I121" s="98"/>
      <c r="J121" s="98"/>
      <c r="K121" s="98"/>
      <c r="L121" s="98"/>
      <c r="M121" s="101"/>
      <c r="AN121" s="155"/>
      <c r="AO121" s="64"/>
      <c r="AP121" s="64"/>
      <c r="AQ121" s="64"/>
      <c r="AR121" s="64"/>
    </row>
    <row r="122" spans="1:44" ht="18" customHeight="1">
      <c r="B122" s="41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</row>
    <row r="123" spans="1:44" ht="18" customHeight="1">
      <c r="B123" s="41"/>
    </row>
    <row r="124" spans="1:44" ht="18" customHeight="1">
      <c r="B124" s="41"/>
    </row>
    <row r="125" spans="1:44" ht="18" customHeight="1">
      <c r="A125" s="37"/>
      <c r="B125" s="27"/>
    </row>
    <row r="126" spans="1:44" ht="18" customHeight="1">
      <c r="A126" s="38"/>
      <c r="B126" s="27"/>
    </row>
    <row r="127" spans="1:44" ht="18" customHeight="1">
      <c r="A127" s="38"/>
      <c r="B127" s="27"/>
      <c r="F127" s="40"/>
      <c r="G127" s="40"/>
      <c r="M127" s="40"/>
      <c r="N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</row>
    <row r="128" spans="1:44" ht="18" customHeight="1">
      <c r="A128" s="38"/>
      <c r="B128" s="27"/>
      <c r="F128" s="40"/>
      <c r="G128" s="40"/>
      <c r="M128" s="40"/>
      <c r="N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</row>
    <row r="129" spans="1:62" ht="18" customHeight="1">
      <c r="A129" s="38"/>
      <c r="B129" s="27"/>
      <c r="F129" s="40"/>
      <c r="G129" s="40"/>
      <c r="M129" s="40"/>
      <c r="N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</row>
    <row r="130" spans="1:62" ht="18" customHeight="1">
      <c r="A130" s="38"/>
      <c r="B130" s="27"/>
      <c r="F130" s="40"/>
      <c r="G130" s="40"/>
      <c r="M130" s="40"/>
      <c r="N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</row>
    <row r="131" spans="1:62" s="44" customFormat="1" ht="18" customHeight="1">
      <c r="A131" s="1" t="s">
        <v>2</v>
      </c>
      <c r="B131" s="20"/>
      <c r="C131" s="20"/>
      <c r="D131" s="20" t="s">
        <v>92</v>
      </c>
      <c r="E131" s="20"/>
      <c r="F131" s="20"/>
      <c r="G131" s="20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</row>
    <row r="132" spans="1:62" ht="18" customHeight="1">
      <c r="A132" s="1"/>
      <c r="B132" s="19"/>
      <c r="C132" s="22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</row>
    <row r="133" spans="1:62" ht="18" customHeight="1">
      <c r="A133" s="23" t="s">
        <v>54</v>
      </c>
      <c r="B133" s="472" t="s">
        <v>169</v>
      </c>
      <c r="N133" s="879" t="s">
        <v>93</v>
      </c>
      <c r="O133" s="879"/>
      <c r="P133" s="880"/>
      <c r="Q133" s="896" t="s">
        <v>163</v>
      </c>
      <c r="R133" s="897"/>
      <c r="S133" s="897"/>
      <c r="T133" s="897"/>
      <c r="U133" s="897"/>
      <c r="V133" s="897"/>
      <c r="W133" s="897"/>
      <c r="X133" s="897"/>
      <c r="Y133" s="897"/>
      <c r="Z133" s="897"/>
      <c r="AA133" s="897"/>
      <c r="AB133" s="898"/>
      <c r="AP133" s="43">
        <v>-329017.2</v>
      </c>
    </row>
    <row r="134" spans="1:62" ht="18" customHeight="1" thickBot="1">
      <c r="AP134" s="45">
        <f>+AP132+AP133</f>
        <v>-329017.2</v>
      </c>
    </row>
    <row r="135" spans="1:62" ht="18" customHeight="1" thickBot="1">
      <c r="A135" s="877" t="s">
        <v>55</v>
      </c>
      <c r="B135" s="877" t="s">
        <v>94</v>
      </c>
      <c r="C135" s="877" t="s">
        <v>95</v>
      </c>
      <c r="D135" s="877" t="s">
        <v>96</v>
      </c>
      <c r="E135" s="877" t="s">
        <v>97</v>
      </c>
      <c r="F135" s="877" t="s">
        <v>98</v>
      </c>
      <c r="G135" s="877" t="s">
        <v>99</v>
      </c>
      <c r="H135" s="877" t="s">
        <v>100</v>
      </c>
      <c r="I135" s="877" t="s">
        <v>101</v>
      </c>
      <c r="J135" s="877" t="s">
        <v>102</v>
      </c>
      <c r="K135" s="877" t="s">
        <v>103</v>
      </c>
      <c r="L135" s="877" t="s">
        <v>104</v>
      </c>
      <c r="M135" s="877" t="s">
        <v>105</v>
      </c>
      <c r="N135" s="877" t="s">
        <v>106</v>
      </c>
      <c r="O135" s="881" t="s">
        <v>107</v>
      </c>
      <c r="P135" s="875"/>
      <c r="Q135" s="875"/>
      <c r="R135" s="875"/>
      <c r="S135" s="875"/>
      <c r="T135" s="875"/>
      <c r="U135" s="875"/>
      <c r="V135" s="875"/>
      <c r="W135" s="875"/>
      <c r="X135" s="875"/>
      <c r="Y135" s="875"/>
      <c r="Z135" s="875"/>
      <c r="AA135" s="875"/>
      <c r="AB135" s="874" t="s">
        <v>108</v>
      </c>
      <c r="AC135" s="875"/>
      <c r="AD135" s="875"/>
      <c r="AE135" s="875"/>
      <c r="AF135" s="875"/>
      <c r="AG135" s="875"/>
      <c r="AH135" s="875"/>
      <c r="AI135" s="875"/>
      <c r="AJ135" s="875"/>
      <c r="AK135" s="875"/>
      <c r="AL135" s="875"/>
      <c r="AM135" s="875"/>
      <c r="AN135" s="876"/>
    </row>
    <row r="136" spans="1:62" ht="18" customHeight="1" thickBot="1">
      <c r="A136" s="878"/>
      <c r="B136" s="878"/>
      <c r="C136" s="878"/>
      <c r="D136" s="878"/>
      <c r="E136" s="878"/>
      <c r="F136" s="878"/>
      <c r="G136" s="878"/>
      <c r="H136" s="878"/>
      <c r="I136" s="878"/>
      <c r="J136" s="878"/>
      <c r="K136" s="878"/>
      <c r="L136" s="878"/>
      <c r="M136" s="878"/>
      <c r="N136" s="878"/>
      <c r="O136" s="46" t="s">
        <v>109</v>
      </c>
      <c r="P136" s="46" t="s">
        <v>110</v>
      </c>
      <c r="Q136" s="46" t="s">
        <v>111</v>
      </c>
      <c r="R136" s="46" t="s">
        <v>112</v>
      </c>
      <c r="S136" s="46" t="s">
        <v>113</v>
      </c>
      <c r="T136" s="46" t="s">
        <v>114</v>
      </c>
      <c r="U136" s="46" t="s">
        <v>115</v>
      </c>
      <c r="V136" s="46" t="s">
        <v>116</v>
      </c>
      <c r="W136" s="46" t="s">
        <v>117</v>
      </c>
      <c r="X136" s="46" t="s">
        <v>118</v>
      </c>
      <c r="Y136" s="46" t="s">
        <v>119</v>
      </c>
      <c r="Z136" s="46" t="s">
        <v>120</v>
      </c>
      <c r="AA136" s="46" t="s">
        <v>121</v>
      </c>
      <c r="AB136" s="47" t="s">
        <v>109</v>
      </c>
      <c r="AC136" s="47" t="s">
        <v>110</v>
      </c>
      <c r="AD136" s="47" t="s">
        <v>111</v>
      </c>
      <c r="AE136" s="47" t="s">
        <v>112</v>
      </c>
      <c r="AF136" s="47" t="s">
        <v>113</v>
      </c>
      <c r="AG136" s="47" t="s">
        <v>114</v>
      </c>
      <c r="AH136" s="47" t="s">
        <v>115</v>
      </c>
      <c r="AI136" s="47" t="s">
        <v>116</v>
      </c>
      <c r="AJ136" s="47" t="s">
        <v>117</v>
      </c>
      <c r="AK136" s="47" t="s">
        <v>118</v>
      </c>
      <c r="AL136" s="47" t="s">
        <v>119</v>
      </c>
      <c r="AM136" s="47" t="s">
        <v>120</v>
      </c>
      <c r="AN136" s="48" t="s">
        <v>121</v>
      </c>
    </row>
    <row r="137" spans="1:62" s="305" customFormat="1" ht="18" customHeight="1">
      <c r="A137" s="49" t="s">
        <v>56</v>
      </c>
      <c r="B137" s="49" t="s">
        <v>55</v>
      </c>
      <c r="C137" s="49" t="s">
        <v>122</v>
      </c>
      <c r="D137" s="49" t="s">
        <v>123</v>
      </c>
      <c r="E137" s="49" t="s">
        <v>124</v>
      </c>
      <c r="F137" s="50" t="s">
        <v>98</v>
      </c>
      <c r="G137" s="51" t="s">
        <v>99</v>
      </c>
      <c r="H137" s="49" t="s">
        <v>100</v>
      </c>
      <c r="I137" s="49" t="s">
        <v>101</v>
      </c>
      <c r="J137" s="49" t="s">
        <v>102</v>
      </c>
      <c r="K137" s="49" t="s">
        <v>103</v>
      </c>
      <c r="L137" s="49" t="s">
        <v>104</v>
      </c>
      <c r="M137" s="52" t="s">
        <v>105</v>
      </c>
      <c r="N137" s="53"/>
      <c r="O137" s="49">
        <v>1</v>
      </c>
      <c r="P137" s="49">
        <v>2</v>
      </c>
      <c r="Q137" s="49">
        <v>3</v>
      </c>
      <c r="R137" s="49">
        <v>4</v>
      </c>
      <c r="S137" s="49">
        <v>5</v>
      </c>
      <c r="T137" s="49">
        <v>6</v>
      </c>
      <c r="U137" s="49">
        <v>7</v>
      </c>
      <c r="V137" s="49">
        <v>8</v>
      </c>
      <c r="W137" s="49">
        <v>9</v>
      </c>
      <c r="X137" s="49">
        <v>10</v>
      </c>
      <c r="Y137" s="49">
        <v>11</v>
      </c>
      <c r="Z137" s="49">
        <v>12</v>
      </c>
      <c r="AA137" s="49" t="s">
        <v>125</v>
      </c>
      <c r="AB137" s="52" t="s">
        <v>126</v>
      </c>
      <c r="AC137" s="52" t="s">
        <v>127</v>
      </c>
      <c r="AD137" s="52" t="s">
        <v>128</v>
      </c>
      <c r="AE137" s="52" t="s">
        <v>129</v>
      </c>
      <c r="AF137" s="52" t="s">
        <v>130</v>
      </c>
      <c r="AG137" s="52" t="s">
        <v>131</v>
      </c>
      <c r="AH137" s="52" t="s">
        <v>132</v>
      </c>
      <c r="AI137" s="52" t="s">
        <v>133</v>
      </c>
      <c r="AJ137" s="52" t="s">
        <v>134</v>
      </c>
      <c r="AK137" s="52" t="s">
        <v>135</v>
      </c>
      <c r="AL137" s="52" t="s">
        <v>136</v>
      </c>
      <c r="AM137" s="52" t="s">
        <v>137</v>
      </c>
      <c r="AN137" s="54" t="s">
        <v>121</v>
      </c>
      <c r="AO137" s="305" t="s">
        <v>138</v>
      </c>
      <c r="AP137" s="305" t="s">
        <v>139</v>
      </c>
      <c r="AQ137" s="305" t="s">
        <v>140</v>
      </c>
      <c r="AR137" s="305" t="s">
        <v>141</v>
      </c>
    </row>
    <row r="138" spans="1:62" s="93" customFormat="1" ht="18" customHeight="1">
      <c r="A138" s="434">
        <v>1</v>
      </c>
      <c r="B138" s="887" t="s">
        <v>35</v>
      </c>
      <c r="C138" s="888"/>
      <c r="D138" s="434"/>
      <c r="E138" s="406"/>
      <c r="F138" s="421"/>
      <c r="G138" s="55"/>
      <c r="H138" s="56"/>
      <c r="I138" s="56"/>
      <c r="J138" s="56"/>
      <c r="K138" s="56"/>
      <c r="L138" s="56" t="str">
        <f t="shared" ref="L138" si="217">CONCATENATE(G138, ".", H138, ".", I138, ".", J138, ".", K138)</f>
        <v>....</v>
      </c>
      <c r="M138" s="57">
        <f>+AM138</f>
        <v>0</v>
      </c>
      <c r="N138" s="388">
        <f>N139+N140+N141</f>
        <v>184112</v>
      </c>
      <c r="O138" s="87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409">
        <f>SUM(O138:Z138)</f>
        <v>0</v>
      </c>
      <c r="AB138" s="89">
        <f t="shared" ref="AB138:AM138" si="218">SUM(AB139:AB141)</f>
        <v>0</v>
      </c>
      <c r="AC138" s="381">
        <f t="shared" si="218"/>
        <v>0</v>
      </c>
      <c r="AD138" s="381">
        <f t="shared" si="218"/>
        <v>0</v>
      </c>
      <c r="AE138" s="381">
        <f t="shared" si="218"/>
        <v>0</v>
      </c>
      <c r="AF138" s="381">
        <f t="shared" si="218"/>
        <v>0</v>
      </c>
      <c r="AG138" s="381">
        <f t="shared" si="218"/>
        <v>184112</v>
      </c>
      <c r="AH138" s="381">
        <f t="shared" si="218"/>
        <v>0</v>
      </c>
      <c r="AI138" s="381">
        <f t="shared" si="218"/>
        <v>0</v>
      </c>
      <c r="AJ138" s="381">
        <f t="shared" si="218"/>
        <v>0</v>
      </c>
      <c r="AK138" s="381">
        <f t="shared" si="218"/>
        <v>0</v>
      </c>
      <c r="AL138" s="381">
        <f t="shared" si="218"/>
        <v>0</v>
      </c>
      <c r="AM138" s="385">
        <f t="shared" si="218"/>
        <v>0</v>
      </c>
      <c r="AN138" s="90">
        <f>SUBTOTAL(9,AN139:AN141)</f>
        <v>184112</v>
      </c>
      <c r="AO138" s="64">
        <f t="shared" ref="AO138:AO141" si="219">+AB138+AC138+AD138</f>
        <v>0</v>
      </c>
      <c r="AP138" s="64">
        <f t="shared" ref="AP138:AP141" si="220">+AE138+AF138+AG138</f>
        <v>184112</v>
      </c>
      <c r="AQ138" s="64">
        <f t="shared" ref="AQ138:AQ141" si="221">+AH138+AI138+AJ138</f>
        <v>0</v>
      </c>
      <c r="AR138" s="64">
        <f t="shared" ref="AR138:AR141" si="222">+AK138+AL138+AM138</f>
        <v>0</v>
      </c>
    </row>
    <row r="139" spans="1:62" s="94" customFormat="1" ht="18" customHeight="1">
      <c r="A139" s="435"/>
      <c r="B139" s="429">
        <v>1.1000000000000001</v>
      </c>
      <c r="C139" s="34" t="s">
        <v>82</v>
      </c>
      <c r="D139" s="444" t="s">
        <v>48</v>
      </c>
      <c r="E139" s="424"/>
      <c r="F139" s="353"/>
      <c r="G139" s="66"/>
      <c r="H139" s="68"/>
      <c r="I139" s="68"/>
      <c r="J139" s="68"/>
      <c r="K139" s="68"/>
      <c r="L139" s="68" t="str">
        <f t="shared" ref="L139:L141" si="223">CONCATENATE(F139, ".", G139, ".", H139, ".", I139, ".", J139, ".", K139)</f>
        <v>.....</v>
      </c>
      <c r="M139" s="69"/>
      <c r="N139" s="373">
        <f>+AN139</f>
        <v>0</v>
      </c>
      <c r="O139" s="73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408">
        <f t="shared" ref="AA139:AA141" si="224">SUM(O139:Z139)</f>
        <v>0</v>
      </c>
      <c r="AB139" s="76">
        <f t="shared" ref="AB139:AB141" si="225">+$M139*O139</f>
        <v>0</v>
      </c>
      <c r="AC139" s="77">
        <f t="shared" ref="AC139:AC141" si="226">+$M139*P139</f>
        <v>0</v>
      </c>
      <c r="AD139" s="77">
        <f t="shared" ref="AD139:AD141" si="227">+$M139*Q139</f>
        <v>0</v>
      </c>
      <c r="AE139" s="77">
        <f t="shared" ref="AE139:AE141" si="228">+$M139*R139</f>
        <v>0</v>
      </c>
      <c r="AF139" s="77">
        <f t="shared" ref="AF139:AF141" si="229">+$M139*S139</f>
        <v>0</v>
      </c>
      <c r="AG139" s="77">
        <f t="shared" ref="AG139:AG141" si="230">+$M139*T139</f>
        <v>0</v>
      </c>
      <c r="AH139" s="77">
        <f t="shared" ref="AH139:AH141" si="231">+$M139*U139</f>
        <v>0</v>
      </c>
      <c r="AI139" s="77">
        <f t="shared" ref="AI139:AI141" si="232">+$M139*V139</f>
        <v>0</v>
      </c>
      <c r="AJ139" s="77">
        <f t="shared" ref="AJ139:AJ141" si="233">+$M139*W139</f>
        <v>0</v>
      </c>
      <c r="AK139" s="77">
        <f t="shared" ref="AK139:AK141" si="234">+$M139*X139</f>
        <v>0</v>
      </c>
      <c r="AL139" s="77">
        <f t="shared" ref="AL139:AL141" si="235">+$M139*Y139</f>
        <v>0</v>
      </c>
      <c r="AM139" s="78">
        <f t="shared" ref="AM139:AM141" si="236">+$M139*Z139</f>
        <v>0</v>
      </c>
      <c r="AN139" s="81">
        <f t="shared" ref="AN139:AN141" si="237">SUM(AB139:AM139)</f>
        <v>0</v>
      </c>
      <c r="AO139" s="64">
        <f t="shared" si="219"/>
        <v>0</v>
      </c>
      <c r="AP139" s="64">
        <f t="shared" si="220"/>
        <v>0</v>
      </c>
      <c r="AQ139" s="64">
        <f t="shared" si="221"/>
        <v>0</v>
      </c>
      <c r="AR139" s="64">
        <f t="shared" si="222"/>
        <v>0</v>
      </c>
    </row>
    <row r="140" spans="1:62" s="94" customFormat="1" ht="18" customHeight="1">
      <c r="A140" s="435"/>
      <c r="B140" s="429">
        <v>1.2</v>
      </c>
      <c r="C140" s="34" t="s">
        <v>87</v>
      </c>
      <c r="D140" s="444" t="s">
        <v>48</v>
      </c>
      <c r="E140" s="424"/>
      <c r="F140" s="353"/>
      <c r="G140" s="66"/>
      <c r="H140" s="68"/>
      <c r="I140" s="68"/>
      <c r="J140" s="68"/>
      <c r="K140" s="68"/>
      <c r="L140" s="68" t="str">
        <f t="shared" si="223"/>
        <v>.....</v>
      </c>
      <c r="M140" s="69"/>
      <c r="N140" s="373">
        <f>+AN140</f>
        <v>0</v>
      </c>
      <c r="O140" s="73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408">
        <f t="shared" si="224"/>
        <v>0</v>
      </c>
      <c r="AB140" s="76">
        <f t="shared" si="225"/>
        <v>0</v>
      </c>
      <c r="AC140" s="77">
        <f t="shared" si="226"/>
        <v>0</v>
      </c>
      <c r="AD140" s="77">
        <f t="shared" si="227"/>
        <v>0</v>
      </c>
      <c r="AE140" s="77">
        <f t="shared" si="228"/>
        <v>0</v>
      </c>
      <c r="AF140" s="77">
        <f t="shared" si="229"/>
        <v>0</v>
      </c>
      <c r="AG140" s="77">
        <f t="shared" si="230"/>
        <v>0</v>
      </c>
      <c r="AH140" s="77">
        <f t="shared" si="231"/>
        <v>0</v>
      </c>
      <c r="AI140" s="77">
        <f t="shared" si="232"/>
        <v>0</v>
      </c>
      <c r="AJ140" s="77">
        <f t="shared" si="233"/>
        <v>0</v>
      </c>
      <c r="AK140" s="77">
        <f t="shared" si="234"/>
        <v>0</v>
      </c>
      <c r="AL140" s="77">
        <f t="shared" si="235"/>
        <v>0</v>
      </c>
      <c r="AM140" s="78">
        <f t="shared" si="236"/>
        <v>0</v>
      </c>
      <c r="AN140" s="81">
        <f t="shared" si="237"/>
        <v>0</v>
      </c>
      <c r="AO140" s="64">
        <f t="shared" si="219"/>
        <v>0</v>
      </c>
      <c r="AP140" s="64">
        <f t="shared" si="220"/>
        <v>0</v>
      </c>
      <c r="AQ140" s="64">
        <f t="shared" si="221"/>
        <v>0</v>
      </c>
      <c r="AR140" s="64">
        <f t="shared" si="222"/>
        <v>0</v>
      </c>
    </row>
    <row r="141" spans="1:62" s="94" customFormat="1" ht="18" customHeight="1" thickBot="1">
      <c r="A141" s="450"/>
      <c r="B141" s="450">
        <v>1.3</v>
      </c>
      <c r="C141" s="346" t="s">
        <v>183</v>
      </c>
      <c r="D141" s="451" t="s">
        <v>81</v>
      </c>
      <c r="E141" s="426">
        <v>7</v>
      </c>
      <c r="F141" s="354" t="s">
        <v>166</v>
      </c>
      <c r="G141" s="347" t="s">
        <v>158</v>
      </c>
      <c r="H141" s="323">
        <v>3</v>
      </c>
      <c r="I141" s="323">
        <v>2</v>
      </c>
      <c r="J141" s="323">
        <v>4</v>
      </c>
      <c r="K141" s="323">
        <v>2</v>
      </c>
      <c r="L141" s="323" t="str">
        <f t="shared" si="223"/>
        <v>2.6.3.2.4.2</v>
      </c>
      <c r="M141" s="324">
        <f>+'Matriz 5i'!P26/'Matriz 5i'!I26</f>
        <v>184112</v>
      </c>
      <c r="N141" s="375">
        <f>+AN141</f>
        <v>184112</v>
      </c>
      <c r="O141" s="328"/>
      <c r="P141" s="326"/>
      <c r="Q141" s="326"/>
      <c r="R141" s="326"/>
      <c r="S141" s="326"/>
      <c r="T141" s="326">
        <f>'Matriz 5i'!I26</f>
        <v>1</v>
      </c>
      <c r="U141" s="326"/>
      <c r="V141" s="326"/>
      <c r="W141" s="326"/>
      <c r="X141" s="326"/>
      <c r="Y141" s="326"/>
      <c r="Z141" s="326"/>
      <c r="AA141" s="410">
        <f t="shared" si="224"/>
        <v>1</v>
      </c>
      <c r="AB141" s="331">
        <f t="shared" si="225"/>
        <v>0</v>
      </c>
      <c r="AC141" s="332">
        <f t="shared" si="226"/>
        <v>0</v>
      </c>
      <c r="AD141" s="332">
        <f t="shared" si="227"/>
        <v>0</v>
      </c>
      <c r="AE141" s="332">
        <f t="shared" si="228"/>
        <v>0</v>
      </c>
      <c r="AF141" s="332">
        <f t="shared" si="229"/>
        <v>0</v>
      </c>
      <c r="AG141" s="332">
        <f t="shared" si="230"/>
        <v>184112</v>
      </c>
      <c r="AH141" s="332">
        <f t="shared" si="231"/>
        <v>0</v>
      </c>
      <c r="AI141" s="332">
        <f t="shared" si="232"/>
        <v>0</v>
      </c>
      <c r="AJ141" s="332">
        <f t="shared" si="233"/>
        <v>0</v>
      </c>
      <c r="AK141" s="332">
        <f t="shared" si="234"/>
        <v>0</v>
      </c>
      <c r="AL141" s="332">
        <f t="shared" si="235"/>
        <v>0</v>
      </c>
      <c r="AM141" s="333">
        <f t="shared" si="236"/>
        <v>0</v>
      </c>
      <c r="AN141" s="336">
        <f t="shared" si="237"/>
        <v>184112</v>
      </c>
      <c r="AO141" s="64">
        <f t="shared" si="219"/>
        <v>0</v>
      </c>
      <c r="AP141" s="64">
        <f t="shared" si="220"/>
        <v>184112</v>
      </c>
      <c r="AQ141" s="64">
        <f t="shared" si="221"/>
        <v>0</v>
      </c>
      <c r="AR141" s="64">
        <f t="shared" si="222"/>
        <v>0</v>
      </c>
    </row>
    <row r="142" spans="1:62" ht="18" customHeight="1">
      <c r="A142" s="95"/>
      <c r="B142" s="95"/>
      <c r="C142" s="96"/>
      <c r="D142" s="97"/>
      <c r="E142" s="98"/>
      <c r="F142" s="99"/>
      <c r="G142" s="100"/>
      <c r="H142" s="98"/>
      <c r="I142" s="98"/>
      <c r="J142" s="98"/>
      <c r="K142" s="98"/>
      <c r="L142" s="98"/>
      <c r="M142" s="101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64"/>
      <c r="AP142" s="64"/>
      <c r="AQ142" s="64"/>
      <c r="AR142" s="64"/>
    </row>
    <row r="143" spans="1:62" ht="18" customHeight="1">
      <c r="A143" s="95"/>
      <c r="B143" s="95"/>
      <c r="C143" s="96"/>
      <c r="D143" s="97"/>
      <c r="E143" s="98"/>
      <c r="F143" s="99"/>
      <c r="G143" s="100"/>
      <c r="H143" s="98"/>
      <c r="I143" s="98"/>
      <c r="J143" s="98"/>
      <c r="K143" s="98"/>
      <c r="L143" s="98"/>
      <c r="M143" s="101"/>
      <c r="AN143" s="155"/>
      <c r="AO143" s="64"/>
      <c r="AP143" s="64"/>
      <c r="AQ143" s="64"/>
      <c r="AR143" s="64"/>
    </row>
    <row r="144" spans="1:62" ht="18" customHeight="1">
      <c r="B144" s="41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</row>
    <row r="145" spans="1:62" ht="18" customHeight="1">
      <c r="B145" s="41"/>
    </row>
    <row r="146" spans="1:62" ht="18" customHeight="1">
      <c r="B146" s="41"/>
    </row>
    <row r="147" spans="1:62" ht="18" customHeight="1">
      <c r="A147" s="37"/>
      <c r="B147" s="27"/>
    </row>
    <row r="148" spans="1:62" ht="18" customHeight="1">
      <c r="A148" s="38"/>
      <c r="B148" s="27"/>
    </row>
    <row r="149" spans="1:62" ht="18" customHeight="1">
      <c r="A149" s="38"/>
      <c r="B149" s="27"/>
      <c r="F149" s="40"/>
      <c r="G149" s="40"/>
      <c r="M149" s="40"/>
      <c r="N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</row>
    <row r="150" spans="1:62" ht="18" customHeight="1">
      <c r="A150" s="38"/>
      <c r="B150" s="27"/>
      <c r="F150" s="40"/>
      <c r="G150" s="40"/>
      <c r="M150" s="40"/>
      <c r="N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</row>
    <row r="151" spans="1:62" ht="18" customHeight="1">
      <c r="A151" s="38"/>
      <c r="B151" s="27"/>
      <c r="F151" s="40"/>
      <c r="G151" s="40"/>
      <c r="M151" s="40"/>
      <c r="N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</row>
    <row r="152" spans="1:62" ht="18" customHeight="1">
      <c r="A152" s="38"/>
      <c r="B152" s="27"/>
      <c r="F152" s="40"/>
      <c r="G152" s="40"/>
      <c r="M152" s="40"/>
      <c r="N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</row>
    <row r="153" spans="1:62" s="44" customFormat="1" ht="18" customHeight="1">
      <c r="A153" s="1" t="s">
        <v>2</v>
      </c>
      <c r="B153" s="20"/>
      <c r="C153" s="20"/>
      <c r="D153" s="20" t="s">
        <v>92</v>
      </c>
      <c r="E153" s="20"/>
      <c r="F153" s="20"/>
      <c r="G153" s="20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</row>
    <row r="154" spans="1:62" ht="18" customHeight="1">
      <c r="A154" s="1"/>
      <c r="B154" s="19"/>
      <c r="C154" s="22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</row>
    <row r="155" spans="1:62" ht="18" customHeight="1">
      <c r="A155" s="23" t="s">
        <v>54</v>
      </c>
      <c r="B155" s="472" t="s">
        <v>168</v>
      </c>
      <c r="N155" s="879" t="s">
        <v>93</v>
      </c>
      <c r="O155" s="879"/>
      <c r="P155" s="880"/>
      <c r="Q155" s="896" t="s">
        <v>163</v>
      </c>
      <c r="R155" s="897"/>
      <c r="S155" s="897"/>
      <c r="T155" s="897"/>
      <c r="U155" s="897"/>
      <c r="V155" s="897"/>
      <c r="W155" s="897"/>
      <c r="X155" s="897"/>
      <c r="Y155" s="897"/>
      <c r="Z155" s="897"/>
      <c r="AA155" s="897"/>
      <c r="AB155" s="898"/>
      <c r="AP155" s="43">
        <v>-329017.2</v>
      </c>
    </row>
    <row r="156" spans="1:62" ht="18" customHeight="1" thickBot="1">
      <c r="AP156" s="45">
        <f>+AP154+AP155</f>
        <v>-329017.2</v>
      </c>
    </row>
    <row r="157" spans="1:62" ht="18" customHeight="1" thickBot="1">
      <c r="A157" s="877" t="s">
        <v>55</v>
      </c>
      <c r="B157" s="877" t="s">
        <v>94</v>
      </c>
      <c r="C157" s="877" t="s">
        <v>95</v>
      </c>
      <c r="D157" s="877" t="s">
        <v>96</v>
      </c>
      <c r="E157" s="877" t="s">
        <v>97</v>
      </c>
      <c r="F157" s="877" t="s">
        <v>98</v>
      </c>
      <c r="G157" s="877" t="s">
        <v>99</v>
      </c>
      <c r="H157" s="877" t="s">
        <v>100</v>
      </c>
      <c r="I157" s="877" t="s">
        <v>101</v>
      </c>
      <c r="J157" s="877" t="s">
        <v>102</v>
      </c>
      <c r="K157" s="877" t="s">
        <v>103</v>
      </c>
      <c r="L157" s="877" t="s">
        <v>104</v>
      </c>
      <c r="M157" s="877" t="s">
        <v>105</v>
      </c>
      <c r="N157" s="877" t="s">
        <v>106</v>
      </c>
      <c r="O157" s="881" t="s">
        <v>107</v>
      </c>
      <c r="P157" s="875"/>
      <c r="Q157" s="875"/>
      <c r="R157" s="875"/>
      <c r="S157" s="875"/>
      <c r="T157" s="875"/>
      <c r="U157" s="875"/>
      <c r="V157" s="875"/>
      <c r="W157" s="875"/>
      <c r="X157" s="875"/>
      <c r="Y157" s="875"/>
      <c r="Z157" s="875"/>
      <c r="AA157" s="875"/>
      <c r="AB157" s="874" t="s">
        <v>108</v>
      </c>
      <c r="AC157" s="875"/>
      <c r="AD157" s="875"/>
      <c r="AE157" s="875"/>
      <c r="AF157" s="875"/>
      <c r="AG157" s="875"/>
      <c r="AH157" s="875"/>
      <c r="AI157" s="875"/>
      <c r="AJ157" s="875"/>
      <c r="AK157" s="875"/>
      <c r="AL157" s="875"/>
      <c r="AM157" s="875"/>
      <c r="AN157" s="876"/>
    </row>
    <row r="158" spans="1:62" ht="18" customHeight="1" thickBot="1">
      <c r="A158" s="878"/>
      <c r="B158" s="878"/>
      <c r="C158" s="878"/>
      <c r="D158" s="878"/>
      <c r="E158" s="878"/>
      <c r="F158" s="878"/>
      <c r="G158" s="878"/>
      <c r="H158" s="878"/>
      <c r="I158" s="878"/>
      <c r="J158" s="878"/>
      <c r="K158" s="878"/>
      <c r="L158" s="878"/>
      <c r="M158" s="878"/>
      <c r="N158" s="878"/>
      <c r="O158" s="46" t="s">
        <v>109</v>
      </c>
      <c r="P158" s="46" t="s">
        <v>110</v>
      </c>
      <c r="Q158" s="46" t="s">
        <v>111</v>
      </c>
      <c r="R158" s="46" t="s">
        <v>112</v>
      </c>
      <c r="S158" s="46" t="s">
        <v>113</v>
      </c>
      <c r="T158" s="46" t="s">
        <v>114</v>
      </c>
      <c r="U158" s="46" t="s">
        <v>115</v>
      </c>
      <c r="V158" s="46" t="s">
        <v>116</v>
      </c>
      <c r="W158" s="46" t="s">
        <v>117</v>
      </c>
      <c r="X158" s="46" t="s">
        <v>118</v>
      </c>
      <c r="Y158" s="46" t="s">
        <v>119</v>
      </c>
      <c r="Z158" s="46" t="s">
        <v>120</v>
      </c>
      <c r="AA158" s="46" t="s">
        <v>121</v>
      </c>
      <c r="AB158" s="47" t="s">
        <v>109</v>
      </c>
      <c r="AC158" s="47" t="s">
        <v>110</v>
      </c>
      <c r="AD158" s="47" t="s">
        <v>111</v>
      </c>
      <c r="AE158" s="47" t="s">
        <v>112</v>
      </c>
      <c r="AF158" s="47" t="s">
        <v>113</v>
      </c>
      <c r="AG158" s="47" t="s">
        <v>114</v>
      </c>
      <c r="AH158" s="47" t="s">
        <v>115</v>
      </c>
      <c r="AI158" s="47" t="s">
        <v>116</v>
      </c>
      <c r="AJ158" s="47" t="s">
        <v>117</v>
      </c>
      <c r="AK158" s="47" t="s">
        <v>118</v>
      </c>
      <c r="AL158" s="47" t="s">
        <v>119</v>
      </c>
      <c r="AM158" s="47" t="s">
        <v>120</v>
      </c>
      <c r="AN158" s="48" t="s">
        <v>121</v>
      </c>
    </row>
    <row r="159" spans="1:62" s="305" customFormat="1" ht="18" customHeight="1">
      <c r="A159" s="49" t="s">
        <v>56</v>
      </c>
      <c r="B159" s="49" t="s">
        <v>55</v>
      </c>
      <c r="C159" s="49" t="s">
        <v>122</v>
      </c>
      <c r="D159" s="49" t="s">
        <v>123</v>
      </c>
      <c r="E159" s="49" t="s">
        <v>124</v>
      </c>
      <c r="F159" s="50" t="s">
        <v>98</v>
      </c>
      <c r="G159" s="51" t="s">
        <v>99</v>
      </c>
      <c r="H159" s="49" t="s">
        <v>100</v>
      </c>
      <c r="I159" s="49" t="s">
        <v>101</v>
      </c>
      <c r="J159" s="49" t="s">
        <v>102</v>
      </c>
      <c r="K159" s="49" t="s">
        <v>103</v>
      </c>
      <c r="L159" s="49" t="s">
        <v>104</v>
      </c>
      <c r="M159" s="52" t="s">
        <v>105</v>
      </c>
      <c r="N159" s="53"/>
      <c r="O159" s="49">
        <v>1</v>
      </c>
      <c r="P159" s="49">
        <v>2</v>
      </c>
      <c r="Q159" s="49">
        <v>3</v>
      </c>
      <c r="R159" s="49">
        <v>4</v>
      </c>
      <c r="S159" s="49">
        <v>5</v>
      </c>
      <c r="T159" s="49">
        <v>6</v>
      </c>
      <c r="U159" s="49">
        <v>7</v>
      </c>
      <c r="V159" s="49">
        <v>8</v>
      </c>
      <c r="W159" s="49">
        <v>9</v>
      </c>
      <c r="X159" s="49">
        <v>10</v>
      </c>
      <c r="Y159" s="49">
        <v>11</v>
      </c>
      <c r="Z159" s="49">
        <v>12</v>
      </c>
      <c r="AA159" s="49" t="s">
        <v>125</v>
      </c>
      <c r="AB159" s="52" t="s">
        <v>126</v>
      </c>
      <c r="AC159" s="52" t="s">
        <v>127</v>
      </c>
      <c r="AD159" s="52" t="s">
        <v>128</v>
      </c>
      <c r="AE159" s="52" t="s">
        <v>129</v>
      </c>
      <c r="AF159" s="52" t="s">
        <v>130</v>
      </c>
      <c r="AG159" s="52" t="s">
        <v>131</v>
      </c>
      <c r="AH159" s="52" t="s">
        <v>132</v>
      </c>
      <c r="AI159" s="52" t="s">
        <v>133</v>
      </c>
      <c r="AJ159" s="52" t="s">
        <v>134</v>
      </c>
      <c r="AK159" s="52" t="s">
        <v>135</v>
      </c>
      <c r="AL159" s="52" t="s">
        <v>136</v>
      </c>
      <c r="AM159" s="52" t="s">
        <v>137</v>
      </c>
      <c r="AN159" s="54" t="s">
        <v>121</v>
      </c>
      <c r="AO159" s="305" t="s">
        <v>138</v>
      </c>
      <c r="AP159" s="305" t="s">
        <v>139</v>
      </c>
      <c r="AQ159" s="305" t="s">
        <v>140</v>
      </c>
      <c r="AR159" s="305" t="s">
        <v>141</v>
      </c>
    </row>
    <row r="160" spans="1:62" s="93" customFormat="1" ht="18" customHeight="1">
      <c r="A160" s="434">
        <v>1</v>
      </c>
      <c r="B160" s="887" t="s">
        <v>35</v>
      </c>
      <c r="C160" s="888"/>
      <c r="D160" s="434"/>
      <c r="E160" s="453"/>
      <c r="F160" s="400"/>
      <c r="G160" s="55"/>
      <c r="H160" s="56"/>
      <c r="I160" s="56"/>
      <c r="J160" s="56"/>
      <c r="K160" s="56"/>
      <c r="L160" s="401" t="str">
        <f t="shared" ref="L160" si="238">CONCATENATE(G160, ".", H160, ".", I160, ".", J160, ".", K160)</f>
        <v>....</v>
      </c>
      <c r="M160" s="428">
        <f>+AM160</f>
        <v>0</v>
      </c>
      <c r="N160" s="388">
        <f>N161+N162+N163</f>
        <v>21076</v>
      </c>
      <c r="O160" s="87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8"/>
      <c r="AA160" s="61">
        <f>SUM(O160:Z160)</f>
        <v>0</v>
      </c>
      <c r="AB160" s="448">
        <f t="shared" ref="AB160:AM160" si="239">SUM(AB161:AB163)</f>
        <v>0</v>
      </c>
      <c r="AC160" s="381">
        <f t="shared" si="239"/>
        <v>0</v>
      </c>
      <c r="AD160" s="381">
        <f t="shared" si="239"/>
        <v>0</v>
      </c>
      <c r="AE160" s="381">
        <f t="shared" si="239"/>
        <v>0</v>
      </c>
      <c r="AF160" s="381">
        <f t="shared" si="239"/>
        <v>0</v>
      </c>
      <c r="AG160" s="381">
        <f t="shared" si="239"/>
        <v>21076</v>
      </c>
      <c r="AH160" s="381">
        <f t="shared" si="239"/>
        <v>0</v>
      </c>
      <c r="AI160" s="381">
        <f t="shared" si="239"/>
        <v>0</v>
      </c>
      <c r="AJ160" s="381">
        <f t="shared" si="239"/>
        <v>0</v>
      </c>
      <c r="AK160" s="381">
        <f t="shared" si="239"/>
        <v>0</v>
      </c>
      <c r="AL160" s="381">
        <f t="shared" si="239"/>
        <v>0</v>
      </c>
      <c r="AM160" s="449">
        <f t="shared" si="239"/>
        <v>0</v>
      </c>
      <c r="AN160" s="90">
        <f>SUBTOTAL(9,AN161:AN163)</f>
        <v>21076</v>
      </c>
      <c r="AO160" s="64">
        <f t="shared" ref="AO160:AO163" si="240">+AB160+AC160+AD160</f>
        <v>0</v>
      </c>
      <c r="AP160" s="64">
        <f t="shared" ref="AP160:AP163" si="241">+AE160+AF160+AG160</f>
        <v>21076</v>
      </c>
      <c r="AQ160" s="64">
        <f t="shared" ref="AQ160:AQ163" si="242">+AH160+AI160+AJ160</f>
        <v>0</v>
      </c>
      <c r="AR160" s="64">
        <f t="shared" ref="AR160:AR163" si="243">+AK160+AL160+AM160</f>
        <v>0</v>
      </c>
    </row>
    <row r="161" spans="1:44" s="94" customFormat="1" ht="18" customHeight="1">
      <c r="A161" s="435"/>
      <c r="B161" s="435">
        <v>1.1000000000000001</v>
      </c>
      <c r="C161" s="34" t="s">
        <v>82</v>
      </c>
      <c r="D161" s="444" t="s">
        <v>48</v>
      </c>
      <c r="E161" s="36"/>
      <c r="F161" s="367"/>
      <c r="G161" s="66"/>
      <c r="H161" s="68"/>
      <c r="I161" s="68"/>
      <c r="J161" s="68"/>
      <c r="K161" s="68"/>
      <c r="L161" s="361" t="str">
        <f t="shared" ref="L161:L163" si="244">CONCATENATE(F161, ".", G161, ".", H161, ".", I161, ".", J161, ".", K161)</f>
        <v>.....</v>
      </c>
      <c r="M161" s="369"/>
      <c r="N161" s="373">
        <f>+AN161</f>
        <v>0</v>
      </c>
      <c r="O161" s="73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4"/>
      <c r="AA161" s="75">
        <f t="shared" ref="AA161:AA163" si="245">SUM(O161:Z161)</f>
        <v>0</v>
      </c>
      <c r="AB161" s="79">
        <f t="shared" ref="AB161:AB163" si="246">+$M161*O161</f>
        <v>0</v>
      </c>
      <c r="AC161" s="77">
        <f t="shared" ref="AC161:AC163" si="247">+$M161*P161</f>
        <v>0</v>
      </c>
      <c r="AD161" s="77">
        <f t="shared" ref="AD161:AD163" si="248">+$M161*Q161</f>
        <v>0</v>
      </c>
      <c r="AE161" s="77">
        <f t="shared" ref="AE161:AE163" si="249">+$M161*R161</f>
        <v>0</v>
      </c>
      <c r="AF161" s="77">
        <f t="shared" ref="AF161:AF163" si="250">+$M161*S161</f>
        <v>0</v>
      </c>
      <c r="AG161" s="77">
        <f t="shared" ref="AG161:AG163" si="251">+$M161*T161</f>
        <v>0</v>
      </c>
      <c r="AH161" s="77">
        <f t="shared" ref="AH161:AH163" si="252">+$M161*U161</f>
        <v>0</v>
      </c>
      <c r="AI161" s="77">
        <f t="shared" ref="AI161:AI163" si="253">+$M161*V161</f>
        <v>0</v>
      </c>
      <c r="AJ161" s="77">
        <f t="shared" ref="AJ161:AJ163" si="254">+$M161*W161</f>
        <v>0</v>
      </c>
      <c r="AK161" s="77">
        <f t="shared" ref="AK161:AK163" si="255">+$M161*X161</f>
        <v>0</v>
      </c>
      <c r="AL161" s="77">
        <f t="shared" ref="AL161:AL163" si="256">+$M161*Y161</f>
        <v>0</v>
      </c>
      <c r="AM161" s="80">
        <f t="shared" ref="AM161:AM163" si="257">+$M161*Z161</f>
        <v>0</v>
      </c>
      <c r="AN161" s="81">
        <f t="shared" ref="AN161:AN163" si="258">SUM(AB161:AM161)</f>
        <v>0</v>
      </c>
      <c r="AO161" s="64">
        <f t="shared" si="240"/>
        <v>0</v>
      </c>
      <c r="AP161" s="64">
        <f t="shared" si="241"/>
        <v>0</v>
      </c>
      <c r="AQ161" s="64">
        <f t="shared" si="242"/>
        <v>0</v>
      </c>
      <c r="AR161" s="64">
        <f t="shared" si="243"/>
        <v>0</v>
      </c>
    </row>
    <row r="162" spans="1:44" s="94" customFormat="1" ht="18" customHeight="1">
      <c r="A162" s="435"/>
      <c r="B162" s="435">
        <v>1.2</v>
      </c>
      <c r="C162" s="34" t="s">
        <v>87</v>
      </c>
      <c r="D162" s="444" t="s">
        <v>48</v>
      </c>
      <c r="E162" s="36"/>
      <c r="F162" s="367"/>
      <c r="G162" s="66"/>
      <c r="H162" s="68"/>
      <c r="I162" s="68"/>
      <c r="J162" s="68"/>
      <c r="K162" s="68"/>
      <c r="L162" s="361" t="str">
        <f t="shared" si="244"/>
        <v>.....</v>
      </c>
      <c r="M162" s="369"/>
      <c r="N162" s="373">
        <f>+AN162</f>
        <v>0</v>
      </c>
      <c r="O162" s="73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4"/>
      <c r="AA162" s="75">
        <f t="shared" si="245"/>
        <v>0</v>
      </c>
      <c r="AB162" s="79">
        <f t="shared" si="246"/>
        <v>0</v>
      </c>
      <c r="AC162" s="77">
        <f t="shared" si="247"/>
        <v>0</v>
      </c>
      <c r="AD162" s="77">
        <f t="shared" si="248"/>
        <v>0</v>
      </c>
      <c r="AE162" s="77">
        <f t="shared" si="249"/>
        <v>0</v>
      </c>
      <c r="AF162" s="77">
        <f t="shared" si="250"/>
        <v>0</v>
      </c>
      <c r="AG162" s="77">
        <f t="shared" si="251"/>
        <v>0</v>
      </c>
      <c r="AH162" s="77">
        <f t="shared" si="252"/>
        <v>0</v>
      </c>
      <c r="AI162" s="77">
        <f t="shared" si="253"/>
        <v>0</v>
      </c>
      <c r="AJ162" s="77">
        <f t="shared" si="254"/>
        <v>0</v>
      </c>
      <c r="AK162" s="77">
        <f t="shared" si="255"/>
        <v>0</v>
      </c>
      <c r="AL162" s="77">
        <f t="shared" si="256"/>
        <v>0</v>
      </c>
      <c r="AM162" s="80">
        <f t="shared" si="257"/>
        <v>0</v>
      </c>
      <c r="AN162" s="81">
        <f t="shared" si="258"/>
        <v>0</v>
      </c>
      <c r="AO162" s="64">
        <f t="shared" si="240"/>
        <v>0</v>
      </c>
      <c r="AP162" s="64">
        <f t="shared" si="241"/>
        <v>0</v>
      </c>
      <c r="AQ162" s="64">
        <f t="shared" si="242"/>
        <v>0</v>
      </c>
      <c r="AR162" s="64">
        <f t="shared" si="243"/>
        <v>0</v>
      </c>
    </row>
    <row r="163" spans="1:44" s="94" customFormat="1" ht="18" customHeight="1" thickBot="1">
      <c r="A163" s="450"/>
      <c r="B163" s="450">
        <v>1.3</v>
      </c>
      <c r="C163" s="346" t="s">
        <v>183</v>
      </c>
      <c r="D163" s="451" t="s">
        <v>81</v>
      </c>
      <c r="E163" s="454">
        <v>7</v>
      </c>
      <c r="F163" s="368" t="s">
        <v>166</v>
      </c>
      <c r="G163" s="347" t="s">
        <v>158</v>
      </c>
      <c r="H163" s="323">
        <v>3</v>
      </c>
      <c r="I163" s="323">
        <v>2</v>
      </c>
      <c r="J163" s="323">
        <v>4</v>
      </c>
      <c r="K163" s="323">
        <v>2</v>
      </c>
      <c r="L163" s="402" t="str">
        <f t="shared" si="244"/>
        <v>2.6.3.2.4.2</v>
      </c>
      <c r="M163" s="324">
        <f>+'Matriz 5i'!P28/'Matriz 5i'!I28</f>
        <v>21076</v>
      </c>
      <c r="N163" s="375">
        <f>+AN163</f>
        <v>21076</v>
      </c>
      <c r="O163" s="328"/>
      <c r="P163" s="326"/>
      <c r="Q163" s="326"/>
      <c r="R163" s="326"/>
      <c r="S163" s="326"/>
      <c r="T163" s="326">
        <f>'Matriz 5i'!I28</f>
        <v>1</v>
      </c>
      <c r="U163" s="326"/>
      <c r="V163" s="326"/>
      <c r="W163" s="326"/>
      <c r="X163" s="326"/>
      <c r="Y163" s="326"/>
      <c r="Z163" s="329"/>
      <c r="AA163" s="330">
        <f t="shared" si="245"/>
        <v>1</v>
      </c>
      <c r="AB163" s="334">
        <f t="shared" si="246"/>
        <v>0</v>
      </c>
      <c r="AC163" s="332">
        <f t="shared" si="247"/>
        <v>0</v>
      </c>
      <c r="AD163" s="332">
        <f t="shared" si="248"/>
        <v>0</v>
      </c>
      <c r="AE163" s="332">
        <f t="shared" si="249"/>
        <v>0</v>
      </c>
      <c r="AF163" s="332">
        <f t="shared" si="250"/>
        <v>0</v>
      </c>
      <c r="AG163" s="332">
        <f t="shared" si="251"/>
        <v>21076</v>
      </c>
      <c r="AH163" s="332">
        <f t="shared" si="252"/>
        <v>0</v>
      </c>
      <c r="AI163" s="332">
        <f t="shared" si="253"/>
        <v>0</v>
      </c>
      <c r="AJ163" s="332">
        <f t="shared" si="254"/>
        <v>0</v>
      </c>
      <c r="AK163" s="332">
        <f t="shared" si="255"/>
        <v>0</v>
      </c>
      <c r="AL163" s="332">
        <f t="shared" si="256"/>
        <v>0</v>
      </c>
      <c r="AM163" s="335">
        <f t="shared" si="257"/>
        <v>0</v>
      </c>
      <c r="AN163" s="336">
        <f t="shared" si="258"/>
        <v>21076</v>
      </c>
      <c r="AO163" s="64">
        <f t="shared" si="240"/>
        <v>0</v>
      </c>
      <c r="AP163" s="64">
        <f t="shared" si="241"/>
        <v>21076</v>
      </c>
      <c r="AQ163" s="64">
        <f t="shared" si="242"/>
        <v>0</v>
      </c>
      <c r="AR163" s="64">
        <f t="shared" si="243"/>
        <v>0</v>
      </c>
    </row>
    <row r="164" spans="1:44" ht="18" customHeight="1">
      <c r="A164" s="95"/>
      <c r="B164" s="95"/>
      <c r="C164" s="96"/>
      <c r="D164" s="97"/>
      <c r="E164" s="98"/>
      <c r="F164" s="99"/>
      <c r="G164" s="100"/>
      <c r="H164" s="98"/>
      <c r="I164" s="98"/>
      <c r="J164" s="98"/>
      <c r="K164" s="98"/>
      <c r="L164" s="98"/>
      <c r="M164" s="101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64"/>
      <c r="AP164" s="64"/>
      <c r="AQ164" s="64"/>
      <c r="AR164" s="64"/>
    </row>
    <row r="165" spans="1:44" ht="18" customHeight="1">
      <c r="A165" s="95"/>
      <c r="B165" s="95"/>
      <c r="C165" s="96"/>
      <c r="D165" s="97"/>
      <c r="E165" s="98"/>
      <c r="F165" s="99"/>
      <c r="G165" s="100"/>
      <c r="H165" s="98"/>
      <c r="I165" s="98"/>
      <c r="J165" s="98"/>
      <c r="K165" s="98"/>
      <c r="L165" s="98"/>
      <c r="M165" s="101"/>
      <c r="AN165" s="155"/>
      <c r="AO165" s="64"/>
      <c r="AP165" s="64"/>
      <c r="AQ165" s="64"/>
      <c r="AR165" s="64"/>
    </row>
    <row r="166" spans="1:44" ht="18" customHeight="1">
      <c r="B166" s="41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</row>
    <row r="167" spans="1:44" ht="18" customHeight="1">
      <c r="B167" s="41"/>
    </row>
    <row r="168" spans="1:44" ht="18" customHeight="1">
      <c r="B168" s="41"/>
    </row>
    <row r="169" spans="1:44" ht="18" customHeight="1">
      <c r="A169" s="37"/>
      <c r="B169" s="27"/>
    </row>
    <row r="170" spans="1:44" ht="18" customHeight="1">
      <c r="A170" s="38"/>
      <c r="B170" s="27"/>
    </row>
    <row r="171" spans="1:44" ht="18" customHeight="1">
      <c r="A171" s="38"/>
      <c r="B171" s="27"/>
      <c r="F171" s="40"/>
      <c r="G171" s="40"/>
      <c r="M171" s="40"/>
      <c r="N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</row>
    <row r="172" spans="1:44" ht="18" customHeight="1">
      <c r="A172" s="38"/>
      <c r="B172" s="27"/>
      <c r="F172" s="40"/>
      <c r="G172" s="40"/>
      <c r="M172" s="40"/>
      <c r="N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4" ht="18" customHeight="1">
      <c r="A173" s="38"/>
      <c r="B173" s="27"/>
      <c r="F173" s="40"/>
      <c r="G173" s="40"/>
      <c r="M173" s="40"/>
      <c r="N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4" ht="18" customHeight="1">
      <c r="A174" s="38"/>
      <c r="B174" s="27"/>
      <c r="F174" s="40"/>
      <c r="G174" s="40"/>
      <c r="M174" s="40"/>
      <c r="N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4" ht="18" customHeight="1">
      <c r="A175" s="23" t="s">
        <v>54</v>
      </c>
      <c r="B175" s="472" t="s">
        <v>185</v>
      </c>
      <c r="N175" s="879" t="s">
        <v>93</v>
      </c>
      <c r="O175" s="879"/>
      <c r="P175" s="880"/>
      <c r="Q175" s="896" t="s">
        <v>184</v>
      </c>
      <c r="R175" s="897"/>
      <c r="S175" s="897"/>
      <c r="T175" s="897"/>
      <c r="U175" s="897"/>
      <c r="V175" s="897"/>
      <c r="W175" s="897"/>
      <c r="X175" s="897"/>
      <c r="Y175" s="897"/>
      <c r="Z175" s="897"/>
      <c r="AA175" s="897"/>
      <c r="AB175" s="897"/>
      <c r="AC175" s="898"/>
      <c r="AP175" s="43">
        <v>-329017.2</v>
      </c>
    </row>
    <row r="176" spans="1:44" ht="18" customHeight="1" thickBot="1">
      <c r="AP176" s="45">
        <f>+AP18+AP175</f>
        <v>-329017.2</v>
      </c>
    </row>
    <row r="177" spans="1:44" ht="18" customHeight="1" thickBot="1">
      <c r="A177" s="877" t="s">
        <v>55</v>
      </c>
      <c r="B177" s="877" t="s">
        <v>94</v>
      </c>
      <c r="C177" s="877" t="s">
        <v>95</v>
      </c>
      <c r="D177" s="877" t="s">
        <v>96</v>
      </c>
      <c r="E177" s="877" t="s">
        <v>97</v>
      </c>
      <c r="F177" s="877" t="s">
        <v>98</v>
      </c>
      <c r="G177" s="877" t="s">
        <v>99</v>
      </c>
      <c r="H177" s="877" t="s">
        <v>100</v>
      </c>
      <c r="I177" s="877" t="s">
        <v>101</v>
      </c>
      <c r="J177" s="877" t="s">
        <v>102</v>
      </c>
      <c r="K177" s="877" t="s">
        <v>103</v>
      </c>
      <c r="L177" s="877" t="s">
        <v>104</v>
      </c>
      <c r="M177" s="877" t="s">
        <v>105</v>
      </c>
      <c r="N177" s="877" t="s">
        <v>106</v>
      </c>
      <c r="O177" s="881" t="s">
        <v>107</v>
      </c>
      <c r="P177" s="875"/>
      <c r="Q177" s="875"/>
      <c r="R177" s="875"/>
      <c r="S177" s="875"/>
      <c r="T177" s="875"/>
      <c r="U177" s="875"/>
      <c r="V177" s="875"/>
      <c r="W177" s="875"/>
      <c r="X177" s="875"/>
      <c r="Y177" s="875"/>
      <c r="Z177" s="875"/>
      <c r="AA177" s="875"/>
      <c r="AB177" s="874" t="s">
        <v>108</v>
      </c>
      <c r="AC177" s="875"/>
      <c r="AD177" s="875"/>
      <c r="AE177" s="875"/>
      <c r="AF177" s="875"/>
      <c r="AG177" s="875"/>
      <c r="AH177" s="875"/>
      <c r="AI177" s="875"/>
      <c r="AJ177" s="875"/>
      <c r="AK177" s="875"/>
      <c r="AL177" s="875"/>
      <c r="AM177" s="875"/>
      <c r="AN177" s="876"/>
    </row>
    <row r="178" spans="1:44" ht="18" customHeight="1" thickBot="1">
      <c r="A178" s="878"/>
      <c r="B178" s="878"/>
      <c r="C178" s="878"/>
      <c r="D178" s="878"/>
      <c r="E178" s="878"/>
      <c r="F178" s="878"/>
      <c r="G178" s="878"/>
      <c r="H178" s="878"/>
      <c r="I178" s="878"/>
      <c r="J178" s="878"/>
      <c r="K178" s="878"/>
      <c r="L178" s="878"/>
      <c r="M178" s="878"/>
      <c r="N178" s="878"/>
      <c r="O178" s="46" t="s">
        <v>109</v>
      </c>
      <c r="P178" s="46" t="s">
        <v>110</v>
      </c>
      <c r="Q178" s="46" t="s">
        <v>111</v>
      </c>
      <c r="R178" s="46" t="s">
        <v>112</v>
      </c>
      <c r="S178" s="46" t="s">
        <v>113</v>
      </c>
      <c r="T178" s="46" t="s">
        <v>114</v>
      </c>
      <c r="U178" s="46" t="s">
        <v>115</v>
      </c>
      <c r="V178" s="46" t="s">
        <v>116</v>
      </c>
      <c r="W178" s="46" t="s">
        <v>117</v>
      </c>
      <c r="X178" s="46" t="s">
        <v>118</v>
      </c>
      <c r="Y178" s="46" t="s">
        <v>119</v>
      </c>
      <c r="Z178" s="46" t="s">
        <v>120</v>
      </c>
      <c r="AA178" s="46" t="s">
        <v>121</v>
      </c>
      <c r="AB178" s="47" t="s">
        <v>109</v>
      </c>
      <c r="AC178" s="47" t="s">
        <v>110</v>
      </c>
      <c r="AD178" s="47" t="s">
        <v>111</v>
      </c>
      <c r="AE178" s="47" t="s">
        <v>112</v>
      </c>
      <c r="AF178" s="47" t="s">
        <v>113</v>
      </c>
      <c r="AG178" s="47" t="s">
        <v>114</v>
      </c>
      <c r="AH178" s="47" t="s">
        <v>115</v>
      </c>
      <c r="AI178" s="47" t="s">
        <v>116</v>
      </c>
      <c r="AJ178" s="47" t="s">
        <v>117</v>
      </c>
      <c r="AK178" s="47" t="s">
        <v>118</v>
      </c>
      <c r="AL178" s="47" t="s">
        <v>119</v>
      </c>
      <c r="AM178" s="47" t="s">
        <v>120</v>
      </c>
      <c r="AN178" s="48" t="s">
        <v>121</v>
      </c>
    </row>
    <row r="179" spans="1:44" s="305" customFormat="1" ht="15" customHeight="1">
      <c r="A179" s="49" t="s">
        <v>56</v>
      </c>
      <c r="B179" s="49" t="s">
        <v>55</v>
      </c>
      <c r="C179" s="49" t="s">
        <v>122</v>
      </c>
      <c r="D179" s="49" t="s">
        <v>123</v>
      </c>
      <c r="E179" s="49" t="s">
        <v>124</v>
      </c>
      <c r="F179" s="50" t="s">
        <v>98</v>
      </c>
      <c r="G179" s="51" t="s">
        <v>99</v>
      </c>
      <c r="H179" s="49" t="s">
        <v>100</v>
      </c>
      <c r="I179" s="49" t="s">
        <v>101</v>
      </c>
      <c r="J179" s="49" t="s">
        <v>102</v>
      </c>
      <c r="K179" s="49" t="s">
        <v>103</v>
      </c>
      <c r="L179" s="49" t="s">
        <v>104</v>
      </c>
      <c r="M179" s="52" t="s">
        <v>105</v>
      </c>
      <c r="N179" s="53"/>
      <c r="O179" s="49">
        <v>1</v>
      </c>
      <c r="P179" s="49">
        <v>2</v>
      </c>
      <c r="Q179" s="49">
        <v>3</v>
      </c>
      <c r="R179" s="49">
        <v>4</v>
      </c>
      <c r="S179" s="49">
        <v>5</v>
      </c>
      <c r="T179" s="49">
        <v>6</v>
      </c>
      <c r="U179" s="49">
        <v>7</v>
      </c>
      <c r="V179" s="49">
        <v>8</v>
      </c>
      <c r="W179" s="49">
        <v>9</v>
      </c>
      <c r="X179" s="49">
        <v>10</v>
      </c>
      <c r="Y179" s="49">
        <v>11</v>
      </c>
      <c r="Z179" s="49">
        <v>12</v>
      </c>
      <c r="AA179" s="49" t="s">
        <v>125</v>
      </c>
      <c r="AB179" s="52" t="s">
        <v>126</v>
      </c>
      <c r="AC179" s="52" t="s">
        <v>127</v>
      </c>
      <c r="AD179" s="52" t="s">
        <v>128</v>
      </c>
      <c r="AE179" s="52" t="s">
        <v>129</v>
      </c>
      <c r="AF179" s="52" t="s">
        <v>130</v>
      </c>
      <c r="AG179" s="52" t="s">
        <v>131</v>
      </c>
      <c r="AH179" s="52" t="s">
        <v>132</v>
      </c>
      <c r="AI179" s="52" t="s">
        <v>133</v>
      </c>
      <c r="AJ179" s="52" t="s">
        <v>134</v>
      </c>
      <c r="AK179" s="52" t="s">
        <v>135</v>
      </c>
      <c r="AL179" s="52" t="s">
        <v>136</v>
      </c>
      <c r="AM179" s="52" t="s">
        <v>137</v>
      </c>
      <c r="AN179" s="54" t="s">
        <v>121</v>
      </c>
      <c r="AO179" s="305" t="s">
        <v>138</v>
      </c>
      <c r="AP179" s="305" t="s">
        <v>139</v>
      </c>
      <c r="AQ179" s="305" t="s">
        <v>140</v>
      </c>
      <c r="AR179" s="305" t="s">
        <v>141</v>
      </c>
    </row>
    <row r="180" spans="1:44" s="93" customFormat="1" ht="18" customHeight="1">
      <c r="A180" s="434">
        <v>1</v>
      </c>
      <c r="B180" s="891" t="s">
        <v>35</v>
      </c>
      <c r="C180" s="892"/>
      <c r="D180" s="417"/>
      <c r="E180" s="406"/>
      <c r="F180" s="421"/>
      <c r="G180" s="55"/>
      <c r="H180" s="56"/>
      <c r="I180" s="56"/>
      <c r="J180" s="56"/>
      <c r="K180" s="133"/>
      <c r="L180" s="406" t="str">
        <f t="shared" ref="L180" si="259">CONCATENATE(G180, ".", H180, ".", I180, ".", J180, ".", K180)</f>
        <v>....</v>
      </c>
      <c r="M180" s="428">
        <f>+AM180</f>
        <v>0</v>
      </c>
      <c r="N180" s="388">
        <f>N181+N182+N183</f>
        <v>697718.57</v>
      </c>
      <c r="O180" s="87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409">
        <f>SUM(O180:Z180)</f>
        <v>0</v>
      </c>
      <c r="AB180" s="89">
        <f t="shared" ref="AB180:AM180" si="260">SUM(AB181:AB183)</f>
        <v>0</v>
      </c>
      <c r="AC180" s="381">
        <f t="shared" si="260"/>
        <v>0</v>
      </c>
      <c r="AD180" s="381">
        <f t="shared" si="260"/>
        <v>0</v>
      </c>
      <c r="AE180" s="381">
        <f t="shared" si="260"/>
        <v>0</v>
      </c>
      <c r="AF180" s="381">
        <f t="shared" si="260"/>
        <v>0</v>
      </c>
      <c r="AG180" s="381">
        <f t="shared" si="260"/>
        <v>697718.57</v>
      </c>
      <c r="AH180" s="381">
        <f t="shared" si="260"/>
        <v>0</v>
      </c>
      <c r="AI180" s="381">
        <f t="shared" si="260"/>
        <v>0</v>
      </c>
      <c r="AJ180" s="381">
        <f t="shared" si="260"/>
        <v>0</v>
      </c>
      <c r="AK180" s="381">
        <f t="shared" si="260"/>
        <v>0</v>
      </c>
      <c r="AL180" s="381">
        <f t="shared" si="260"/>
        <v>0</v>
      </c>
      <c r="AM180" s="385">
        <f t="shared" si="260"/>
        <v>0</v>
      </c>
      <c r="AN180" s="378">
        <f>SUBTOTAL(9,AN181:AN183)</f>
        <v>697718.57</v>
      </c>
      <c r="AO180" s="64">
        <f t="shared" ref="AO180:AO183" si="261">+AB180+AC180+AD180</f>
        <v>0</v>
      </c>
      <c r="AP180" s="64">
        <f t="shared" ref="AP180:AP183" si="262">+AE180+AF180+AG180</f>
        <v>697718.57</v>
      </c>
      <c r="AQ180" s="64">
        <f t="shared" ref="AQ180:AQ183" si="263">+AH180+AI180+AJ180</f>
        <v>0</v>
      </c>
      <c r="AR180" s="64">
        <f t="shared" ref="AR180:AR183" si="264">+AK180+AL180+AM180</f>
        <v>0</v>
      </c>
    </row>
    <row r="181" spans="1:44" s="94" customFormat="1" ht="18" customHeight="1">
      <c r="A181" s="435"/>
      <c r="B181" s="33">
        <v>1.1000000000000001</v>
      </c>
      <c r="C181" s="130" t="s">
        <v>82</v>
      </c>
      <c r="D181" s="416" t="s">
        <v>48</v>
      </c>
      <c r="E181" s="424"/>
      <c r="F181" s="353"/>
      <c r="G181" s="66"/>
      <c r="H181" s="68"/>
      <c r="I181" s="68"/>
      <c r="J181" s="68"/>
      <c r="K181" s="132"/>
      <c r="L181" s="404" t="str">
        <f t="shared" ref="L181:L183" si="265">CONCATENATE(F181, ".", G181, ".", H181, ".", I181, ".", J181, ".", K181)</f>
        <v>.....</v>
      </c>
      <c r="M181" s="369"/>
      <c r="N181" s="373">
        <f>+AN181</f>
        <v>0</v>
      </c>
      <c r="O181" s="73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408">
        <f t="shared" ref="AA181:AA183" si="266">SUM(O181:Z181)</f>
        <v>0</v>
      </c>
      <c r="AB181" s="76">
        <f t="shared" ref="AB181:AB183" si="267">+$M181*O181</f>
        <v>0</v>
      </c>
      <c r="AC181" s="77">
        <f t="shared" ref="AC181:AC183" si="268">+$M181*P181</f>
        <v>0</v>
      </c>
      <c r="AD181" s="77">
        <f t="shared" ref="AD181:AD183" si="269">+$M181*Q181</f>
        <v>0</v>
      </c>
      <c r="AE181" s="77">
        <f t="shared" ref="AE181:AE183" si="270">+$M181*R181</f>
        <v>0</v>
      </c>
      <c r="AF181" s="77">
        <f t="shared" ref="AF181:AF183" si="271">+$M181*S181</f>
        <v>0</v>
      </c>
      <c r="AG181" s="77">
        <f t="shared" ref="AG181:AG183" si="272">+$M181*T181</f>
        <v>0</v>
      </c>
      <c r="AH181" s="77">
        <f t="shared" ref="AH181:AH183" si="273">+$M181*U181</f>
        <v>0</v>
      </c>
      <c r="AI181" s="77">
        <f t="shared" ref="AI181:AI183" si="274">+$M181*V181</f>
        <v>0</v>
      </c>
      <c r="AJ181" s="77">
        <f t="shared" ref="AJ181:AJ183" si="275">+$M181*W181</f>
        <v>0</v>
      </c>
      <c r="AK181" s="77">
        <f t="shared" ref="AK181:AK183" si="276">+$M181*X181</f>
        <v>0</v>
      </c>
      <c r="AL181" s="77">
        <f t="shared" ref="AL181:AL183" si="277">+$M181*Y181</f>
        <v>0</v>
      </c>
      <c r="AM181" s="78">
        <f t="shared" ref="AM181:AM183" si="278">+$M181*Z181</f>
        <v>0</v>
      </c>
      <c r="AN181" s="377">
        <f t="shared" ref="AN181:AN183" si="279">SUM(AB181:AM181)</f>
        <v>0</v>
      </c>
      <c r="AO181" s="64">
        <f t="shared" si="261"/>
        <v>0</v>
      </c>
      <c r="AP181" s="64">
        <f t="shared" si="262"/>
        <v>0</v>
      </c>
      <c r="AQ181" s="64">
        <f t="shared" si="263"/>
        <v>0</v>
      </c>
      <c r="AR181" s="64">
        <f t="shared" si="264"/>
        <v>0</v>
      </c>
    </row>
    <row r="182" spans="1:44" s="94" customFormat="1" ht="18" customHeight="1">
      <c r="A182" s="435"/>
      <c r="B182" s="33">
        <v>1.2</v>
      </c>
      <c r="C182" s="130" t="s">
        <v>87</v>
      </c>
      <c r="D182" s="416" t="s">
        <v>48</v>
      </c>
      <c r="E182" s="424"/>
      <c r="F182" s="353"/>
      <c r="G182" s="66"/>
      <c r="H182" s="68"/>
      <c r="I182" s="68"/>
      <c r="J182" s="68"/>
      <c r="K182" s="132"/>
      <c r="L182" s="404" t="str">
        <f t="shared" si="265"/>
        <v>.....</v>
      </c>
      <c r="M182" s="369"/>
      <c r="N182" s="373">
        <f>+AN182</f>
        <v>0</v>
      </c>
      <c r="O182" s="73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408">
        <f t="shared" si="266"/>
        <v>0</v>
      </c>
      <c r="AB182" s="76">
        <f t="shared" si="267"/>
        <v>0</v>
      </c>
      <c r="AC182" s="77">
        <f t="shared" si="268"/>
        <v>0</v>
      </c>
      <c r="AD182" s="77">
        <f t="shared" si="269"/>
        <v>0</v>
      </c>
      <c r="AE182" s="77">
        <f t="shared" si="270"/>
        <v>0</v>
      </c>
      <c r="AF182" s="77">
        <f t="shared" si="271"/>
        <v>0</v>
      </c>
      <c r="AG182" s="77">
        <f t="shared" si="272"/>
        <v>0</v>
      </c>
      <c r="AH182" s="77">
        <f t="shared" si="273"/>
        <v>0</v>
      </c>
      <c r="AI182" s="77">
        <f t="shared" si="274"/>
        <v>0</v>
      </c>
      <c r="AJ182" s="77">
        <f t="shared" si="275"/>
        <v>0</v>
      </c>
      <c r="AK182" s="77">
        <f t="shared" si="276"/>
        <v>0</v>
      </c>
      <c r="AL182" s="77">
        <f t="shared" si="277"/>
        <v>0</v>
      </c>
      <c r="AM182" s="78">
        <f t="shared" si="278"/>
        <v>0</v>
      </c>
      <c r="AN182" s="377">
        <f t="shared" si="279"/>
        <v>0</v>
      </c>
      <c r="AO182" s="64">
        <f t="shared" si="261"/>
        <v>0</v>
      </c>
      <c r="AP182" s="64">
        <f t="shared" si="262"/>
        <v>0</v>
      </c>
      <c r="AQ182" s="64">
        <f t="shared" si="263"/>
        <v>0</v>
      </c>
      <c r="AR182" s="64">
        <f t="shared" si="264"/>
        <v>0</v>
      </c>
    </row>
    <row r="183" spans="1:44" s="94" customFormat="1" ht="18" customHeight="1" thickBot="1">
      <c r="A183" s="435"/>
      <c r="B183" s="33">
        <v>1.3</v>
      </c>
      <c r="C183" s="130" t="s">
        <v>183</v>
      </c>
      <c r="D183" s="416" t="s">
        <v>81</v>
      </c>
      <c r="E183" s="424">
        <v>7</v>
      </c>
      <c r="F183" s="353" t="s">
        <v>166</v>
      </c>
      <c r="G183" s="67" t="s">
        <v>158</v>
      </c>
      <c r="H183" s="68">
        <v>3</v>
      </c>
      <c r="I183" s="68">
        <v>2</v>
      </c>
      <c r="J183" s="68">
        <v>4</v>
      </c>
      <c r="K183" s="132">
        <v>2</v>
      </c>
      <c r="L183" s="404" t="str">
        <f t="shared" si="265"/>
        <v>2.6.3.2.4.2</v>
      </c>
      <c r="M183" s="369">
        <f>+'Matriz 5i'!P30/'Matriz 5i'!I30</f>
        <v>348859.28499999997</v>
      </c>
      <c r="N183" s="373">
        <f>+AN183</f>
        <v>697718.57</v>
      </c>
      <c r="O183" s="73"/>
      <c r="P183" s="71"/>
      <c r="Q183" s="71"/>
      <c r="R183" s="71"/>
      <c r="S183" s="71"/>
      <c r="T183" s="71">
        <f>'Matriz 5i'!I30</f>
        <v>2</v>
      </c>
      <c r="U183" s="71"/>
      <c r="V183" s="71"/>
      <c r="W183" s="71"/>
      <c r="X183" s="71"/>
      <c r="Y183" s="71"/>
      <c r="Z183" s="71"/>
      <c r="AA183" s="408">
        <f t="shared" si="266"/>
        <v>2</v>
      </c>
      <c r="AB183" s="76">
        <f t="shared" si="267"/>
        <v>0</v>
      </c>
      <c r="AC183" s="77">
        <f t="shared" si="268"/>
        <v>0</v>
      </c>
      <c r="AD183" s="77">
        <f t="shared" si="269"/>
        <v>0</v>
      </c>
      <c r="AE183" s="77">
        <f t="shared" si="270"/>
        <v>0</v>
      </c>
      <c r="AF183" s="77">
        <f t="shared" si="271"/>
        <v>0</v>
      </c>
      <c r="AG183" s="332">
        <f t="shared" si="272"/>
        <v>697718.57</v>
      </c>
      <c r="AH183" s="332">
        <f t="shared" si="273"/>
        <v>0</v>
      </c>
      <c r="AI183" s="77">
        <f t="shared" si="274"/>
        <v>0</v>
      </c>
      <c r="AJ183" s="77">
        <f t="shared" si="275"/>
        <v>0</v>
      </c>
      <c r="AK183" s="77">
        <f t="shared" si="276"/>
        <v>0</v>
      </c>
      <c r="AL183" s="77">
        <f t="shared" si="277"/>
        <v>0</v>
      </c>
      <c r="AM183" s="78">
        <f t="shared" si="278"/>
        <v>0</v>
      </c>
      <c r="AN183" s="377">
        <f t="shared" si="279"/>
        <v>697718.57</v>
      </c>
      <c r="AO183" s="64">
        <f t="shared" si="261"/>
        <v>0</v>
      </c>
      <c r="AP183" s="64">
        <f t="shared" si="262"/>
        <v>697718.57</v>
      </c>
      <c r="AQ183" s="64">
        <f t="shared" si="263"/>
        <v>0</v>
      </c>
      <c r="AR183" s="64">
        <f t="shared" si="264"/>
        <v>0</v>
      </c>
    </row>
    <row r="184" spans="1:44" ht="18" customHeight="1">
      <c r="A184" s="95"/>
      <c r="B184" s="95"/>
      <c r="C184" s="96"/>
      <c r="D184" s="97"/>
      <c r="E184" s="98"/>
      <c r="F184" s="99"/>
      <c r="G184" s="100"/>
      <c r="H184" s="98"/>
      <c r="I184" s="98"/>
      <c r="J184" s="98"/>
      <c r="K184" s="98"/>
      <c r="L184" s="98"/>
      <c r="M184" s="101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64"/>
      <c r="AP184" s="64"/>
      <c r="AQ184" s="64"/>
      <c r="AR184" s="64"/>
    </row>
    <row r="185" spans="1:44" ht="18" customHeight="1">
      <c r="A185" s="95"/>
      <c r="B185" s="95"/>
      <c r="C185" s="96"/>
      <c r="D185" s="97"/>
      <c r="E185" s="98"/>
      <c r="F185" s="99"/>
      <c r="G185" s="100"/>
      <c r="H185" s="98"/>
      <c r="I185" s="98"/>
      <c r="J185" s="98"/>
      <c r="K185" s="98"/>
      <c r="L185" s="98"/>
      <c r="M185" s="101"/>
      <c r="AN185" s="155"/>
      <c r="AO185" s="64"/>
      <c r="AP185" s="64"/>
      <c r="AQ185" s="64"/>
      <c r="AR185" s="64"/>
    </row>
    <row r="186" spans="1:44" ht="18" customHeight="1">
      <c r="B186" s="41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</row>
    <row r="187" spans="1:44" ht="18" customHeight="1">
      <c r="B187" s="41"/>
    </row>
    <row r="188" spans="1:44" ht="18" customHeight="1">
      <c r="A188" s="37"/>
      <c r="B188" s="27"/>
    </row>
    <row r="189" spans="1:44" ht="18" customHeight="1">
      <c r="A189" s="38"/>
      <c r="B189" s="27"/>
    </row>
    <row r="190" spans="1:44" ht="18" customHeight="1">
      <c r="A190" s="38"/>
      <c r="B190" s="27"/>
      <c r="F190" s="40"/>
      <c r="G190" s="40"/>
      <c r="M190" s="40"/>
      <c r="N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</row>
    <row r="191" spans="1:44" ht="18" customHeight="1">
      <c r="A191" s="38"/>
      <c r="B191" s="27"/>
      <c r="F191" s="40"/>
      <c r="G191" s="40"/>
      <c r="M191" s="40"/>
      <c r="N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</row>
    <row r="192" spans="1:44" ht="18" customHeight="1">
      <c r="A192" s="38"/>
      <c r="B192" s="27"/>
      <c r="F192" s="40"/>
      <c r="G192" s="40"/>
      <c r="M192" s="40"/>
      <c r="N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</row>
    <row r="193" spans="1:62" s="44" customFormat="1" ht="18" customHeight="1">
      <c r="A193" s="1" t="s">
        <v>2</v>
      </c>
      <c r="B193" s="20"/>
      <c r="C193" s="20"/>
      <c r="D193" s="20" t="s">
        <v>92</v>
      </c>
      <c r="E193" s="20"/>
      <c r="F193" s="20"/>
      <c r="G193" s="20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</row>
    <row r="194" spans="1:62" ht="18" customHeight="1">
      <c r="A194" s="1"/>
      <c r="B194" s="19"/>
      <c r="C194" s="22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</row>
    <row r="195" spans="1:62" ht="18" customHeight="1">
      <c r="A195" s="23" t="s">
        <v>54</v>
      </c>
      <c r="B195" s="472" t="s">
        <v>167</v>
      </c>
      <c r="N195" s="879" t="s">
        <v>93</v>
      </c>
      <c r="O195" s="879"/>
      <c r="P195" s="880"/>
      <c r="Q195" s="899" t="s">
        <v>181</v>
      </c>
      <c r="R195" s="900"/>
      <c r="S195" s="900"/>
      <c r="T195" s="900"/>
      <c r="U195" s="900"/>
      <c r="V195" s="900"/>
      <c r="W195" s="900"/>
      <c r="X195" s="900"/>
      <c r="Y195" s="900"/>
      <c r="Z195" s="900"/>
      <c r="AA195" s="900"/>
      <c r="AB195" s="900"/>
      <c r="AC195" s="900"/>
      <c r="AD195" s="900"/>
      <c r="AE195" s="900"/>
      <c r="AF195" s="900"/>
      <c r="AG195" s="900"/>
      <c r="AH195" s="900"/>
      <c r="AI195" s="900"/>
      <c r="AJ195" s="901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</row>
    <row r="196" spans="1:62" ht="18" customHeight="1">
      <c r="AP196" s="45">
        <f>+AP194+AP195</f>
        <v>0</v>
      </c>
    </row>
    <row r="197" spans="1:62" ht="18" customHeight="1">
      <c r="A197" s="893" t="s">
        <v>55</v>
      </c>
      <c r="B197" s="893" t="s">
        <v>94</v>
      </c>
      <c r="C197" s="893" t="s">
        <v>95</v>
      </c>
      <c r="D197" s="893" t="s">
        <v>96</v>
      </c>
      <c r="E197" s="893" t="s">
        <v>97</v>
      </c>
      <c r="F197" s="893" t="s">
        <v>98</v>
      </c>
      <c r="G197" s="893" t="s">
        <v>99</v>
      </c>
      <c r="H197" s="893" t="s">
        <v>100</v>
      </c>
      <c r="I197" s="893" t="s">
        <v>101</v>
      </c>
      <c r="J197" s="893" t="s">
        <v>102</v>
      </c>
      <c r="K197" s="893" t="s">
        <v>103</v>
      </c>
      <c r="L197" s="893" t="s">
        <v>104</v>
      </c>
      <c r="M197" s="893" t="s">
        <v>105</v>
      </c>
      <c r="N197" s="893" t="s">
        <v>106</v>
      </c>
      <c r="O197" s="893" t="s">
        <v>107</v>
      </c>
      <c r="P197" s="893"/>
      <c r="Q197" s="893"/>
      <c r="R197" s="893"/>
      <c r="S197" s="893"/>
      <c r="T197" s="893"/>
      <c r="U197" s="893"/>
      <c r="V197" s="893"/>
      <c r="W197" s="893"/>
      <c r="X197" s="893"/>
      <c r="Y197" s="893"/>
      <c r="Z197" s="893"/>
      <c r="AA197" s="893"/>
      <c r="AB197" s="893" t="s">
        <v>108</v>
      </c>
      <c r="AC197" s="893"/>
      <c r="AD197" s="893"/>
      <c r="AE197" s="893"/>
      <c r="AF197" s="893"/>
      <c r="AG197" s="893"/>
      <c r="AH197" s="893"/>
      <c r="AI197" s="893"/>
      <c r="AJ197" s="893"/>
      <c r="AK197" s="893"/>
      <c r="AL197" s="893"/>
      <c r="AM197" s="893"/>
      <c r="AN197" s="893"/>
    </row>
    <row r="198" spans="1:62" s="306" customFormat="1" ht="18" customHeight="1">
      <c r="A198" s="893"/>
      <c r="B198" s="893"/>
      <c r="C198" s="893"/>
      <c r="D198" s="893"/>
      <c r="E198" s="893"/>
      <c r="F198" s="893"/>
      <c r="G198" s="893"/>
      <c r="H198" s="893"/>
      <c r="I198" s="893"/>
      <c r="J198" s="893"/>
      <c r="K198" s="893"/>
      <c r="L198" s="893"/>
      <c r="M198" s="893"/>
      <c r="N198" s="893"/>
      <c r="O198" s="307" t="s">
        <v>109</v>
      </c>
      <c r="P198" s="307" t="s">
        <v>110</v>
      </c>
      <c r="Q198" s="307" t="s">
        <v>111</v>
      </c>
      <c r="R198" s="307" t="s">
        <v>112</v>
      </c>
      <c r="S198" s="307" t="s">
        <v>113</v>
      </c>
      <c r="T198" s="307" t="s">
        <v>114</v>
      </c>
      <c r="U198" s="307" t="s">
        <v>115</v>
      </c>
      <c r="V198" s="307" t="s">
        <v>116</v>
      </c>
      <c r="W198" s="307" t="s">
        <v>117</v>
      </c>
      <c r="X198" s="307" t="s">
        <v>118</v>
      </c>
      <c r="Y198" s="307" t="s">
        <v>119</v>
      </c>
      <c r="Z198" s="307" t="s">
        <v>120</v>
      </c>
      <c r="AA198" s="307" t="s">
        <v>121</v>
      </c>
      <c r="AB198" s="308" t="s">
        <v>109</v>
      </c>
      <c r="AC198" s="308" t="s">
        <v>110</v>
      </c>
      <c r="AD198" s="308" t="s">
        <v>111</v>
      </c>
      <c r="AE198" s="308" t="s">
        <v>112</v>
      </c>
      <c r="AF198" s="308" t="s">
        <v>113</v>
      </c>
      <c r="AG198" s="308" t="s">
        <v>114</v>
      </c>
      <c r="AH198" s="308" t="s">
        <v>115</v>
      </c>
      <c r="AI198" s="308" t="s">
        <v>116</v>
      </c>
      <c r="AJ198" s="308" t="s">
        <v>117</v>
      </c>
      <c r="AK198" s="308" t="s">
        <v>118</v>
      </c>
      <c r="AL198" s="308" t="s">
        <v>119</v>
      </c>
      <c r="AM198" s="308" t="s">
        <v>120</v>
      </c>
      <c r="AN198" s="308" t="s">
        <v>121</v>
      </c>
    </row>
    <row r="199" spans="1:62" s="305" customFormat="1" ht="13.5" customHeight="1" thickBot="1">
      <c r="A199" s="49" t="s">
        <v>56</v>
      </c>
      <c r="B199" s="49" t="s">
        <v>55</v>
      </c>
      <c r="C199" s="49" t="s">
        <v>122</v>
      </c>
      <c r="D199" s="49" t="s">
        <v>123</v>
      </c>
      <c r="E199" s="49" t="s">
        <v>124</v>
      </c>
      <c r="F199" s="50" t="s">
        <v>98</v>
      </c>
      <c r="G199" s="51" t="s">
        <v>99</v>
      </c>
      <c r="H199" s="49" t="s">
        <v>100</v>
      </c>
      <c r="I199" s="49" t="s">
        <v>101</v>
      </c>
      <c r="J199" s="49" t="s">
        <v>102</v>
      </c>
      <c r="K199" s="49" t="s">
        <v>103</v>
      </c>
      <c r="L199" s="49" t="s">
        <v>104</v>
      </c>
      <c r="M199" s="52" t="s">
        <v>105</v>
      </c>
      <c r="N199" s="53"/>
      <c r="O199" s="49">
        <v>1</v>
      </c>
      <c r="P199" s="49">
        <v>2</v>
      </c>
      <c r="Q199" s="49">
        <v>3</v>
      </c>
      <c r="R199" s="49">
        <v>4</v>
      </c>
      <c r="S199" s="49">
        <v>5</v>
      </c>
      <c r="T199" s="49">
        <v>6</v>
      </c>
      <c r="U199" s="49">
        <v>7</v>
      </c>
      <c r="V199" s="49">
        <v>8</v>
      </c>
      <c r="W199" s="49">
        <v>9</v>
      </c>
      <c r="X199" s="49">
        <v>10</v>
      </c>
      <c r="Y199" s="49">
        <v>11</v>
      </c>
      <c r="Z199" s="49">
        <v>12</v>
      </c>
      <c r="AA199" s="49" t="s">
        <v>125</v>
      </c>
      <c r="AB199" s="52" t="s">
        <v>126</v>
      </c>
      <c r="AC199" s="52" t="s">
        <v>127</v>
      </c>
      <c r="AD199" s="52" t="s">
        <v>128</v>
      </c>
      <c r="AE199" s="52" t="s">
        <v>129</v>
      </c>
      <c r="AF199" s="52" t="s">
        <v>130</v>
      </c>
      <c r="AG199" s="52" t="s">
        <v>131</v>
      </c>
      <c r="AH199" s="52" t="s">
        <v>132</v>
      </c>
      <c r="AI199" s="52" t="s">
        <v>133</v>
      </c>
      <c r="AJ199" s="52" t="s">
        <v>134</v>
      </c>
      <c r="AK199" s="52" t="s">
        <v>135</v>
      </c>
      <c r="AL199" s="52" t="s">
        <v>136</v>
      </c>
      <c r="AM199" s="52" t="s">
        <v>137</v>
      </c>
      <c r="AN199" s="54" t="s">
        <v>121</v>
      </c>
      <c r="AO199" s="305" t="s">
        <v>138</v>
      </c>
      <c r="AP199" s="305" t="s">
        <v>139</v>
      </c>
      <c r="AQ199" s="305" t="s">
        <v>140</v>
      </c>
      <c r="AR199" s="305" t="s">
        <v>141</v>
      </c>
    </row>
    <row r="200" spans="1:62" s="299" customFormat="1" ht="18" customHeight="1">
      <c r="A200" s="459">
        <v>1</v>
      </c>
      <c r="B200" s="889" t="s">
        <v>35</v>
      </c>
      <c r="C200" s="890"/>
      <c r="D200" s="415"/>
      <c r="E200" s="403"/>
      <c r="F200" s="420"/>
      <c r="G200" s="338"/>
      <c r="H200" s="337"/>
      <c r="I200" s="337"/>
      <c r="J200" s="337"/>
      <c r="K200" s="389"/>
      <c r="L200" s="403" t="str">
        <f t="shared" ref="L200" si="280">CONCATENATE(G200, ".", H200, ".", I200, ".", J200, ".", K200)</f>
        <v>....</v>
      </c>
      <c r="M200" s="387">
        <f>+AM200</f>
        <v>0</v>
      </c>
      <c r="N200" s="387">
        <f>+AN200</f>
        <v>1616333</v>
      </c>
      <c r="O200" s="341"/>
      <c r="P200" s="340"/>
      <c r="Q200" s="340"/>
      <c r="R200" s="340"/>
      <c r="S200" s="340"/>
      <c r="T200" s="340"/>
      <c r="U200" s="340"/>
      <c r="V200" s="340"/>
      <c r="W200" s="340"/>
      <c r="X200" s="340"/>
      <c r="Y200" s="340"/>
      <c r="Z200" s="460"/>
      <c r="AA200" s="343">
        <f>SUM(O200:Z200)</f>
        <v>0</v>
      </c>
      <c r="AB200" s="447">
        <f t="shared" ref="AB200:AM200" si="281">SUM(AB201:AB203)</f>
        <v>0</v>
      </c>
      <c r="AC200" s="383">
        <f t="shared" si="281"/>
        <v>0</v>
      </c>
      <c r="AD200" s="383">
        <f t="shared" si="281"/>
        <v>0</v>
      </c>
      <c r="AE200" s="383">
        <f t="shared" si="281"/>
        <v>0</v>
      </c>
      <c r="AF200" s="383">
        <f t="shared" si="281"/>
        <v>1616333</v>
      </c>
      <c r="AG200" s="383">
        <f t="shared" si="281"/>
        <v>0</v>
      </c>
      <c r="AH200" s="383">
        <f t="shared" si="281"/>
        <v>0</v>
      </c>
      <c r="AI200" s="383">
        <f t="shared" si="281"/>
        <v>0</v>
      </c>
      <c r="AJ200" s="383">
        <f t="shared" si="281"/>
        <v>0</v>
      </c>
      <c r="AK200" s="383">
        <f t="shared" si="281"/>
        <v>0</v>
      </c>
      <c r="AL200" s="383">
        <f t="shared" si="281"/>
        <v>0</v>
      </c>
      <c r="AM200" s="344">
        <f t="shared" si="281"/>
        <v>0</v>
      </c>
      <c r="AN200" s="345">
        <f>SUBTOTAL(9,AN201:AN203)</f>
        <v>1616333</v>
      </c>
      <c r="AO200" s="298">
        <f t="shared" ref="AO200:AO203" si="282">+AB200+AC200+AD200</f>
        <v>0</v>
      </c>
      <c r="AP200" s="298">
        <f t="shared" ref="AP200:AP203" si="283">+AE200+AF200+AG200</f>
        <v>1616333</v>
      </c>
      <c r="AQ200" s="298">
        <f t="shared" ref="AQ200:AQ203" si="284">+AH200+AI200+AJ200</f>
        <v>0</v>
      </c>
      <c r="AR200" s="298">
        <f t="shared" ref="AR200:AR203" si="285">+AK200+AL200+AM200</f>
        <v>0</v>
      </c>
    </row>
    <row r="201" spans="1:62" s="94" customFormat="1" ht="18" customHeight="1">
      <c r="A201" s="432"/>
      <c r="B201" s="33">
        <v>1.1000000000000001</v>
      </c>
      <c r="C201" s="130" t="s">
        <v>82</v>
      </c>
      <c r="D201" s="416" t="s">
        <v>48</v>
      </c>
      <c r="E201" s="424"/>
      <c r="F201" s="353"/>
      <c r="G201" s="66"/>
      <c r="H201" s="68"/>
      <c r="I201" s="68"/>
      <c r="J201" s="68"/>
      <c r="K201" s="132"/>
      <c r="L201" s="404" t="str">
        <f t="shared" ref="L201:L203" si="286">CONCATENATE(F201, ".", G201, ".", H201, ".", I201, ".", J201, ".", K201)</f>
        <v>.....</v>
      </c>
      <c r="M201" s="373"/>
      <c r="N201" s="373">
        <f>+AN201</f>
        <v>0</v>
      </c>
      <c r="O201" s="73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4"/>
      <c r="AA201" s="75">
        <f t="shared" ref="AA201:AA203" si="287">SUM(O201:Z201)</f>
        <v>0</v>
      </c>
      <c r="AB201" s="79">
        <f t="shared" ref="AB201:AB203" si="288">+$M201*O201</f>
        <v>0</v>
      </c>
      <c r="AC201" s="77">
        <f t="shared" ref="AC201:AC203" si="289">+$M201*P201</f>
        <v>0</v>
      </c>
      <c r="AD201" s="77">
        <f t="shared" ref="AD201:AD203" si="290">+$M201*Q201</f>
        <v>0</v>
      </c>
      <c r="AE201" s="77">
        <f t="shared" ref="AE201:AE203" si="291">+$M201*R201</f>
        <v>0</v>
      </c>
      <c r="AF201" s="77">
        <f t="shared" ref="AF201:AF203" si="292">+$M201*S201</f>
        <v>0</v>
      </c>
      <c r="AG201" s="77">
        <f t="shared" ref="AG201:AG203" si="293">+$M201*T201</f>
        <v>0</v>
      </c>
      <c r="AH201" s="77">
        <f t="shared" ref="AH201:AH203" si="294">+$M201*U201</f>
        <v>0</v>
      </c>
      <c r="AI201" s="77">
        <f t="shared" ref="AI201:AI202" si="295">+$M201*V201</f>
        <v>0</v>
      </c>
      <c r="AJ201" s="77">
        <f t="shared" ref="AJ201:AJ203" si="296">+$M201*W201</f>
        <v>0</v>
      </c>
      <c r="AK201" s="77">
        <f t="shared" ref="AK201:AK203" si="297">+$M201*X201</f>
        <v>0</v>
      </c>
      <c r="AL201" s="77">
        <f t="shared" ref="AL201:AL203" si="298">+$M201*Y201</f>
        <v>0</v>
      </c>
      <c r="AM201" s="80">
        <f t="shared" ref="AM201:AM203" si="299">+$M201*Z201</f>
        <v>0</v>
      </c>
      <c r="AN201" s="81">
        <f>SUM(AB201:AM201)</f>
        <v>0</v>
      </c>
      <c r="AO201" s="64">
        <f t="shared" si="282"/>
        <v>0</v>
      </c>
      <c r="AP201" s="64">
        <f t="shared" si="283"/>
        <v>0</v>
      </c>
      <c r="AQ201" s="64">
        <f t="shared" si="284"/>
        <v>0</v>
      </c>
      <c r="AR201" s="64">
        <f t="shared" si="285"/>
        <v>0</v>
      </c>
    </row>
    <row r="202" spans="1:62" s="94" customFormat="1" ht="18" customHeight="1">
      <c r="A202" s="433"/>
      <c r="B202" s="33">
        <v>1.2</v>
      </c>
      <c r="C202" s="130" t="s">
        <v>87</v>
      </c>
      <c r="D202" s="36" t="s">
        <v>48</v>
      </c>
      <c r="E202" s="424"/>
      <c r="F202" s="353"/>
      <c r="G202" s="66"/>
      <c r="H202" s="68"/>
      <c r="I202" s="68"/>
      <c r="J202" s="68"/>
      <c r="K202" s="132"/>
      <c r="L202" s="404" t="str">
        <f t="shared" si="286"/>
        <v>.....</v>
      </c>
      <c r="M202" s="373"/>
      <c r="N202" s="373">
        <f>+AN202</f>
        <v>0</v>
      </c>
      <c r="O202" s="73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4"/>
      <c r="AA202" s="75">
        <f t="shared" si="287"/>
        <v>0</v>
      </c>
      <c r="AB202" s="79">
        <f t="shared" si="288"/>
        <v>0</v>
      </c>
      <c r="AC202" s="77">
        <f t="shared" si="289"/>
        <v>0</v>
      </c>
      <c r="AD202" s="77">
        <f t="shared" si="290"/>
        <v>0</v>
      </c>
      <c r="AE202" s="77">
        <f t="shared" si="291"/>
        <v>0</v>
      </c>
      <c r="AF202" s="77">
        <f t="shared" si="292"/>
        <v>0</v>
      </c>
      <c r="AG202" s="77">
        <f t="shared" si="293"/>
        <v>0</v>
      </c>
      <c r="AH202" s="77">
        <f t="shared" si="294"/>
        <v>0</v>
      </c>
      <c r="AI202" s="77">
        <f t="shared" si="295"/>
        <v>0</v>
      </c>
      <c r="AJ202" s="77">
        <f t="shared" si="296"/>
        <v>0</v>
      </c>
      <c r="AK202" s="77">
        <f t="shared" si="297"/>
        <v>0</v>
      </c>
      <c r="AL202" s="77">
        <f t="shared" si="298"/>
        <v>0</v>
      </c>
      <c r="AM202" s="80">
        <f t="shared" si="299"/>
        <v>0</v>
      </c>
      <c r="AN202" s="81">
        <f>SUM(AB202:AM202)</f>
        <v>0</v>
      </c>
      <c r="AO202" s="64">
        <f t="shared" si="282"/>
        <v>0</v>
      </c>
      <c r="AP202" s="64">
        <f t="shared" si="283"/>
        <v>0</v>
      </c>
      <c r="AQ202" s="64">
        <f t="shared" si="284"/>
        <v>0</v>
      </c>
      <c r="AR202" s="64">
        <f t="shared" si="285"/>
        <v>0</v>
      </c>
    </row>
    <row r="203" spans="1:62" s="94" customFormat="1" ht="18" customHeight="1" thickBot="1">
      <c r="A203" s="437"/>
      <c r="B203" s="320">
        <v>1.3</v>
      </c>
      <c r="C203" s="321" t="s">
        <v>88</v>
      </c>
      <c r="D203" s="454" t="s">
        <v>35</v>
      </c>
      <c r="E203" s="426">
        <v>98</v>
      </c>
      <c r="F203" s="354" t="s">
        <v>166</v>
      </c>
      <c r="G203" s="347" t="s">
        <v>158</v>
      </c>
      <c r="H203" s="323">
        <v>3</v>
      </c>
      <c r="I203" s="323">
        <v>2</v>
      </c>
      <c r="J203" s="323">
        <v>4</v>
      </c>
      <c r="K203" s="390">
        <v>2</v>
      </c>
      <c r="L203" s="461" t="str">
        <f t="shared" si="286"/>
        <v>2.6.3.2.4.2</v>
      </c>
      <c r="M203" s="374">
        <f>+'Matriz 5i'!P32/'Matriz 5i'!I32</f>
        <v>323266.59999999998</v>
      </c>
      <c r="N203" s="375">
        <f>+E203*M203</f>
        <v>31680126.799999997</v>
      </c>
      <c r="O203" s="328"/>
      <c r="P203" s="326"/>
      <c r="Q203" s="326"/>
      <c r="R203" s="326"/>
      <c r="S203" s="326">
        <f>'Matriz 5i'!I32</f>
        <v>5</v>
      </c>
      <c r="T203" s="326"/>
      <c r="U203" s="326"/>
      <c r="V203" s="326"/>
      <c r="W203" s="326"/>
      <c r="X203" s="326"/>
      <c r="Y203" s="326"/>
      <c r="Z203" s="329"/>
      <c r="AA203" s="330">
        <f t="shared" si="287"/>
        <v>5</v>
      </c>
      <c r="AB203" s="334">
        <f t="shared" si="288"/>
        <v>0</v>
      </c>
      <c r="AC203" s="332">
        <f t="shared" si="289"/>
        <v>0</v>
      </c>
      <c r="AD203" s="332">
        <f t="shared" si="290"/>
        <v>0</v>
      </c>
      <c r="AE203" s="332">
        <f t="shared" si="291"/>
        <v>0</v>
      </c>
      <c r="AF203" s="332">
        <f t="shared" si="292"/>
        <v>1616333</v>
      </c>
      <c r="AG203" s="332">
        <f t="shared" si="293"/>
        <v>0</v>
      </c>
      <c r="AH203" s="332">
        <f t="shared" si="294"/>
        <v>0</v>
      </c>
      <c r="AI203" s="332">
        <f>+$M203*V203</f>
        <v>0</v>
      </c>
      <c r="AJ203" s="332">
        <f t="shared" si="296"/>
        <v>0</v>
      </c>
      <c r="AK203" s="332">
        <f t="shared" si="297"/>
        <v>0</v>
      </c>
      <c r="AL203" s="332">
        <f t="shared" si="298"/>
        <v>0</v>
      </c>
      <c r="AM203" s="335">
        <f t="shared" si="299"/>
        <v>0</v>
      </c>
      <c r="AN203" s="336">
        <f>SUM(AB203:AM203)</f>
        <v>1616333</v>
      </c>
      <c r="AO203" s="64">
        <f t="shared" si="282"/>
        <v>0</v>
      </c>
      <c r="AP203" s="64">
        <f t="shared" si="283"/>
        <v>1616333</v>
      </c>
      <c r="AQ203" s="64">
        <f t="shared" si="284"/>
        <v>0</v>
      </c>
      <c r="AR203" s="64">
        <f t="shared" si="285"/>
        <v>0</v>
      </c>
    </row>
    <row r="204" spans="1:62" ht="18" customHeight="1">
      <c r="A204" s="95"/>
      <c r="B204" s="95"/>
      <c r="C204" s="96"/>
      <c r="D204" s="97"/>
      <c r="E204" s="98"/>
      <c r="F204" s="99"/>
      <c r="G204" s="100"/>
      <c r="H204" s="98"/>
      <c r="I204" s="98"/>
      <c r="J204" s="98"/>
      <c r="K204" s="98"/>
      <c r="L204" s="98"/>
      <c r="M204" s="101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64"/>
      <c r="AP204" s="64"/>
      <c r="AQ204" s="64"/>
      <c r="AR204" s="64"/>
    </row>
    <row r="205" spans="1:62" ht="18" customHeight="1">
      <c r="B205" s="41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</row>
    <row r="206" spans="1:62" ht="18" customHeight="1">
      <c r="B206" s="41"/>
    </row>
    <row r="207" spans="1:62" ht="18" customHeight="1">
      <c r="B207" s="41"/>
    </row>
    <row r="208" spans="1:62" ht="18" customHeight="1">
      <c r="A208" s="37"/>
      <c r="B208" s="27"/>
    </row>
    <row r="209" spans="1:62" ht="18" customHeight="1">
      <c r="A209" s="38"/>
      <c r="B209" s="27"/>
    </row>
    <row r="210" spans="1:62" ht="18" customHeight="1">
      <c r="A210" s="38"/>
      <c r="B210" s="27"/>
      <c r="F210" s="40"/>
      <c r="G210" s="40"/>
      <c r="M210" s="40"/>
      <c r="N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62" ht="18" customHeight="1">
      <c r="A211" s="38"/>
      <c r="B211" s="27"/>
      <c r="F211" s="40"/>
      <c r="G211" s="40"/>
      <c r="M211" s="40"/>
      <c r="N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</row>
    <row r="212" spans="1:62" ht="18" customHeight="1">
      <c r="A212" s="38"/>
      <c r="B212" s="27"/>
      <c r="F212" s="40"/>
      <c r="G212" s="40"/>
      <c r="M212" s="40"/>
      <c r="N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</row>
    <row r="213" spans="1:62" s="44" customFormat="1" ht="18" customHeight="1">
      <c r="A213" s="1" t="s">
        <v>2</v>
      </c>
      <c r="B213" s="20"/>
      <c r="C213" s="20"/>
      <c r="D213" s="20" t="s">
        <v>92</v>
      </c>
      <c r="E213" s="20"/>
      <c r="F213" s="20"/>
      <c r="G213" s="20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</row>
    <row r="214" spans="1:62" ht="18" customHeight="1">
      <c r="A214" s="1"/>
      <c r="B214" s="19"/>
      <c r="C214" s="22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</row>
    <row r="215" spans="1:62" ht="18" customHeight="1">
      <c r="A215" s="23" t="s">
        <v>54</v>
      </c>
      <c r="B215" s="25" t="s">
        <v>147</v>
      </c>
      <c r="N215" s="879" t="s">
        <v>93</v>
      </c>
      <c r="O215" s="879"/>
      <c r="P215" s="880"/>
      <c r="Q215" s="882" t="s">
        <v>49</v>
      </c>
      <c r="R215" s="883"/>
      <c r="S215" s="883"/>
      <c r="T215" s="883"/>
      <c r="U215" s="883"/>
      <c r="V215" s="883"/>
      <c r="W215" s="883"/>
      <c r="X215" s="883"/>
      <c r="Y215" s="883"/>
      <c r="Z215" s="883"/>
      <c r="AA215" s="884"/>
      <c r="AP215" s="43">
        <v>-329017.2</v>
      </c>
    </row>
    <row r="216" spans="1:62" ht="18" customHeight="1" thickBot="1">
      <c r="AP216" s="45">
        <f>+AP214+AP215</f>
        <v>-329017.2</v>
      </c>
    </row>
    <row r="217" spans="1:62" ht="18" customHeight="1" thickBot="1">
      <c r="A217" s="877" t="s">
        <v>55</v>
      </c>
      <c r="B217" s="877" t="s">
        <v>94</v>
      </c>
      <c r="C217" s="877" t="s">
        <v>95</v>
      </c>
      <c r="D217" s="877" t="s">
        <v>96</v>
      </c>
      <c r="E217" s="877" t="s">
        <v>97</v>
      </c>
      <c r="F217" s="877" t="s">
        <v>98</v>
      </c>
      <c r="G217" s="877" t="s">
        <v>99</v>
      </c>
      <c r="H217" s="877" t="s">
        <v>100</v>
      </c>
      <c r="I217" s="877" t="s">
        <v>101</v>
      </c>
      <c r="J217" s="877" t="s">
        <v>102</v>
      </c>
      <c r="K217" s="877" t="s">
        <v>103</v>
      </c>
      <c r="L217" s="877" t="s">
        <v>104</v>
      </c>
      <c r="M217" s="877" t="s">
        <v>105</v>
      </c>
      <c r="N217" s="877" t="s">
        <v>106</v>
      </c>
      <c r="O217" s="881" t="s">
        <v>107</v>
      </c>
      <c r="P217" s="875"/>
      <c r="Q217" s="875"/>
      <c r="R217" s="875"/>
      <c r="S217" s="875"/>
      <c r="T217" s="875"/>
      <c r="U217" s="875"/>
      <c r="V217" s="875"/>
      <c r="W217" s="875"/>
      <c r="X217" s="875"/>
      <c r="Y217" s="875"/>
      <c r="Z217" s="875"/>
      <c r="AA217" s="875"/>
      <c r="AB217" s="874" t="s">
        <v>108</v>
      </c>
      <c r="AC217" s="875"/>
      <c r="AD217" s="875"/>
      <c r="AE217" s="875"/>
      <c r="AF217" s="875"/>
      <c r="AG217" s="875"/>
      <c r="AH217" s="875"/>
      <c r="AI217" s="875"/>
      <c r="AJ217" s="875"/>
      <c r="AK217" s="875"/>
      <c r="AL217" s="875"/>
      <c r="AM217" s="875"/>
      <c r="AN217" s="876"/>
    </row>
    <row r="218" spans="1:62" ht="18" customHeight="1" thickBot="1">
      <c r="A218" s="878"/>
      <c r="B218" s="878"/>
      <c r="C218" s="878"/>
      <c r="D218" s="878"/>
      <c r="E218" s="878"/>
      <c r="F218" s="878"/>
      <c r="G218" s="878"/>
      <c r="H218" s="878"/>
      <c r="I218" s="878"/>
      <c r="J218" s="878"/>
      <c r="K218" s="878"/>
      <c r="L218" s="878"/>
      <c r="M218" s="878"/>
      <c r="N218" s="878"/>
      <c r="O218" s="46" t="s">
        <v>109</v>
      </c>
      <c r="P218" s="46" t="s">
        <v>110</v>
      </c>
      <c r="Q218" s="46" t="s">
        <v>111</v>
      </c>
      <c r="R218" s="46" t="s">
        <v>112</v>
      </c>
      <c r="S218" s="46" t="s">
        <v>113</v>
      </c>
      <c r="T218" s="46" t="s">
        <v>114</v>
      </c>
      <c r="U218" s="46" t="s">
        <v>115</v>
      </c>
      <c r="V218" s="46" t="s">
        <v>116</v>
      </c>
      <c r="W218" s="46" t="s">
        <v>117</v>
      </c>
      <c r="X218" s="46" t="s">
        <v>118</v>
      </c>
      <c r="Y218" s="46" t="s">
        <v>119</v>
      </c>
      <c r="Z218" s="46" t="s">
        <v>120</v>
      </c>
      <c r="AA218" s="46" t="s">
        <v>121</v>
      </c>
      <c r="AB218" s="47" t="s">
        <v>109</v>
      </c>
      <c r="AC218" s="47" t="s">
        <v>110</v>
      </c>
      <c r="AD218" s="47" t="s">
        <v>111</v>
      </c>
      <c r="AE218" s="47" t="s">
        <v>112</v>
      </c>
      <c r="AF218" s="47" t="s">
        <v>113</v>
      </c>
      <c r="AG218" s="47" t="s">
        <v>114</v>
      </c>
      <c r="AH218" s="47" t="s">
        <v>115</v>
      </c>
      <c r="AI218" s="47" t="s">
        <v>116</v>
      </c>
      <c r="AJ218" s="47" t="s">
        <v>117</v>
      </c>
      <c r="AK218" s="47" t="s">
        <v>118</v>
      </c>
      <c r="AL218" s="47" t="s">
        <v>119</v>
      </c>
      <c r="AM218" s="47" t="s">
        <v>120</v>
      </c>
      <c r="AN218" s="48" t="s">
        <v>121</v>
      </c>
    </row>
    <row r="219" spans="1:62" s="305" customFormat="1" ht="15" customHeight="1" thickBot="1">
      <c r="A219" s="49" t="s">
        <v>56</v>
      </c>
      <c r="B219" s="49" t="s">
        <v>55</v>
      </c>
      <c r="C219" s="49" t="s">
        <v>122</v>
      </c>
      <c r="D219" s="49" t="s">
        <v>123</v>
      </c>
      <c r="E219" s="49" t="s">
        <v>124</v>
      </c>
      <c r="F219" s="50" t="s">
        <v>98</v>
      </c>
      <c r="G219" s="51" t="s">
        <v>99</v>
      </c>
      <c r="H219" s="49" t="s">
        <v>100</v>
      </c>
      <c r="I219" s="49" t="s">
        <v>101</v>
      </c>
      <c r="J219" s="49" t="s">
        <v>102</v>
      </c>
      <c r="K219" s="49" t="s">
        <v>103</v>
      </c>
      <c r="L219" s="49" t="s">
        <v>104</v>
      </c>
      <c r="M219" s="52" t="s">
        <v>105</v>
      </c>
      <c r="N219" s="53"/>
      <c r="O219" s="49">
        <v>1</v>
      </c>
      <c r="P219" s="49">
        <v>2</v>
      </c>
      <c r="Q219" s="49">
        <v>3</v>
      </c>
      <c r="R219" s="49">
        <v>4</v>
      </c>
      <c r="S219" s="49">
        <v>5</v>
      </c>
      <c r="T219" s="49">
        <v>6</v>
      </c>
      <c r="U219" s="49">
        <v>7</v>
      </c>
      <c r="V219" s="49">
        <v>8</v>
      </c>
      <c r="W219" s="49">
        <v>9</v>
      </c>
      <c r="X219" s="49">
        <v>10</v>
      </c>
      <c r="Y219" s="49">
        <v>11</v>
      </c>
      <c r="Z219" s="49">
        <v>12</v>
      </c>
      <c r="AA219" s="49" t="s">
        <v>125</v>
      </c>
      <c r="AB219" s="52" t="s">
        <v>126</v>
      </c>
      <c r="AC219" s="52" t="s">
        <v>127</v>
      </c>
      <c r="AD219" s="52" t="s">
        <v>128</v>
      </c>
      <c r="AE219" s="52" t="s">
        <v>129</v>
      </c>
      <c r="AF219" s="52" t="s">
        <v>130</v>
      </c>
      <c r="AG219" s="52" t="s">
        <v>131</v>
      </c>
      <c r="AH219" s="52" t="s">
        <v>132</v>
      </c>
      <c r="AI219" s="52" t="s">
        <v>133</v>
      </c>
      <c r="AJ219" s="52" t="s">
        <v>134</v>
      </c>
      <c r="AK219" s="52" t="s">
        <v>135</v>
      </c>
      <c r="AL219" s="52" t="s">
        <v>136</v>
      </c>
      <c r="AM219" s="52" t="s">
        <v>137</v>
      </c>
      <c r="AN219" s="54" t="s">
        <v>121</v>
      </c>
      <c r="AO219" s="305" t="s">
        <v>138</v>
      </c>
      <c r="AP219" s="305" t="s">
        <v>139</v>
      </c>
      <c r="AQ219" s="305" t="s">
        <v>140</v>
      </c>
      <c r="AR219" s="305" t="s">
        <v>141</v>
      </c>
    </row>
    <row r="220" spans="1:62" s="65" customFormat="1" ht="18" customHeight="1">
      <c r="A220" s="431">
        <v>1</v>
      </c>
      <c r="B220" s="885" t="s">
        <v>89</v>
      </c>
      <c r="C220" s="886"/>
      <c r="D220" s="443"/>
      <c r="E220" s="452"/>
      <c r="F220" s="395"/>
      <c r="G220" s="338"/>
      <c r="H220" s="337"/>
      <c r="I220" s="337"/>
      <c r="J220" s="337"/>
      <c r="K220" s="396"/>
      <c r="L220" s="452" t="str">
        <f t="shared" ref="L220:L233" si="300">CONCATENATE(G220, ".", H220, ".", I220, ".", J220, ".", K220)</f>
        <v>....</v>
      </c>
      <c r="M220" s="391"/>
      <c r="N220" s="387">
        <f>+AN220</f>
        <v>29978.45</v>
      </c>
      <c r="O220" s="341"/>
      <c r="P220" s="340"/>
      <c r="Q220" s="340"/>
      <c r="R220" s="340"/>
      <c r="S220" s="340"/>
      <c r="T220" s="340"/>
      <c r="U220" s="340"/>
      <c r="V220" s="340"/>
      <c r="W220" s="340"/>
      <c r="X220" s="340"/>
      <c r="Y220" s="340"/>
      <c r="Z220" s="342"/>
      <c r="AA220" s="343">
        <f t="shared" ref="AA220:AA233" si="301">SUM(O220:Z220)</f>
        <v>0</v>
      </c>
      <c r="AB220" s="447">
        <f t="shared" ref="AB220:AM220" si="302">SUM(AB221:AB224)</f>
        <v>0</v>
      </c>
      <c r="AC220" s="383">
        <f t="shared" si="302"/>
        <v>0</v>
      </c>
      <c r="AD220" s="383">
        <f t="shared" si="302"/>
        <v>0</v>
      </c>
      <c r="AE220" s="383">
        <f t="shared" si="302"/>
        <v>0</v>
      </c>
      <c r="AF220" s="383">
        <f t="shared" si="302"/>
        <v>29978.45</v>
      </c>
      <c r="AG220" s="383">
        <f t="shared" si="302"/>
        <v>0</v>
      </c>
      <c r="AH220" s="383">
        <f t="shared" si="302"/>
        <v>0</v>
      </c>
      <c r="AI220" s="383">
        <f t="shared" si="302"/>
        <v>0</v>
      </c>
      <c r="AJ220" s="383">
        <f t="shared" si="302"/>
        <v>0</v>
      </c>
      <c r="AK220" s="383">
        <f t="shared" si="302"/>
        <v>0</v>
      </c>
      <c r="AL220" s="383">
        <f t="shared" si="302"/>
        <v>0</v>
      </c>
      <c r="AM220" s="344">
        <f t="shared" si="302"/>
        <v>0</v>
      </c>
      <c r="AN220" s="345">
        <f>SUBTOTAL(9,AN221:AN224)</f>
        <v>29978.45</v>
      </c>
      <c r="AO220" s="64">
        <f t="shared" ref="AO220:AO235" si="303">+AB220+AC220+AD220</f>
        <v>0</v>
      </c>
      <c r="AP220" s="64">
        <f t="shared" ref="AP220:AP235" si="304">+AE220+AF220+AG220</f>
        <v>29978.45</v>
      </c>
      <c r="AQ220" s="64">
        <f t="shared" ref="AQ220:AQ235" si="305">+AH220+AI220+AJ220</f>
        <v>0</v>
      </c>
      <c r="AR220" s="64">
        <f t="shared" ref="AR220:AR235" si="306">+AK220+AL220+AM220</f>
        <v>0</v>
      </c>
    </row>
    <row r="221" spans="1:62" ht="18" customHeight="1">
      <c r="A221" s="432"/>
      <c r="B221" s="429">
        <v>1.1000000000000001</v>
      </c>
      <c r="C221" s="34" t="s">
        <v>80</v>
      </c>
      <c r="D221" s="444" t="s">
        <v>81</v>
      </c>
      <c r="E221" s="467"/>
      <c r="F221" s="367"/>
      <c r="G221" s="67"/>
      <c r="H221" s="68"/>
      <c r="I221" s="68"/>
      <c r="J221" s="68"/>
      <c r="K221" s="361"/>
      <c r="L221" s="467" t="str">
        <f t="shared" ref="L221:L224" si="307">CONCATENATE(F221, ".", G221, ".", H221, ".", I221, ".", J221, ".", K221)</f>
        <v>.....</v>
      </c>
      <c r="M221" s="392"/>
      <c r="N221" s="373">
        <f>+AN221</f>
        <v>0</v>
      </c>
      <c r="O221" s="73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4"/>
      <c r="AA221" s="75">
        <f t="shared" si="301"/>
        <v>0</v>
      </c>
      <c r="AB221" s="79">
        <f t="shared" ref="AB221:AM224" si="308">+$M221*O221</f>
        <v>0</v>
      </c>
      <c r="AC221" s="77">
        <f t="shared" si="308"/>
        <v>0</v>
      </c>
      <c r="AD221" s="77">
        <f t="shared" si="308"/>
        <v>0</v>
      </c>
      <c r="AE221" s="77">
        <f t="shared" si="308"/>
        <v>0</v>
      </c>
      <c r="AF221" s="77">
        <f t="shared" si="308"/>
        <v>0</v>
      </c>
      <c r="AG221" s="77">
        <f t="shared" si="308"/>
        <v>0</v>
      </c>
      <c r="AH221" s="77">
        <f t="shared" si="308"/>
        <v>0</v>
      </c>
      <c r="AI221" s="77">
        <f t="shared" si="308"/>
        <v>0</v>
      </c>
      <c r="AJ221" s="77">
        <f t="shared" si="308"/>
        <v>0</v>
      </c>
      <c r="AK221" s="77">
        <f t="shared" si="308"/>
        <v>0</v>
      </c>
      <c r="AL221" s="77">
        <f t="shared" si="308"/>
        <v>0</v>
      </c>
      <c r="AM221" s="80">
        <f t="shared" si="308"/>
        <v>0</v>
      </c>
      <c r="AN221" s="81">
        <f>SUM(AB221:AM221)</f>
        <v>0</v>
      </c>
      <c r="AO221" s="64">
        <f t="shared" si="303"/>
        <v>0</v>
      </c>
      <c r="AP221" s="64">
        <f t="shared" si="304"/>
        <v>0</v>
      </c>
      <c r="AQ221" s="64">
        <f t="shared" si="305"/>
        <v>0</v>
      </c>
      <c r="AR221" s="64">
        <f t="shared" si="306"/>
        <v>0</v>
      </c>
    </row>
    <row r="222" spans="1:62" ht="18" customHeight="1">
      <c r="A222" s="433"/>
      <c r="B222" s="429">
        <v>1.2</v>
      </c>
      <c r="C222" s="34" t="s">
        <v>82</v>
      </c>
      <c r="D222" s="444" t="s">
        <v>48</v>
      </c>
      <c r="E222" s="467"/>
      <c r="F222" s="367"/>
      <c r="G222" s="67"/>
      <c r="H222" s="68"/>
      <c r="I222" s="68"/>
      <c r="J222" s="68"/>
      <c r="K222" s="361"/>
      <c r="L222" s="467" t="str">
        <f t="shared" si="307"/>
        <v>.....</v>
      </c>
      <c r="M222" s="392"/>
      <c r="N222" s="373">
        <f>+AN222</f>
        <v>0</v>
      </c>
      <c r="O222" s="73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4"/>
      <c r="AA222" s="75">
        <f t="shared" si="301"/>
        <v>0</v>
      </c>
      <c r="AB222" s="79">
        <f t="shared" si="308"/>
        <v>0</v>
      </c>
      <c r="AC222" s="77">
        <f t="shared" si="308"/>
        <v>0</v>
      </c>
      <c r="AD222" s="77">
        <f t="shared" si="308"/>
        <v>0</v>
      </c>
      <c r="AE222" s="77">
        <f t="shared" si="308"/>
        <v>0</v>
      </c>
      <c r="AF222" s="77">
        <f t="shared" si="308"/>
        <v>0</v>
      </c>
      <c r="AG222" s="77">
        <f t="shared" si="308"/>
        <v>0</v>
      </c>
      <c r="AH222" s="77">
        <f t="shared" si="308"/>
        <v>0</v>
      </c>
      <c r="AI222" s="77">
        <f t="shared" si="308"/>
        <v>0</v>
      </c>
      <c r="AJ222" s="77">
        <f t="shared" si="308"/>
        <v>0</v>
      </c>
      <c r="AK222" s="77">
        <f t="shared" si="308"/>
        <v>0</v>
      </c>
      <c r="AL222" s="77">
        <f t="shared" si="308"/>
        <v>0</v>
      </c>
      <c r="AM222" s="80">
        <f t="shared" si="308"/>
        <v>0</v>
      </c>
      <c r="AN222" s="81">
        <f>SUM(AB222:AM222)</f>
        <v>0</v>
      </c>
      <c r="AO222" s="64">
        <f t="shared" si="303"/>
        <v>0</v>
      </c>
      <c r="AP222" s="64">
        <f t="shared" si="304"/>
        <v>0</v>
      </c>
      <c r="AQ222" s="64">
        <f t="shared" si="305"/>
        <v>0</v>
      </c>
      <c r="AR222" s="64">
        <f t="shared" si="306"/>
        <v>0</v>
      </c>
    </row>
    <row r="223" spans="1:62" ht="18" customHeight="1">
      <c r="A223" s="433"/>
      <c r="B223" s="429">
        <v>1.3</v>
      </c>
      <c r="C223" s="34" t="s">
        <v>89</v>
      </c>
      <c r="D223" s="444" t="s">
        <v>37</v>
      </c>
      <c r="E223" s="36">
        <v>1</v>
      </c>
      <c r="F223" s="367" t="s">
        <v>166</v>
      </c>
      <c r="G223" s="67" t="s">
        <v>158</v>
      </c>
      <c r="H223" s="68">
        <v>8</v>
      </c>
      <c r="I223" s="68">
        <v>1</v>
      </c>
      <c r="J223" s="68">
        <v>3</v>
      </c>
      <c r="K223" s="361">
        <v>1</v>
      </c>
      <c r="L223" s="467" t="str">
        <f t="shared" si="307"/>
        <v>2.6.8.1.3.1</v>
      </c>
      <c r="M223" s="392">
        <f>+'Matriz 5i'!P34</f>
        <v>29978.45</v>
      </c>
      <c r="N223" s="373">
        <f>+E223*M223</f>
        <v>29978.45</v>
      </c>
      <c r="O223" s="73"/>
      <c r="P223" s="71"/>
      <c r="Q223" s="73"/>
      <c r="R223" s="71"/>
      <c r="S223" s="71">
        <v>1</v>
      </c>
      <c r="T223" s="71"/>
      <c r="U223" s="71"/>
      <c r="V223" s="71"/>
      <c r="W223" s="71"/>
      <c r="X223" s="71"/>
      <c r="Y223" s="71"/>
      <c r="Z223" s="74"/>
      <c r="AA223" s="75">
        <f t="shared" si="301"/>
        <v>1</v>
      </c>
      <c r="AB223" s="79">
        <f t="shared" si="308"/>
        <v>0</v>
      </c>
      <c r="AC223" s="77">
        <f t="shared" si="308"/>
        <v>0</v>
      </c>
      <c r="AD223" s="77">
        <f t="shared" ref="AD223" si="309">+$M223*Q223</f>
        <v>0</v>
      </c>
      <c r="AE223" s="77">
        <f t="shared" ref="AE223" si="310">+$M223*R223</f>
        <v>0</v>
      </c>
      <c r="AF223" s="77">
        <f t="shared" ref="AF223" si="311">+$M223*S223</f>
        <v>29978.45</v>
      </c>
      <c r="AG223" s="77">
        <f t="shared" ref="AG223" si="312">+$M223*T223</f>
        <v>0</v>
      </c>
      <c r="AH223" s="77">
        <f t="shared" ref="AH223" si="313">+$M223*U223</f>
        <v>0</v>
      </c>
      <c r="AI223" s="77">
        <f t="shared" si="308"/>
        <v>0</v>
      </c>
      <c r="AJ223" s="77">
        <f t="shared" si="308"/>
        <v>0</v>
      </c>
      <c r="AK223" s="77">
        <f t="shared" si="308"/>
        <v>0</v>
      </c>
      <c r="AL223" s="77">
        <f t="shared" si="308"/>
        <v>0</v>
      </c>
      <c r="AM223" s="80">
        <f t="shared" si="308"/>
        <v>0</v>
      </c>
      <c r="AN223" s="81">
        <f>SUM(AB223:AM223)</f>
        <v>29978.45</v>
      </c>
      <c r="AO223" s="64">
        <f t="shared" si="303"/>
        <v>0</v>
      </c>
      <c r="AP223" s="64">
        <f t="shared" si="304"/>
        <v>29978.45</v>
      </c>
      <c r="AQ223" s="64">
        <f t="shared" si="305"/>
        <v>0</v>
      </c>
      <c r="AR223" s="64">
        <f t="shared" si="306"/>
        <v>0</v>
      </c>
    </row>
    <row r="224" spans="1:62" ht="18" customHeight="1">
      <c r="A224" s="432"/>
      <c r="B224" s="429">
        <v>1.4</v>
      </c>
      <c r="C224" s="34" t="s">
        <v>83</v>
      </c>
      <c r="D224" s="444" t="s">
        <v>81</v>
      </c>
      <c r="E224" s="467"/>
      <c r="F224" s="367"/>
      <c r="G224" s="67"/>
      <c r="H224" s="68"/>
      <c r="I224" s="68"/>
      <c r="J224" s="68"/>
      <c r="K224" s="361"/>
      <c r="L224" s="467" t="str">
        <f t="shared" si="307"/>
        <v>.....</v>
      </c>
      <c r="M224" s="392"/>
      <c r="N224" s="373">
        <f>+AN224</f>
        <v>0</v>
      </c>
      <c r="O224" s="73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4"/>
      <c r="AA224" s="75">
        <f t="shared" si="301"/>
        <v>0</v>
      </c>
      <c r="AB224" s="79">
        <f t="shared" si="308"/>
        <v>0</v>
      </c>
      <c r="AC224" s="77">
        <f t="shared" si="308"/>
        <v>0</v>
      </c>
      <c r="AD224" s="77">
        <f t="shared" si="308"/>
        <v>0</v>
      </c>
      <c r="AE224" s="77">
        <f t="shared" si="308"/>
        <v>0</v>
      </c>
      <c r="AF224" s="77">
        <f t="shared" si="308"/>
        <v>0</v>
      </c>
      <c r="AG224" s="77">
        <f t="shared" si="308"/>
        <v>0</v>
      </c>
      <c r="AH224" s="77">
        <f t="shared" si="308"/>
        <v>0</v>
      </c>
      <c r="AI224" s="77">
        <f t="shared" si="308"/>
        <v>0</v>
      </c>
      <c r="AJ224" s="77">
        <f t="shared" si="308"/>
        <v>0</v>
      </c>
      <c r="AK224" s="77">
        <f t="shared" si="308"/>
        <v>0</v>
      </c>
      <c r="AL224" s="77">
        <f t="shared" si="308"/>
        <v>0</v>
      </c>
      <c r="AM224" s="80">
        <f t="shared" si="308"/>
        <v>0</v>
      </c>
      <c r="AN224" s="81">
        <f>SUM(AB224:AM224)</f>
        <v>0</v>
      </c>
      <c r="AO224" s="64">
        <f t="shared" si="303"/>
        <v>0</v>
      </c>
      <c r="AP224" s="64">
        <f t="shared" si="304"/>
        <v>0</v>
      </c>
      <c r="AQ224" s="64">
        <f t="shared" si="305"/>
        <v>0</v>
      </c>
      <c r="AR224" s="64">
        <f t="shared" si="306"/>
        <v>0</v>
      </c>
    </row>
    <row r="225" spans="1:44" s="93" customFormat="1" ht="18" customHeight="1">
      <c r="A225" s="462">
        <v>2</v>
      </c>
      <c r="B225" s="887" t="s">
        <v>35</v>
      </c>
      <c r="C225" s="888"/>
      <c r="D225" s="465"/>
      <c r="E225" s="453"/>
      <c r="F225" s="400"/>
      <c r="G225" s="55"/>
      <c r="H225" s="56"/>
      <c r="I225" s="56"/>
      <c r="J225" s="56"/>
      <c r="K225" s="401"/>
      <c r="L225" s="453" t="str">
        <f>CONCATENATE(G225, ".", H225, ".", I225, ".", J225, ".", K225)</f>
        <v>....</v>
      </c>
      <c r="M225" s="388">
        <f>+AM225</f>
        <v>0</v>
      </c>
      <c r="N225" s="388">
        <f>N226+N227+N228</f>
        <v>775440</v>
      </c>
      <c r="O225" s="59"/>
      <c r="P225" s="86"/>
      <c r="Q225" s="58"/>
      <c r="R225" s="58"/>
      <c r="S225" s="58"/>
      <c r="T225" s="58"/>
      <c r="U225" s="58"/>
      <c r="V225" s="58"/>
      <c r="W225" s="58"/>
      <c r="X225" s="58"/>
      <c r="Y225" s="58"/>
      <c r="Z225" s="60"/>
      <c r="AA225" s="61">
        <f t="shared" ref="AA225:AM225" si="314">SUM(AA226:AA228)</f>
        <v>7</v>
      </c>
      <c r="AB225" s="309">
        <f t="shared" si="314"/>
        <v>0</v>
      </c>
      <c r="AC225" s="300">
        <f t="shared" si="314"/>
        <v>0</v>
      </c>
      <c r="AD225" s="300">
        <f t="shared" si="314"/>
        <v>0</v>
      </c>
      <c r="AE225" s="300">
        <f t="shared" si="314"/>
        <v>0</v>
      </c>
      <c r="AF225" s="300">
        <f t="shared" si="314"/>
        <v>0</v>
      </c>
      <c r="AG225" s="300">
        <f t="shared" si="314"/>
        <v>0</v>
      </c>
      <c r="AH225" s="300">
        <f t="shared" si="314"/>
        <v>0</v>
      </c>
      <c r="AI225" s="300">
        <f t="shared" si="314"/>
        <v>0</v>
      </c>
      <c r="AJ225" s="300">
        <f t="shared" si="314"/>
        <v>0</v>
      </c>
      <c r="AK225" s="300">
        <f t="shared" si="314"/>
        <v>0</v>
      </c>
      <c r="AL225" s="300">
        <f t="shared" si="314"/>
        <v>775440</v>
      </c>
      <c r="AM225" s="62">
        <f t="shared" si="314"/>
        <v>0</v>
      </c>
      <c r="AN225" s="63">
        <f>SUBTOTAL(9,AN226:AN228)</f>
        <v>775440</v>
      </c>
      <c r="AO225" s="64">
        <f>+AB225+AC225+AD225</f>
        <v>0</v>
      </c>
      <c r="AP225" s="64">
        <f>+AE225+AF225+AG225</f>
        <v>0</v>
      </c>
      <c r="AQ225" s="64">
        <f>+AH225+AI225+AJ225</f>
        <v>0</v>
      </c>
      <c r="AR225" s="64">
        <f>+AK225+AL225+AM225</f>
        <v>775440</v>
      </c>
    </row>
    <row r="226" spans="1:44" s="94" customFormat="1" ht="18" customHeight="1">
      <c r="A226" s="432"/>
      <c r="B226" s="429">
        <v>2.1</v>
      </c>
      <c r="C226" s="34" t="s">
        <v>82</v>
      </c>
      <c r="D226" s="444" t="s">
        <v>48</v>
      </c>
      <c r="E226" s="36"/>
      <c r="F226" s="367"/>
      <c r="G226" s="66"/>
      <c r="H226" s="68"/>
      <c r="I226" s="68"/>
      <c r="J226" s="68"/>
      <c r="K226" s="361"/>
      <c r="L226" s="467" t="str">
        <f t="shared" ref="L226:L228" si="315">CONCATENATE(F226, ".", G226, ".", H226, ".", I226, ".", J226, ".", K226)</f>
        <v>.....</v>
      </c>
      <c r="M226" s="373"/>
      <c r="N226" s="373">
        <f>+AN226</f>
        <v>0</v>
      </c>
      <c r="O226" s="73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4"/>
      <c r="AA226" s="75">
        <f>SUM(O226:Z226)</f>
        <v>0</v>
      </c>
      <c r="AB226" s="79">
        <f t="shared" ref="AB226:AM228" si="316">+$M226*O226</f>
        <v>0</v>
      </c>
      <c r="AC226" s="77">
        <f t="shared" si="316"/>
        <v>0</v>
      </c>
      <c r="AD226" s="77">
        <f t="shared" si="316"/>
        <v>0</v>
      </c>
      <c r="AE226" s="77">
        <f t="shared" si="316"/>
        <v>0</v>
      </c>
      <c r="AF226" s="77">
        <f t="shared" si="316"/>
        <v>0</v>
      </c>
      <c r="AG226" s="77">
        <f t="shared" si="316"/>
        <v>0</v>
      </c>
      <c r="AH226" s="77">
        <f t="shared" si="316"/>
        <v>0</v>
      </c>
      <c r="AI226" s="77">
        <f t="shared" si="316"/>
        <v>0</v>
      </c>
      <c r="AJ226" s="77">
        <f t="shared" si="316"/>
        <v>0</v>
      </c>
      <c r="AK226" s="77">
        <f t="shared" si="316"/>
        <v>0</v>
      </c>
      <c r="AL226" s="77">
        <f t="shared" si="316"/>
        <v>0</v>
      </c>
      <c r="AM226" s="80">
        <f t="shared" si="316"/>
        <v>0</v>
      </c>
      <c r="AN226" s="81">
        <f>SUM(AB226:AM226)</f>
        <v>0</v>
      </c>
      <c r="AO226" s="64">
        <f>+AB226+AC226+AD226</f>
        <v>0</v>
      </c>
      <c r="AP226" s="64">
        <f>+AE226+AF226+AG226</f>
        <v>0</v>
      </c>
      <c r="AQ226" s="64">
        <f>+AH226+AI226+AJ226</f>
        <v>0</v>
      </c>
      <c r="AR226" s="64">
        <f>+AK226+AL226+AM226</f>
        <v>0</v>
      </c>
    </row>
    <row r="227" spans="1:44" s="94" customFormat="1" ht="18" customHeight="1">
      <c r="A227" s="433"/>
      <c r="B227" s="429">
        <v>2.2000000000000002</v>
      </c>
      <c r="C227" s="34" t="s">
        <v>87</v>
      </c>
      <c r="D227" s="424" t="s">
        <v>48</v>
      </c>
      <c r="E227" s="36"/>
      <c r="F227" s="367"/>
      <c r="G227" s="66"/>
      <c r="H227" s="68"/>
      <c r="I227" s="68"/>
      <c r="J227" s="68"/>
      <c r="K227" s="361"/>
      <c r="L227" s="467" t="str">
        <f t="shared" si="315"/>
        <v>.....</v>
      </c>
      <c r="M227" s="373"/>
      <c r="N227" s="373">
        <f>+AN227</f>
        <v>0</v>
      </c>
      <c r="O227" s="73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4"/>
      <c r="AA227" s="75">
        <f>SUM(O227:Z227)</f>
        <v>0</v>
      </c>
      <c r="AB227" s="79">
        <f t="shared" si="316"/>
        <v>0</v>
      </c>
      <c r="AC227" s="77">
        <f t="shared" si="316"/>
        <v>0</v>
      </c>
      <c r="AD227" s="77">
        <f t="shared" si="316"/>
        <v>0</v>
      </c>
      <c r="AE227" s="77">
        <f t="shared" si="316"/>
        <v>0</v>
      </c>
      <c r="AF227" s="77">
        <f t="shared" si="316"/>
        <v>0</v>
      </c>
      <c r="AG227" s="77">
        <f t="shared" si="316"/>
        <v>0</v>
      </c>
      <c r="AH227" s="77">
        <f t="shared" si="316"/>
        <v>0</v>
      </c>
      <c r="AI227" s="77">
        <f t="shared" si="316"/>
        <v>0</v>
      </c>
      <c r="AJ227" s="77">
        <f t="shared" si="316"/>
        <v>0</v>
      </c>
      <c r="AK227" s="77">
        <f t="shared" si="316"/>
        <v>0</v>
      </c>
      <c r="AL227" s="77">
        <f t="shared" si="316"/>
        <v>0</v>
      </c>
      <c r="AM227" s="80">
        <f t="shared" si="316"/>
        <v>0</v>
      </c>
      <c r="AN227" s="81">
        <f>SUM(AB227:AM227)</f>
        <v>0</v>
      </c>
      <c r="AO227" s="64">
        <f>+AB227+AC227+AD227</f>
        <v>0</v>
      </c>
      <c r="AP227" s="64">
        <f>+AE227+AF227+AG227</f>
        <v>0</v>
      </c>
      <c r="AQ227" s="64">
        <f>+AH227+AI227+AJ227</f>
        <v>0</v>
      </c>
      <c r="AR227" s="64">
        <f>+AK227+AL227+AM227</f>
        <v>0</v>
      </c>
    </row>
    <row r="228" spans="1:44" s="94" customFormat="1" ht="18" customHeight="1">
      <c r="A228" s="433"/>
      <c r="B228" s="429">
        <v>2.2999999999999998</v>
      </c>
      <c r="C228" s="34" t="s">
        <v>88</v>
      </c>
      <c r="D228" s="424" t="s">
        <v>35</v>
      </c>
      <c r="E228" s="36">
        <v>7</v>
      </c>
      <c r="F228" s="367" t="s">
        <v>166</v>
      </c>
      <c r="G228" s="67" t="s">
        <v>158</v>
      </c>
      <c r="H228" s="68">
        <v>3</v>
      </c>
      <c r="I228" s="68">
        <v>2</v>
      </c>
      <c r="J228" s="68">
        <v>4</v>
      </c>
      <c r="K228" s="361">
        <v>2</v>
      </c>
      <c r="L228" s="467" t="str">
        <f t="shared" si="315"/>
        <v>2.6.3.2.4.2</v>
      </c>
      <c r="M228" s="373">
        <f>+'Matriz 5i'!P35/'Matriz 5i'!I35</f>
        <v>110777.14285714286</v>
      </c>
      <c r="N228" s="373">
        <f>+AN228</f>
        <v>775440</v>
      </c>
      <c r="O228" s="73"/>
      <c r="P228" s="71"/>
      <c r="Q228" s="71"/>
      <c r="R228" s="71"/>
      <c r="S228" s="71"/>
      <c r="T228" s="71"/>
      <c r="U228" s="73"/>
      <c r="V228" s="71"/>
      <c r="W228" s="71"/>
      <c r="X228" s="71"/>
      <c r="Y228" s="71">
        <v>7</v>
      </c>
      <c r="Z228" s="74"/>
      <c r="AA228" s="75">
        <f>SUM(O228:Z228)</f>
        <v>7</v>
      </c>
      <c r="AB228" s="79">
        <f t="shared" si="316"/>
        <v>0</v>
      </c>
      <c r="AC228" s="77">
        <f t="shared" si="316"/>
        <v>0</v>
      </c>
      <c r="AD228" s="77">
        <f t="shared" si="316"/>
        <v>0</v>
      </c>
      <c r="AE228" s="77">
        <f t="shared" si="316"/>
        <v>0</v>
      </c>
      <c r="AF228" s="77">
        <f t="shared" ref="AF228" si="317">+$M228*S228</f>
        <v>0</v>
      </c>
      <c r="AG228" s="77">
        <f t="shared" ref="AG228" si="318">+$M228*T228</f>
        <v>0</v>
      </c>
      <c r="AH228" s="77">
        <f t="shared" ref="AH228" si="319">+$M228*U228</f>
        <v>0</v>
      </c>
      <c r="AI228" s="77">
        <f t="shared" ref="AI228" si="320">+$M228*V228</f>
        <v>0</v>
      </c>
      <c r="AJ228" s="77">
        <f t="shared" ref="AJ228" si="321">+$M228*W228</f>
        <v>0</v>
      </c>
      <c r="AK228" s="77">
        <f t="shared" ref="AK228" si="322">+$M228*X228</f>
        <v>0</v>
      </c>
      <c r="AL228" s="77">
        <f t="shared" ref="AL228" si="323">+$M228*Y228</f>
        <v>775440</v>
      </c>
      <c r="AM228" s="77">
        <f t="shared" ref="AM228" si="324">+$M228*Z228</f>
        <v>0</v>
      </c>
      <c r="AN228" s="81">
        <f>SUM(AB228:AM228)</f>
        <v>775440</v>
      </c>
      <c r="AO228" s="64">
        <f>+AB228+AC228+AD228</f>
        <v>0</v>
      </c>
      <c r="AP228" s="64">
        <f>+AE228+AF228+AG228</f>
        <v>0</v>
      </c>
      <c r="AQ228" s="64">
        <f>+AH228+AI228+AJ228</f>
        <v>0</v>
      </c>
      <c r="AR228" s="64">
        <f>+AK228+AL228+AM228</f>
        <v>775440</v>
      </c>
    </row>
    <row r="229" spans="1:44" ht="18" customHeight="1">
      <c r="A229" s="436">
        <v>3</v>
      </c>
      <c r="B229" s="887" t="s">
        <v>41</v>
      </c>
      <c r="C229" s="888"/>
      <c r="D229" s="445"/>
      <c r="E229" s="468">
        <f>SUM(O229:Z229)</f>
        <v>0</v>
      </c>
      <c r="F229" s="397"/>
      <c r="G229" s="83"/>
      <c r="H229" s="84"/>
      <c r="I229" s="84"/>
      <c r="J229" s="84"/>
      <c r="K229" s="398"/>
      <c r="L229" s="468" t="str">
        <f t="shared" si="300"/>
        <v>....</v>
      </c>
      <c r="M229" s="393"/>
      <c r="N229" s="388">
        <f>N230+N231+N232</f>
        <v>223841.75</v>
      </c>
      <c r="O229" s="87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8"/>
      <c r="AA229" s="61">
        <f t="shared" si="301"/>
        <v>0</v>
      </c>
      <c r="AB229" s="448">
        <f t="shared" ref="AB229:AM229" si="325">SUM(AB230:AB232)</f>
        <v>0</v>
      </c>
      <c r="AC229" s="381">
        <f t="shared" si="325"/>
        <v>0</v>
      </c>
      <c r="AD229" s="381">
        <f t="shared" si="325"/>
        <v>0</v>
      </c>
      <c r="AE229" s="381">
        <f t="shared" si="325"/>
        <v>0</v>
      </c>
      <c r="AF229" s="381">
        <f t="shared" si="325"/>
        <v>0</v>
      </c>
      <c r="AG229" s="381">
        <f t="shared" si="325"/>
        <v>0</v>
      </c>
      <c r="AH229" s="381">
        <f t="shared" si="325"/>
        <v>0</v>
      </c>
      <c r="AI229" s="381">
        <f t="shared" si="325"/>
        <v>223841.75</v>
      </c>
      <c r="AJ229" s="381">
        <f t="shared" si="325"/>
        <v>0</v>
      </c>
      <c r="AK229" s="381">
        <f t="shared" si="325"/>
        <v>0</v>
      </c>
      <c r="AL229" s="381">
        <f t="shared" si="325"/>
        <v>0</v>
      </c>
      <c r="AM229" s="449">
        <f t="shared" si="325"/>
        <v>0</v>
      </c>
      <c r="AN229" s="90">
        <f>SUBTOTAL(9,AN230:AN232)</f>
        <v>223841.75</v>
      </c>
      <c r="AO229" s="64">
        <f t="shared" si="303"/>
        <v>0</v>
      </c>
      <c r="AP229" s="64">
        <f t="shared" si="304"/>
        <v>0</v>
      </c>
      <c r="AQ229" s="64">
        <f t="shared" si="305"/>
        <v>223841.75</v>
      </c>
      <c r="AR229" s="64">
        <f t="shared" si="306"/>
        <v>0</v>
      </c>
    </row>
    <row r="230" spans="1:44" ht="18" customHeight="1">
      <c r="A230" s="433"/>
      <c r="B230" s="429">
        <v>3.1</v>
      </c>
      <c r="C230" s="34" t="s">
        <v>82</v>
      </c>
      <c r="D230" s="444" t="s">
        <v>48</v>
      </c>
      <c r="E230" s="36"/>
      <c r="F230" s="399"/>
      <c r="G230" s="67"/>
      <c r="H230" s="68"/>
      <c r="I230" s="68"/>
      <c r="J230" s="68"/>
      <c r="K230" s="361"/>
      <c r="L230" s="467" t="str">
        <f t="shared" ref="L230:L232" si="326">CONCATENATE(F230, ".", G230, ".", H230, ".", I230, ".", J230, ".", K230)</f>
        <v>.....</v>
      </c>
      <c r="M230" s="394"/>
      <c r="N230" s="373">
        <f>+AN230</f>
        <v>0</v>
      </c>
      <c r="O230" s="73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4"/>
      <c r="AA230" s="75">
        <f t="shared" si="301"/>
        <v>0</v>
      </c>
      <c r="AB230" s="79">
        <f t="shared" ref="AB230:AM232" si="327">+$M230*O230</f>
        <v>0</v>
      </c>
      <c r="AC230" s="77">
        <f t="shared" si="327"/>
        <v>0</v>
      </c>
      <c r="AD230" s="77">
        <f t="shared" si="327"/>
        <v>0</v>
      </c>
      <c r="AE230" s="77">
        <f t="shared" si="327"/>
        <v>0</v>
      </c>
      <c r="AF230" s="77">
        <f t="shared" si="327"/>
        <v>0</v>
      </c>
      <c r="AG230" s="77">
        <f t="shared" si="327"/>
        <v>0</v>
      </c>
      <c r="AH230" s="77">
        <f t="shared" si="327"/>
        <v>0</v>
      </c>
      <c r="AI230" s="77">
        <f t="shared" si="327"/>
        <v>0</v>
      </c>
      <c r="AJ230" s="77">
        <f t="shared" si="327"/>
        <v>0</v>
      </c>
      <c r="AK230" s="77">
        <f t="shared" si="327"/>
        <v>0</v>
      </c>
      <c r="AL230" s="77">
        <f t="shared" si="327"/>
        <v>0</v>
      </c>
      <c r="AM230" s="80">
        <f t="shared" si="327"/>
        <v>0</v>
      </c>
      <c r="AN230" s="81">
        <f>SUM(AB230:AM230)</f>
        <v>0</v>
      </c>
      <c r="AO230" s="64">
        <f t="shared" si="303"/>
        <v>0</v>
      </c>
      <c r="AP230" s="64">
        <f t="shared" si="304"/>
        <v>0</v>
      </c>
      <c r="AQ230" s="64">
        <f t="shared" si="305"/>
        <v>0</v>
      </c>
      <c r="AR230" s="64">
        <f t="shared" si="306"/>
        <v>0</v>
      </c>
    </row>
    <row r="231" spans="1:44" ht="18" customHeight="1">
      <c r="A231" s="432"/>
      <c r="B231" s="429">
        <v>3.2</v>
      </c>
      <c r="C231" s="34" t="s">
        <v>84</v>
      </c>
      <c r="D231" s="424" t="s">
        <v>31</v>
      </c>
      <c r="E231" s="36">
        <v>160.03</v>
      </c>
      <c r="F231" s="399" t="s">
        <v>166</v>
      </c>
      <c r="G231" s="66" t="s">
        <v>158</v>
      </c>
      <c r="H231" s="68">
        <v>2</v>
      </c>
      <c r="I231" s="68">
        <v>2</v>
      </c>
      <c r="J231" s="68">
        <v>3</v>
      </c>
      <c r="K231" s="361">
        <v>2</v>
      </c>
      <c r="L231" s="467" t="str">
        <f t="shared" si="326"/>
        <v>2.6.2.2.3.2</v>
      </c>
      <c r="M231" s="373">
        <f>+'Matriz 5i'!P36/'Matriz 5i'!I36</f>
        <v>1398.7486721239768</v>
      </c>
      <c r="N231" s="373">
        <f>+E231*M231</f>
        <v>223841.75</v>
      </c>
      <c r="O231" s="73"/>
      <c r="P231" s="71"/>
      <c r="Q231" s="71"/>
      <c r="R231" s="71"/>
      <c r="S231" s="73"/>
      <c r="T231" s="71"/>
      <c r="U231" s="71"/>
      <c r="V231" s="71">
        <f>'Matriz 5i'!F36</f>
        <v>160.03</v>
      </c>
      <c r="W231" s="71"/>
      <c r="X231" s="71"/>
      <c r="Y231" s="71"/>
      <c r="Z231" s="74"/>
      <c r="AA231" s="75">
        <f t="shared" si="301"/>
        <v>160.03</v>
      </c>
      <c r="AB231" s="79">
        <f t="shared" si="327"/>
        <v>0</v>
      </c>
      <c r="AC231" s="77">
        <f t="shared" si="327"/>
        <v>0</v>
      </c>
      <c r="AD231" s="77">
        <f t="shared" si="327"/>
        <v>0</v>
      </c>
      <c r="AE231" s="77">
        <f t="shared" ref="AE231" si="328">+$M231*R231</f>
        <v>0</v>
      </c>
      <c r="AF231" s="77">
        <f t="shared" ref="AF231" si="329">+$M231*S231</f>
        <v>0</v>
      </c>
      <c r="AG231" s="77">
        <f t="shared" ref="AG231" si="330">+$M231*T231</f>
        <v>0</v>
      </c>
      <c r="AH231" s="77">
        <f t="shared" ref="AH231" si="331">+$M231*U231</f>
        <v>0</v>
      </c>
      <c r="AI231" s="77">
        <f t="shared" ref="AI231" si="332">+$M231*V231</f>
        <v>223841.75</v>
      </c>
      <c r="AJ231" s="77">
        <f t="shared" ref="AJ231" si="333">+$M231*W231</f>
        <v>0</v>
      </c>
      <c r="AK231" s="77">
        <f t="shared" ref="AK231" si="334">+$M231*X231</f>
        <v>0</v>
      </c>
      <c r="AL231" s="77">
        <f t="shared" si="327"/>
        <v>0</v>
      </c>
      <c r="AM231" s="80">
        <f t="shared" si="327"/>
        <v>0</v>
      </c>
      <c r="AN231" s="81">
        <f>SUM(AB231:AM231)</f>
        <v>223841.75</v>
      </c>
      <c r="AO231" s="64">
        <f t="shared" si="303"/>
        <v>0</v>
      </c>
      <c r="AP231" s="64">
        <f t="shared" si="304"/>
        <v>0</v>
      </c>
      <c r="AQ231" s="64">
        <f t="shared" si="305"/>
        <v>223841.75</v>
      </c>
      <c r="AR231" s="64">
        <f t="shared" si="306"/>
        <v>0</v>
      </c>
    </row>
    <row r="232" spans="1:44" ht="18" customHeight="1">
      <c r="A232" s="433"/>
      <c r="B232" s="429">
        <v>3.3</v>
      </c>
      <c r="C232" s="34" t="s">
        <v>85</v>
      </c>
      <c r="D232" s="424" t="s">
        <v>81</v>
      </c>
      <c r="E232" s="36"/>
      <c r="F232" s="399"/>
      <c r="G232" s="67"/>
      <c r="H232" s="68"/>
      <c r="I232" s="68"/>
      <c r="J232" s="68"/>
      <c r="K232" s="361"/>
      <c r="L232" s="467" t="str">
        <f t="shared" si="326"/>
        <v>.....</v>
      </c>
      <c r="M232" s="392"/>
      <c r="N232" s="373">
        <f>+AN232</f>
        <v>0</v>
      </c>
      <c r="O232" s="73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4"/>
      <c r="AA232" s="75">
        <f t="shared" si="301"/>
        <v>0</v>
      </c>
      <c r="AB232" s="79">
        <f t="shared" si="327"/>
        <v>0</v>
      </c>
      <c r="AC232" s="77">
        <f t="shared" si="327"/>
        <v>0</v>
      </c>
      <c r="AD232" s="77">
        <f t="shared" si="327"/>
        <v>0</v>
      </c>
      <c r="AE232" s="77">
        <f t="shared" si="327"/>
        <v>0</v>
      </c>
      <c r="AF232" s="77">
        <f t="shared" si="327"/>
        <v>0</v>
      </c>
      <c r="AG232" s="77">
        <f t="shared" si="327"/>
        <v>0</v>
      </c>
      <c r="AH232" s="77">
        <f t="shared" si="327"/>
        <v>0</v>
      </c>
      <c r="AI232" s="77">
        <f t="shared" si="327"/>
        <v>0</v>
      </c>
      <c r="AJ232" s="77">
        <f t="shared" si="327"/>
        <v>0</v>
      </c>
      <c r="AK232" s="77">
        <f t="shared" si="327"/>
        <v>0</v>
      </c>
      <c r="AL232" s="77">
        <f t="shared" si="327"/>
        <v>0</v>
      </c>
      <c r="AM232" s="80">
        <f t="shared" si="327"/>
        <v>0</v>
      </c>
      <c r="AN232" s="81">
        <f>SUM(AB232:AM232)</f>
        <v>0</v>
      </c>
      <c r="AO232" s="64">
        <f t="shared" si="303"/>
        <v>0</v>
      </c>
      <c r="AP232" s="64">
        <f t="shared" si="304"/>
        <v>0</v>
      </c>
      <c r="AQ232" s="64">
        <f t="shared" si="305"/>
        <v>0</v>
      </c>
      <c r="AR232" s="64">
        <f t="shared" si="306"/>
        <v>0</v>
      </c>
    </row>
    <row r="233" spans="1:44" ht="18" customHeight="1">
      <c r="A233" s="436">
        <v>4</v>
      </c>
      <c r="B233" s="887" t="s">
        <v>143</v>
      </c>
      <c r="C233" s="888"/>
      <c r="D233" s="445"/>
      <c r="E233" s="468">
        <f>SUM(O233:Z233)</f>
        <v>0</v>
      </c>
      <c r="F233" s="397"/>
      <c r="G233" s="83"/>
      <c r="H233" s="84"/>
      <c r="I233" s="84"/>
      <c r="J233" s="84"/>
      <c r="K233" s="398"/>
      <c r="L233" s="468" t="str">
        <f t="shared" si="300"/>
        <v>....</v>
      </c>
      <c r="M233" s="393"/>
      <c r="N233" s="388">
        <f>+N234+N235</f>
        <v>77544</v>
      </c>
      <c r="O233" s="87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8"/>
      <c r="AA233" s="61">
        <f t="shared" si="301"/>
        <v>0</v>
      </c>
      <c r="AB233" s="448">
        <f t="shared" ref="AB233:AM233" si="335">SUM(AB234:AB235)</f>
        <v>0</v>
      </c>
      <c r="AC233" s="381">
        <f t="shared" si="335"/>
        <v>0</v>
      </c>
      <c r="AD233" s="381">
        <f t="shared" si="335"/>
        <v>0</v>
      </c>
      <c r="AE233" s="381">
        <f t="shared" si="335"/>
        <v>0</v>
      </c>
      <c r="AF233" s="381">
        <f t="shared" si="335"/>
        <v>0</v>
      </c>
      <c r="AG233" s="381">
        <f t="shared" si="335"/>
        <v>0</v>
      </c>
      <c r="AH233" s="381">
        <f t="shared" si="335"/>
        <v>0</v>
      </c>
      <c r="AI233" s="381">
        <f t="shared" si="335"/>
        <v>0</v>
      </c>
      <c r="AJ233" s="381">
        <f t="shared" si="335"/>
        <v>0</v>
      </c>
      <c r="AK233" s="381">
        <f t="shared" si="335"/>
        <v>0</v>
      </c>
      <c r="AL233" s="381">
        <f t="shared" si="335"/>
        <v>77544</v>
      </c>
      <c r="AM233" s="449">
        <f t="shared" si="335"/>
        <v>0</v>
      </c>
      <c r="AN233" s="90">
        <f>SUBTOTAL(9,AN234:AN235)</f>
        <v>77544</v>
      </c>
      <c r="AO233" s="64">
        <f t="shared" si="303"/>
        <v>0</v>
      </c>
      <c r="AP233" s="64">
        <f t="shared" si="304"/>
        <v>0</v>
      </c>
      <c r="AQ233" s="64">
        <f t="shared" si="305"/>
        <v>0</v>
      </c>
      <c r="AR233" s="64">
        <f t="shared" si="306"/>
        <v>77544</v>
      </c>
    </row>
    <row r="234" spans="1:44" ht="18" customHeight="1" thickBot="1">
      <c r="A234" s="432"/>
      <c r="B234" s="310">
        <v>4.0999999999999996</v>
      </c>
      <c r="C234" s="463" t="str">
        <f>+'Matriz 5i'!G37</f>
        <v>Supervisión</v>
      </c>
      <c r="D234" s="466" t="str">
        <f>+'Matriz 5i'!H37</f>
        <v>Glb</v>
      </c>
      <c r="E234" s="36">
        <v>1</v>
      </c>
      <c r="F234" s="367" t="s">
        <v>166</v>
      </c>
      <c r="G234" s="67" t="s">
        <v>158</v>
      </c>
      <c r="H234" s="68">
        <v>8</v>
      </c>
      <c r="I234" s="68">
        <v>1</v>
      </c>
      <c r="J234" s="68">
        <v>4</v>
      </c>
      <c r="K234" s="361">
        <v>3</v>
      </c>
      <c r="L234" s="467" t="str">
        <f t="shared" ref="L234:L235" si="336">CONCATENATE(F234, ".", G234, ".", H234, ".", I234, ".", J234, ".", K234)</f>
        <v>2.6.8.1.4.3</v>
      </c>
      <c r="M234" s="373">
        <f>+'Matriz 5i'!P37/'Matriz 5i'!I37</f>
        <v>38772</v>
      </c>
      <c r="N234" s="375">
        <f>+E234*M234</f>
        <v>38772</v>
      </c>
      <c r="O234" s="73"/>
      <c r="P234" s="71"/>
      <c r="Q234" s="71"/>
      <c r="R234" s="71"/>
      <c r="S234" s="71"/>
      <c r="T234" s="73"/>
      <c r="U234" s="73"/>
      <c r="V234" s="71"/>
      <c r="W234" s="71"/>
      <c r="X234" s="71"/>
      <c r="Y234" s="71">
        <v>1</v>
      </c>
      <c r="Z234" s="74"/>
      <c r="AA234" s="75">
        <f t="shared" ref="AA234:AA235" si="337">SUM(O234:Z234)</f>
        <v>1</v>
      </c>
      <c r="AB234" s="79">
        <f t="shared" ref="AB234:AM235" si="338">+$M234*O234</f>
        <v>0</v>
      </c>
      <c r="AC234" s="77">
        <f t="shared" si="338"/>
        <v>0</v>
      </c>
      <c r="AD234" s="77">
        <f t="shared" si="338"/>
        <v>0</v>
      </c>
      <c r="AE234" s="77">
        <f t="shared" si="338"/>
        <v>0</v>
      </c>
      <c r="AF234" s="77">
        <f t="shared" si="338"/>
        <v>0</v>
      </c>
      <c r="AG234" s="77">
        <f t="shared" ref="AG234:AG235" si="339">+$M234*T234</f>
        <v>0</v>
      </c>
      <c r="AH234" s="77">
        <f t="shared" ref="AH234:AH235" si="340">+$M234*U234</f>
        <v>0</v>
      </c>
      <c r="AI234" s="77">
        <f t="shared" ref="AI234:AI235" si="341">+$M234*V234</f>
        <v>0</v>
      </c>
      <c r="AJ234" s="77">
        <f t="shared" ref="AJ234:AJ235" si="342">+$M234*W234</f>
        <v>0</v>
      </c>
      <c r="AK234" s="77">
        <f t="shared" ref="AK234:AK235" si="343">+$M234*X234</f>
        <v>0</v>
      </c>
      <c r="AL234" s="77">
        <f t="shared" ref="AL234:AL235" si="344">+$M234*Y234</f>
        <v>38772</v>
      </c>
      <c r="AM234" s="80">
        <f t="shared" si="338"/>
        <v>0</v>
      </c>
      <c r="AN234" s="81">
        <f>SUM(AB234:AM234)</f>
        <v>38772</v>
      </c>
      <c r="AO234" s="64">
        <f t="shared" si="303"/>
        <v>0</v>
      </c>
      <c r="AP234" s="64">
        <f t="shared" si="304"/>
        <v>0</v>
      </c>
      <c r="AQ234" s="64">
        <f t="shared" si="305"/>
        <v>0</v>
      </c>
      <c r="AR234" s="64">
        <f t="shared" si="306"/>
        <v>38772</v>
      </c>
    </row>
    <row r="235" spans="1:44" ht="18" customHeight="1" thickBot="1">
      <c r="A235" s="437"/>
      <c r="B235" s="458">
        <v>4.2</v>
      </c>
      <c r="C235" s="457" t="str">
        <f>+'Matriz 5i'!G38</f>
        <v>Gastos Generales</v>
      </c>
      <c r="D235" s="464" t="str">
        <f>+'Matriz 5i'!H38</f>
        <v>Glb</v>
      </c>
      <c r="E235" s="469">
        <v>1</v>
      </c>
      <c r="F235" s="368" t="s">
        <v>142</v>
      </c>
      <c r="G235" s="322" t="s">
        <v>158</v>
      </c>
      <c r="H235" s="323">
        <v>2</v>
      </c>
      <c r="I235" s="323">
        <v>2</v>
      </c>
      <c r="J235" s="323">
        <v>3</v>
      </c>
      <c r="K235" s="402">
        <v>2</v>
      </c>
      <c r="L235" s="470" t="str">
        <f t="shared" si="336"/>
        <v>1.6.2.2.3.2</v>
      </c>
      <c r="M235" s="373">
        <f>+'Matriz 5i'!P38/'Matriz 5i'!I38</f>
        <v>38772</v>
      </c>
      <c r="N235" s="471">
        <f>+E235*M235</f>
        <v>38772</v>
      </c>
      <c r="O235" s="326"/>
      <c r="P235" s="326"/>
      <c r="Q235" s="326"/>
      <c r="R235" s="326"/>
      <c r="S235" s="326"/>
      <c r="T235" s="326"/>
      <c r="U235" s="326"/>
      <c r="V235" s="326"/>
      <c r="W235" s="326"/>
      <c r="X235" s="326"/>
      <c r="Y235" s="326">
        <v>1</v>
      </c>
      <c r="Z235" s="329"/>
      <c r="AA235" s="330">
        <f t="shared" si="337"/>
        <v>1</v>
      </c>
      <c r="AB235" s="334">
        <f t="shared" si="338"/>
        <v>0</v>
      </c>
      <c r="AC235" s="332">
        <f t="shared" si="338"/>
        <v>0</v>
      </c>
      <c r="AD235" s="332">
        <f t="shared" si="338"/>
        <v>0</v>
      </c>
      <c r="AE235" s="332">
        <f t="shared" si="338"/>
        <v>0</v>
      </c>
      <c r="AF235" s="332">
        <f t="shared" si="338"/>
        <v>0</v>
      </c>
      <c r="AG235" s="332">
        <f t="shared" si="339"/>
        <v>0</v>
      </c>
      <c r="AH235" s="332">
        <f t="shared" si="340"/>
        <v>0</v>
      </c>
      <c r="AI235" s="332">
        <f t="shared" si="341"/>
        <v>0</v>
      </c>
      <c r="AJ235" s="332">
        <f t="shared" si="342"/>
        <v>0</v>
      </c>
      <c r="AK235" s="332">
        <f t="shared" si="343"/>
        <v>0</v>
      </c>
      <c r="AL235" s="332">
        <f t="shared" si="344"/>
        <v>38772</v>
      </c>
      <c r="AM235" s="335">
        <f t="shared" si="338"/>
        <v>0</v>
      </c>
      <c r="AN235" s="336">
        <f>SUM(AB235:AM235)</f>
        <v>38772</v>
      </c>
      <c r="AO235" s="64">
        <f t="shared" si="303"/>
        <v>0</v>
      </c>
      <c r="AP235" s="64">
        <f t="shared" si="304"/>
        <v>0</v>
      </c>
      <c r="AQ235" s="64">
        <f t="shared" si="305"/>
        <v>0</v>
      </c>
      <c r="AR235" s="64">
        <f t="shared" si="306"/>
        <v>38772</v>
      </c>
    </row>
    <row r="236" spans="1:44" ht="18" customHeight="1">
      <c r="A236" s="95"/>
      <c r="B236" s="95"/>
      <c r="C236" s="96"/>
      <c r="D236" s="97"/>
      <c r="E236" s="98"/>
      <c r="F236" s="99"/>
      <c r="G236" s="100"/>
      <c r="H236" s="98"/>
      <c r="I236" s="98"/>
      <c r="J236" s="98"/>
      <c r="K236" s="98"/>
      <c r="L236" s="98"/>
      <c r="M236" s="101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64"/>
      <c r="AP236" s="64"/>
      <c r="AQ236" s="64"/>
      <c r="AR236" s="64"/>
    </row>
    <row r="237" spans="1:44" ht="18" customHeight="1">
      <c r="A237" s="95"/>
      <c r="B237" s="95"/>
      <c r="C237" s="96"/>
      <c r="D237" s="97"/>
      <c r="E237" s="98"/>
      <c r="F237" s="99"/>
      <c r="G237" s="100"/>
      <c r="H237" s="98"/>
      <c r="I237" s="98"/>
      <c r="J237" s="98"/>
      <c r="K237" s="98"/>
      <c r="L237" s="98"/>
      <c r="M237" s="101"/>
      <c r="AN237" s="155"/>
      <c r="AO237" s="64"/>
      <c r="AP237" s="64"/>
      <c r="AQ237" s="64"/>
      <c r="AR237" s="64"/>
    </row>
    <row r="238" spans="1:44" ht="18" customHeight="1">
      <c r="B238" s="41"/>
    </row>
    <row r="239" spans="1:44" ht="18" customHeight="1">
      <c r="B239" s="41"/>
    </row>
    <row r="240" spans="1:44" ht="18" customHeight="1">
      <c r="A240" s="37"/>
      <c r="B240" s="27"/>
    </row>
    <row r="241" spans="1:62" ht="18" customHeight="1">
      <c r="A241" s="38"/>
      <c r="B241" s="27"/>
    </row>
    <row r="242" spans="1:62" ht="18" customHeight="1">
      <c r="A242" s="38"/>
      <c r="B242" s="27"/>
      <c r="F242" s="40"/>
      <c r="G242" s="40"/>
      <c r="M242" s="40"/>
      <c r="N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</row>
    <row r="243" spans="1:62" ht="18" customHeight="1">
      <c r="A243" s="38"/>
      <c r="B243" s="27"/>
      <c r="F243" s="40"/>
      <c r="G243" s="40"/>
      <c r="M243" s="40"/>
      <c r="N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</row>
    <row r="244" spans="1:62" ht="18" customHeight="1">
      <c r="A244" s="38"/>
      <c r="B244" s="27"/>
      <c r="F244" s="40"/>
      <c r="G244" s="40"/>
      <c r="M244" s="40"/>
      <c r="N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</row>
    <row r="245" spans="1:62" s="44" customFormat="1" ht="18" customHeight="1">
      <c r="A245" s="1" t="s">
        <v>2</v>
      </c>
      <c r="B245" s="20"/>
      <c r="C245" s="20"/>
      <c r="D245" s="20" t="s">
        <v>92</v>
      </c>
      <c r="E245" s="20"/>
      <c r="F245" s="20"/>
      <c r="G245" s="20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</row>
    <row r="246" spans="1:62" ht="18" customHeight="1">
      <c r="A246" s="1"/>
      <c r="B246" s="19"/>
      <c r="C246" s="22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</row>
    <row r="247" spans="1:62" ht="18" customHeight="1">
      <c r="A247" s="23" t="s">
        <v>54</v>
      </c>
      <c r="B247" s="25" t="s">
        <v>148</v>
      </c>
      <c r="N247" s="879" t="s">
        <v>93</v>
      </c>
      <c r="O247" s="879"/>
      <c r="P247" s="880"/>
      <c r="Q247" s="882" t="s">
        <v>50</v>
      </c>
      <c r="R247" s="883"/>
      <c r="S247" s="883"/>
      <c r="T247" s="883"/>
      <c r="U247" s="883"/>
      <c r="V247" s="883"/>
      <c r="W247" s="883"/>
      <c r="X247" s="883"/>
      <c r="Y247" s="883"/>
      <c r="Z247" s="883"/>
      <c r="AA247" s="884"/>
      <c r="AP247" s="43">
        <v>-329017.2</v>
      </c>
    </row>
    <row r="248" spans="1:62" ht="18" customHeight="1" thickBot="1">
      <c r="AP248" s="45">
        <f>+AP246+AP247</f>
        <v>-329017.2</v>
      </c>
    </row>
    <row r="249" spans="1:62" ht="18" customHeight="1" thickBot="1">
      <c r="A249" s="877" t="s">
        <v>55</v>
      </c>
      <c r="B249" s="877" t="s">
        <v>94</v>
      </c>
      <c r="C249" s="877" t="s">
        <v>95</v>
      </c>
      <c r="D249" s="877" t="s">
        <v>96</v>
      </c>
      <c r="E249" s="877" t="s">
        <v>97</v>
      </c>
      <c r="F249" s="877" t="s">
        <v>98</v>
      </c>
      <c r="G249" s="877" t="s">
        <v>99</v>
      </c>
      <c r="H249" s="877" t="s">
        <v>100</v>
      </c>
      <c r="I249" s="877" t="s">
        <v>101</v>
      </c>
      <c r="J249" s="877" t="s">
        <v>102</v>
      </c>
      <c r="K249" s="877" t="s">
        <v>103</v>
      </c>
      <c r="L249" s="877" t="s">
        <v>104</v>
      </c>
      <c r="M249" s="877" t="s">
        <v>105</v>
      </c>
      <c r="N249" s="877" t="s">
        <v>106</v>
      </c>
      <c r="O249" s="881" t="s">
        <v>107</v>
      </c>
      <c r="P249" s="875"/>
      <c r="Q249" s="875"/>
      <c r="R249" s="875"/>
      <c r="S249" s="875"/>
      <c r="T249" s="875"/>
      <c r="U249" s="875"/>
      <c r="V249" s="875"/>
      <c r="W249" s="875"/>
      <c r="X249" s="875"/>
      <c r="Y249" s="875"/>
      <c r="Z249" s="875"/>
      <c r="AA249" s="875"/>
      <c r="AB249" s="874" t="s">
        <v>108</v>
      </c>
      <c r="AC249" s="875"/>
      <c r="AD249" s="875"/>
      <c r="AE249" s="875"/>
      <c r="AF249" s="875"/>
      <c r="AG249" s="875"/>
      <c r="AH249" s="875"/>
      <c r="AI249" s="875"/>
      <c r="AJ249" s="875"/>
      <c r="AK249" s="875"/>
      <c r="AL249" s="875"/>
      <c r="AM249" s="875"/>
      <c r="AN249" s="876"/>
    </row>
    <row r="250" spans="1:62" ht="18" customHeight="1" thickBot="1">
      <c r="A250" s="878"/>
      <c r="B250" s="878"/>
      <c r="C250" s="878"/>
      <c r="D250" s="878"/>
      <c r="E250" s="878"/>
      <c r="F250" s="878"/>
      <c r="G250" s="878"/>
      <c r="H250" s="878"/>
      <c r="I250" s="878"/>
      <c r="J250" s="878"/>
      <c r="K250" s="878"/>
      <c r="L250" s="878"/>
      <c r="M250" s="878"/>
      <c r="N250" s="878"/>
      <c r="O250" s="46" t="s">
        <v>109</v>
      </c>
      <c r="P250" s="46" t="s">
        <v>110</v>
      </c>
      <c r="Q250" s="46" t="s">
        <v>111</v>
      </c>
      <c r="R250" s="46" t="s">
        <v>112</v>
      </c>
      <c r="S250" s="46" t="s">
        <v>113</v>
      </c>
      <c r="T250" s="46" t="s">
        <v>114</v>
      </c>
      <c r="U250" s="46" t="s">
        <v>115</v>
      </c>
      <c r="V250" s="46" t="s">
        <v>116</v>
      </c>
      <c r="W250" s="46" t="s">
        <v>117</v>
      </c>
      <c r="X250" s="46" t="s">
        <v>118</v>
      </c>
      <c r="Y250" s="46" t="s">
        <v>119</v>
      </c>
      <c r="Z250" s="46" t="s">
        <v>120</v>
      </c>
      <c r="AA250" s="46" t="s">
        <v>121</v>
      </c>
      <c r="AB250" s="47" t="s">
        <v>109</v>
      </c>
      <c r="AC250" s="47" t="s">
        <v>110</v>
      </c>
      <c r="AD250" s="47" t="s">
        <v>111</v>
      </c>
      <c r="AE250" s="47" t="s">
        <v>112</v>
      </c>
      <c r="AF250" s="47" t="s">
        <v>113</v>
      </c>
      <c r="AG250" s="47" t="s">
        <v>114</v>
      </c>
      <c r="AH250" s="47" t="s">
        <v>115</v>
      </c>
      <c r="AI250" s="47" t="s">
        <v>116</v>
      </c>
      <c r="AJ250" s="47" t="s">
        <v>117</v>
      </c>
      <c r="AK250" s="47" t="s">
        <v>118</v>
      </c>
      <c r="AL250" s="47" t="s">
        <v>119</v>
      </c>
      <c r="AM250" s="47" t="s">
        <v>120</v>
      </c>
      <c r="AN250" s="48" t="s">
        <v>121</v>
      </c>
    </row>
    <row r="251" spans="1:62" s="305" customFormat="1" ht="16.5" customHeight="1" thickBot="1">
      <c r="A251" s="49" t="s">
        <v>56</v>
      </c>
      <c r="B251" s="49" t="s">
        <v>55</v>
      </c>
      <c r="C251" s="49" t="s">
        <v>122</v>
      </c>
      <c r="D251" s="49" t="s">
        <v>123</v>
      </c>
      <c r="E251" s="49" t="s">
        <v>124</v>
      </c>
      <c r="F251" s="50" t="s">
        <v>98</v>
      </c>
      <c r="G251" s="51" t="s">
        <v>99</v>
      </c>
      <c r="H251" s="49" t="s">
        <v>100</v>
      </c>
      <c r="I251" s="49" t="s">
        <v>101</v>
      </c>
      <c r="J251" s="49" t="s">
        <v>102</v>
      </c>
      <c r="K251" s="49" t="s">
        <v>103</v>
      </c>
      <c r="L251" s="49" t="s">
        <v>104</v>
      </c>
      <c r="M251" s="52" t="s">
        <v>105</v>
      </c>
      <c r="N251" s="53"/>
      <c r="O251" s="49">
        <v>1</v>
      </c>
      <c r="P251" s="49">
        <v>2</v>
      </c>
      <c r="Q251" s="49">
        <v>3</v>
      </c>
      <c r="R251" s="49">
        <v>4</v>
      </c>
      <c r="S251" s="49">
        <v>5</v>
      </c>
      <c r="T251" s="49">
        <v>6</v>
      </c>
      <c r="U251" s="49">
        <v>7</v>
      </c>
      <c r="V251" s="49">
        <v>8</v>
      </c>
      <c r="W251" s="49">
        <v>9</v>
      </c>
      <c r="X251" s="49">
        <v>10</v>
      </c>
      <c r="Y251" s="49">
        <v>11</v>
      </c>
      <c r="Z251" s="49">
        <v>12</v>
      </c>
      <c r="AA251" s="49" t="s">
        <v>125</v>
      </c>
      <c r="AB251" s="52" t="s">
        <v>126</v>
      </c>
      <c r="AC251" s="52" t="s">
        <v>127</v>
      </c>
      <c r="AD251" s="52" t="s">
        <v>128</v>
      </c>
      <c r="AE251" s="52" t="s">
        <v>129</v>
      </c>
      <c r="AF251" s="52" t="s">
        <v>130</v>
      </c>
      <c r="AG251" s="52" t="s">
        <v>131</v>
      </c>
      <c r="AH251" s="52" t="s">
        <v>132</v>
      </c>
      <c r="AI251" s="52" t="s">
        <v>133</v>
      </c>
      <c r="AJ251" s="52" t="s">
        <v>134</v>
      </c>
      <c r="AK251" s="52" t="s">
        <v>135</v>
      </c>
      <c r="AL251" s="52" t="s">
        <v>136</v>
      </c>
      <c r="AM251" s="52" t="s">
        <v>137</v>
      </c>
      <c r="AN251" s="54" t="s">
        <v>121</v>
      </c>
      <c r="AO251" s="305" t="s">
        <v>138</v>
      </c>
      <c r="AP251" s="305" t="s">
        <v>139</v>
      </c>
      <c r="AQ251" s="305" t="s">
        <v>140</v>
      </c>
      <c r="AR251" s="305" t="s">
        <v>141</v>
      </c>
    </row>
    <row r="252" spans="1:62" s="65" customFormat="1" ht="18" customHeight="1">
      <c r="A252" s="431">
        <v>1</v>
      </c>
      <c r="B252" s="889" t="s">
        <v>89</v>
      </c>
      <c r="C252" s="890"/>
      <c r="D252" s="443"/>
      <c r="E252" s="403"/>
      <c r="F252" s="420"/>
      <c r="G252" s="338"/>
      <c r="H252" s="337"/>
      <c r="I252" s="337"/>
      <c r="J252" s="337"/>
      <c r="K252" s="389"/>
      <c r="L252" s="403" t="str">
        <f t="shared" ref="L252:L257" si="345">CONCATENATE(G252, ".", H252, ".", I252, ".", J252, ".", K252)</f>
        <v>....</v>
      </c>
      <c r="M252" s="455"/>
      <c r="N252" s="387">
        <f t="shared" ref="N252:N257" si="346">+AN252</f>
        <v>5622.77</v>
      </c>
      <c r="O252" s="341"/>
      <c r="P252" s="340"/>
      <c r="Q252" s="340"/>
      <c r="R252" s="340"/>
      <c r="S252" s="340"/>
      <c r="T252" s="340"/>
      <c r="U252" s="340"/>
      <c r="V252" s="340"/>
      <c r="W252" s="340"/>
      <c r="X252" s="340"/>
      <c r="Y252" s="340"/>
      <c r="Z252" s="342"/>
      <c r="AA252" s="343">
        <f>SUM(O252:Z252)</f>
        <v>0</v>
      </c>
      <c r="AB252" s="447">
        <f t="shared" ref="AB252:AM252" si="347">SUM(AB253:AB256)</f>
        <v>0</v>
      </c>
      <c r="AC252" s="383">
        <f t="shared" si="347"/>
        <v>0</v>
      </c>
      <c r="AD252" s="383">
        <f t="shared" si="347"/>
        <v>0</v>
      </c>
      <c r="AE252" s="383">
        <f t="shared" si="347"/>
        <v>0</v>
      </c>
      <c r="AF252" s="383">
        <f t="shared" si="347"/>
        <v>5622.77</v>
      </c>
      <c r="AG252" s="383">
        <f t="shared" si="347"/>
        <v>0</v>
      </c>
      <c r="AH252" s="383">
        <f t="shared" si="347"/>
        <v>0</v>
      </c>
      <c r="AI252" s="383">
        <f t="shared" si="347"/>
        <v>0</v>
      </c>
      <c r="AJ252" s="383">
        <f t="shared" si="347"/>
        <v>0</v>
      </c>
      <c r="AK252" s="383">
        <f t="shared" si="347"/>
        <v>0</v>
      </c>
      <c r="AL252" s="383">
        <f t="shared" si="347"/>
        <v>0</v>
      </c>
      <c r="AM252" s="344">
        <f t="shared" si="347"/>
        <v>0</v>
      </c>
      <c r="AN252" s="345">
        <f>SUBTOTAL(9,AN253:AN256)</f>
        <v>5622.77</v>
      </c>
      <c r="AO252" s="64">
        <f t="shared" ref="AO252:AO264" si="348">+AB252+AC252+AD252</f>
        <v>0</v>
      </c>
      <c r="AP252" s="64">
        <f t="shared" ref="AP252:AP264" si="349">+AE252+AF252+AG252</f>
        <v>5622.77</v>
      </c>
      <c r="AQ252" s="64">
        <f t="shared" ref="AQ252:AQ264" si="350">+AH252+AI252+AJ252</f>
        <v>0</v>
      </c>
      <c r="AR252" s="64">
        <f t="shared" ref="AR252:AR264" si="351">+AK252+AL252+AM252</f>
        <v>0</v>
      </c>
    </row>
    <row r="253" spans="1:62" ht="18" customHeight="1">
      <c r="A253" s="432"/>
      <c r="B253" s="33">
        <v>1.1000000000000001</v>
      </c>
      <c r="C253" s="130" t="s">
        <v>80</v>
      </c>
      <c r="D253" s="444" t="s">
        <v>81</v>
      </c>
      <c r="E253" s="404"/>
      <c r="F253" s="353"/>
      <c r="G253" s="67"/>
      <c r="H253" s="68"/>
      <c r="I253" s="68"/>
      <c r="J253" s="68"/>
      <c r="K253" s="132"/>
      <c r="L253" s="404" t="str">
        <f t="shared" ref="L253:L256" si="352">CONCATENATE(F253, ".", G253, ".", H253, ".", I253, ".", J253, ".", K253)</f>
        <v>.....</v>
      </c>
      <c r="M253" s="456"/>
      <c r="N253" s="373">
        <f t="shared" si="346"/>
        <v>0</v>
      </c>
      <c r="O253" s="73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4"/>
      <c r="AA253" s="75">
        <f>SUM(O253:Z253)</f>
        <v>0</v>
      </c>
      <c r="AB253" s="79">
        <f t="shared" ref="AB253:AM256" si="353">+$M253*O253</f>
        <v>0</v>
      </c>
      <c r="AC253" s="77">
        <f t="shared" si="353"/>
        <v>0</v>
      </c>
      <c r="AD253" s="77">
        <f t="shared" si="353"/>
        <v>0</v>
      </c>
      <c r="AE253" s="77">
        <f t="shared" si="353"/>
        <v>0</v>
      </c>
      <c r="AF253" s="77">
        <f t="shared" si="353"/>
        <v>0</v>
      </c>
      <c r="AG253" s="77">
        <f t="shared" si="353"/>
        <v>0</v>
      </c>
      <c r="AH253" s="77">
        <f t="shared" si="353"/>
        <v>0</v>
      </c>
      <c r="AI253" s="77">
        <f t="shared" si="353"/>
        <v>0</v>
      </c>
      <c r="AJ253" s="77">
        <f t="shared" si="353"/>
        <v>0</v>
      </c>
      <c r="AK253" s="77">
        <f t="shared" si="353"/>
        <v>0</v>
      </c>
      <c r="AL253" s="77">
        <f t="shared" si="353"/>
        <v>0</v>
      </c>
      <c r="AM253" s="80">
        <f t="shared" si="353"/>
        <v>0</v>
      </c>
      <c r="AN253" s="81">
        <f>SUM(AB253:AM253)</f>
        <v>0</v>
      </c>
      <c r="AO253" s="64">
        <f t="shared" si="348"/>
        <v>0</v>
      </c>
      <c r="AP253" s="64">
        <f t="shared" si="349"/>
        <v>0</v>
      </c>
      <c r="AQ253" s="64">
        <f t="shared" si="350"/>
        <v>0</v>
      </c>
      <c r="AR253" s="64">
        <f t="shared" si="351"/>
        <v>0</v>
      </c>
    </row>
    <row r="254" spans="1:62" ht="18" customHeight="1">
      <c r="A254" s="433"/>
      <c r="B254" s="33">
        <v>1.2</v>
      </c>
      <c r="C254" s="130" t="s">
        <v>82</v>
      </c>
      <c r="D254" s="444" t="s">
        <v>48</v>
      </c>
      <c r="E254" s="404"/>
      <c r="F254" s="353"/>
      <c r="G254" s="67"/>
      <c r="H254" s="68"/>
      <c r="I254" s="68"/>
      <c r="J254" s="68"/>
      <c r="K254" s="132"/>
      <c r="L254" s="404" t="str">
        <f t="shared" si="352"/>
        <v>.....</v>
      </c>
      <c r="M254" s="456"/>
      <c r="N254" s="373">
        <f t="shared" si="346"/>
        <v>0</v>
      </c>
      <c r="O254" s="73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4"/>
      <c r="AA254" s="75">
        <f>SUM(O254:Z254)</f>
        <v>0</v>
      </c>
      <c r="AB254" s="79">
        <f t="shared" si="353"/>
        <v>0</v>
      </c>
      <c r="AC254" s="77">
        <f t="shared" si="353"/>
        <v>0</v>
      </c>
      <c r="AD254" s="77">
        <f t="shared" si="353"/>
        <v>0</v>
      </c>
      <c r="AE254" s="77">
        <f t="shared" si="353"/>
        <v>0</v>
      </c>
      <c r="AF254" s="77">
        <f t="shared" si="353"/>
        <v>0</v>
      </c>
      <c r="AG254" s="77">
        <f t="shared" si="353"/>
        <v>0</v>
      </c>
      <c r="AH254" s="77">
        <f t="shared" si="353"/>
        <v>0</v>
      </c>
      <c r="AI254" s="77">
        <f t="shared" si="353"/>
        <v>0</v>
      </c>
      <c r="AJ254" s="77">
        <f t="shared" si="353"/>
        <v>0</v>
      </c>
      <c r="AK254" s="77">
        <f t="shared" si="353"/>
        <v>0</v>
      </c>
      <c r="AL254" s="77">
        <f t="shared" si="353"/>
        <v>0</v>
      </c>
      <c r="AM254" s="80">
        <f t="shared" si="353"/>
        <v>0</v>
      </c>
      <c r="AN254" s="81">
        <f>SUM(AB254:AM254)</f>
        <v>0</v>
      </c>
      <c r="AO254" s="64">
        <f t="shared" si="348"/>
        <v>0</v>
      </c>
      <c r="AP254" s="64">
        <f t="shared" si="349"/>
        <v>0</v>
      </c>
      <c r="AQ254" s="64">
        <f t="shared" si="350"/>
        <v>0</v>
      </c>
      <c r="AR254" s="64">
        <f t="shared" si="351"/>
        <v>0</v>
      </c>
    </row>
    <row r="255" spans="1:62" ht="18" customHeight="1">
      <c r="A255" s="433"/>
      <c r="B255" s="33">
        <v>1.3</v>
      </c>
      <c r="C255" s="130" t="s">
        <v>89</v>
      </c>
      <c r="D255" s="444" t="s">
        <v>37</v>
      </c>
      <c r="E255" s="424">
        <v>1</v>
      </c>
      <c r="F255" s="353" t="s">
        <v>166</v>
      </c>
      <c r="G255" s="67" t="s">
        <v>158</v>
      </c>
      <c r="H255" s="68">
        <v>8</v>
      </c>
      <c r="I255" s="68">
        <v>1</v>
      </c>
      <c r="J255" s="68">
        <v>3</v>
      </c>
      <c r="K255" s="132">
        <v>1</v>
      </c>
      <c r="L255" s="404" t="str">
        <f t="shared" si="352"/>
        <v>2.6.8.1.3.1</v>
      </c>
      <c r="M255" s="373">
        <f>+'Matriz 5i'!P40/'Matriz 5i'!I40</f>
        <v>5622.77</v>
      </c>
      <c r="N255" s="373">
        <f>+E255*M255</f>
        <v>5622.77</v>
      </c>
      <c r="O255" s="73"/>
      <c r="P255" s="71"/>
      <c r="Q255" s="71"/>
      <c r="R255" s="71"/>
      <c r="S255" s="71">
        <f>'Matriz 5i'!I40</f>
        <v>1</v>
      </c>
      <c r="T255" s="71"/>
      <c r="U255" s="71"/>
      <c r="V255" s="71"/>
      <c r="W255" s="71"/>
      <c r="X255" s="71"/>
      <c r="Y255" s="71"/>
      <c r="Z255" s="74"/>
      <c r="AA255" s="75">
        <f>SUM(O255:Z255)</f>
        <v>1</v>
      </c>
      <c r="AB255" s="79">
        <f t="shared" si="353"/>
        <v>0</v>
      </c>
      <c r="AC255" s="77">
        <f t="shared" si="353"/>
        <v>0</v>
      </c>
      <c r="AD255" s="77">
        <f t="shared" si="353"/>
        <v>0</v>
      </c>
      <c r="AE255" s="77">
        <f t="shared" si="353"/>
        <v>0</v>
      </c>
      <c r="AF255" s="77">
        <f t="shared" si="353"/>
        <v>5622.77</v>
      </c>
      <c r="AG255" s="77">
        <f t="shared" si="353"/>
        <v>0</v>
      </c>
      <c r="AH255" s="77">
        <f t="shared" si="353"/>
        <v>0</v>
      </c>
      <c r="AI255" s="77">
        <f t="shared" si="353"/>
        <v>0</v>
      </c>
      <c r="AJ255" s="77">
        <f t="shared" si="353"/>
        <v>0</v>
      </c>
      <c r="AK255" s="77">
        <f t="shared" si="353"/>
        <v>0</v>
      </c>
      <c r="AL255" s="77">
        <f t="shared" si="353"/>
        <v>0</v>
      </c>
      <c r="AM255" s="80">
        <f t="shared" si="353"/>
        <v>0</v>
      </c>
      <c r="AN255" s="81">
        <f>SUM(AB255:AM255)</f>
        <v>5622.77</v>
      </c>
      <c r="AO255" s="64">
        <f t="shared" si="348"/>
        <v>0</v>
      </c>
      <c r="AP255" s="64">
        <f t="shared" si="349"/>
        <v>5622.77</v>
      </c>
      <c r="AQ255" s="64">
        <f t="shared" si="350"/>
        <v>0</v>
      </c>
      <c r="AR255" s="64">
        <f t="shared" si="351"/>
        <v>0</v>
      </c>
    </row>
    <row r="256" spans="1:62" ht="18" customHeight="1">
      <c r="A256" s="432"/>
      <c r="B256" s="33">
        <v>1.4</v>
      </c>
      <c r="C256" s="130" t="s">
        <v>83</v>
      </c>
      <c r="D256" s="444" t="s">
        <v>81</v>
      </c>
      <c r="E256" s="404"/>
      <c r="F256" s="353"/>
      <c r="G256" s="67"/>
      <c r="H256" s="68"/>
      <c r="I256" s="68"/>
      <c r="J256" s="68"/>
      <c r="K256" s="132"/>
      <c r="L256" s="404" t="str">
        <f t="shared" si="352"/>
        <v>.....</v>
      </c>
      <c r="M256" s="456"/>
      <c r="N256" s="373">
        <f t="shared" si="346"/>
        <v>0</v>
      </c>
      <c r="O256" s="73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4"/>
      <c r="AA256" s="75">
        <f>SUM(O256:Z256)</f>
        <v>0</v>
      </c>
      <c r="AB256" s="79">
        <f t="shared" si="353"/>
        <v>0</v>
      </c>
      <c r="AC256" s="77">
        <f t="shared" si="353"/>
        <v>0</v>
      </c>
      <c r="AD256" s="77">
        <f t="shared" si="353"/>
        <v>0</v>
      </c>
      <c r="AE256" s="77">
        <f t="shared" si="353"/>
        <v>0</v>
      </c>
      <c r="AF256" s="77">
        <f t="shared" si="353"/>
        <v>0</v>
      </c>
      <c r="AG256" s="77">
        <f t="shared" si="353"/>
        <v>0</v>
      </c>
      <c r="AH256" s="77">
        <f t="shared" si="353"/>
        <v>0</v>
      </c>
      <c r="AI256" s="77">
        <f t="shared" si="353"/>
        <v>0</v>
      </c>
      <c r="AJ256" s="77">
        <f t="shared" si="353"/>
        <v>0</v>
      </c>
      <c r="AK256" s="77">
        <f t="shared" si="353"/>
        <v>0</v>
      </c>
      <c r="AL256" s="77">
        <f t="shared" si="353"/>
        <v>0</v>
      </c>
      <c r="AM256" s="80">
        <f t="shared" si="353"/>
        <v>0</v>
      </c>
      <c r="AN256" s="81">
        <f>SUM(AB256:AM256)</f>
        <v>0</v>
      </c>
      <c r="AO256" s="64">
        <f t="shared" si="348"/>
        <v>0</v>
      </c>
      <c r="AP256" s="64">
        <f t="shared" si="349"/>
        <v>0</v>
      </c>
      <c r="AQ256" s="64">
        <f t="shared" si="350"/>
        <v>0</v>
      </c>
      <c r="AR256" s="64">
        <f t="shared" si="351"/>
        <v>0</v>
      </c>
    </row>
    <row r="257" spans="1:44" s="93" customFormat="1" ht="18" customHeight="1">
      <c r="A257" s="462">
        <v>2</v>
      </c>
      <c r="B257" s="891" t="s">
        <v>35</v>
      </c>
      <c r="C257" s="892"/>
      <c r="D257" s="465"/>
      <c r="E257" s="406"/>
      <c r="F257" s="421"/>
      <c r="G257" s="55"/>
      <c r="H257" s="56"/>
      <c r="I257" s="56"/>
      <c r="J257" s="56"/>
      <c r="K257" s="133"/>
      <c r="L257" s="406" t="str">
        <f t="shared" si="345"/>
        <v>....</v>
      </c>
      <c r="M257" s="428">
        <f>+AM257</f>
        <v>0</v>
      </c>
      <c r="N257" s="388">
        <f t="shared" si="346"/>
        <v>1124476.5</v>
      </c>
      <c r="O257" s="59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409"/>
      <c r="AA257" s="61">
        <f t="shared" ref="AA257:AA260" si="354">SUM(O257:Z257)</f>
        <v>0</v>
      </c>
      <c r="AB257" s="309">
        <f t="shared" ref="AB257:AM257" si="355">SUM(AB258:AB260)</f>
        <v>0</v>
      </c>
      <c r="AC257" s="300">
        <f t="shared" si="355"/>
        <v>0</v>
      </c>
      <c r="AD257" s="300">
        <f t="shared" si="355"/>
        <v>0</v>
      </c>
      <c r="AE257" s="300">
        <f t="shared" si="355"/>
        <v>0</v>
      </c>
      <c r="AF257" s="300">
        <f t="shared" si="355"/>
        <v>0</v>
      </c>
      <c r="AG257" s="300">
        <f t="shared" si="355"/>
        <v>0</v>
      </c>
      <c r="AH257" s="300">
        <f t="shared" si="355"/>
        <v>0</v>
      </c>
      <c r="AI257" s="300">
        <f t="shared" si="355"/>
        <v>0</v>
      </c>
      <c r="AJ257" s="300">
        <f t="shared" si="355"/>
        <v>0</v>
      </c>
      <c r="AK257" s="300">
        <f t="shared" si="355"/>
        <v>0</v>
      </c>
      <c r="AL257" s="300">
        <f t="shared" si="355"/>
        <v>1124476.5</v>
      </c>
      <c r="AM257" s="62">
        <f t="shared" si="355"/>
        <v>0</v>
      </c>
      <c r="AN257" s="63">
        <f>SUBTOTAL(9,AN258:AN260)</f>
        <v>1124476.5</v>
      </c>
      <c r="AO257" s="64">
        <f t="shared" si="348"/>
        <v>0</v>
      </c>
      <c r="AP257" s="64">
        <f t="shared" si="349"/>
        <v>0</v>
      </c>
      <c r="AQ257" s="64">
        <f t="shared" si="350"/>
        <v>0</v>
      </c>
      <c r="AR257" s="64">
        <f t="shared" si="351"/>
        <v>1124476.5</v>
      </c>
    </row>
    <row r="258" spans="1:44" s="94" customFormat="1" ht="18" customHeight="1">
      <c r="A258" s="432"/>
      <c r="B258" s="33">
        <v>3.1</v>
      </c>
      <c r="C258" s="130" t="s">
        <v>82</v>
      </c>
      <c r="D258" s="444" t="s">
        <v>48</v>
      </c>
      <c r="E258" s="424"/>
      <c r="F258" s="353"/>
      <c r="G258" s="66"/>
      <c r="H258" s="68"/>
      <c r="I258" s="68"/>
      <c r="J258" s="68"/>
      <c r="K258" s="132"/>
      <c r="L258" s="404" t="str">
        <f t="shared" ref="L258:L260" si="356">CONCATENATE(F258, ".", G258, ".", H258, ".", I258, ".", J258, ".", K258)</f>
        <v>.....</v>
      </c>
      <c r="M258" s="369"/>
      <c r="N258" s="373">
        <f>+AN258</f>
        <v>0</v>
      </c>
      <c r="O258" s="73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4"/>
      <c r="AA258" s="75">
        <f t="shared" si="354"/>
        <v>0</v>
      </c>
      <c r="AB258" s="79">
        <f t="shared" ref="AB258:AM260" si="357">+$M258*O258</f>
        <v>0</v>
      </c>
      <c r="AC258" s="77">
        <f t="shared" si="357"/>
        <v>0</v>
      </c>
      <c r="AD258" s="77">
        <f t="shared" si="357"/>
        <v>0</v>
      </c>
      <c r="AE258" s="77">
        <f t="shared" si="357"/>
        <v>0</v>
      </c>
      <c r="AF258" s="77">
        <f t="shared" si="357"/>
        <v>0</v>
      </c>
      <c r="AG258" s="77">
        <f t="shared" si="357"/>
        <v>0</v>
      </c>
      <c r="AH258" s="77">
        <f t="shared" si="357"/>
        <v>0</v>
      </c>
      <c r="AI258" s="77">
        <f t="shared" si="357"/>
        <v>0</v>
      </c>
      <c r="AJ258" s="77">
        <f t="shared" si="357"/>
        <v>0</v>
      </c>
      <c r="AK258" s="77">
        <f t="shared" si="357"/>
        <v>0</v>
      </c>
      <c r="AL258" s="77">
        <f t="shared" si="357"/>
        <v>0</v>
      </c>
      <c r="AM258" s="80">
        <f t="shared" si="357"/>
        <v>0</v>
      </c>
      <c r="AN258" s="81">
        <f>SUM(AB258:AM258)</f>
        <v>0</v>
      </c>
      <c r="AO258" s="64">
        <f t="shared" si="348"/>
        <v>0</v>
      </c>
      <c r="AP258" s="64">
        <f t="shared" si="349"/>
        <v>0</v>
      </c>
      <c r="AQ258" s="64">
        <f t="shared" si="350"/>
        <v>0</v>
      </c>
      <c r="AR258" s="64">
        <f t="shared" si="351"/>
        <v>0</v>
      </c>
    </row>
    <row r="259" spans="1:44" s="94" customFormat="1" ht="18" customHeight="1">
      <c r="A259" s="433"/>
      <c r="B259" s="33">
        <v>3.2</v>
      </c>
      <c r="C259" s="130" t="s">
        <v>87</v>
      </c>
      <c r="D259" s="424" t="s">
        <v>48</v>
      </c>
      <c r="E259" s="424"/>
      <c r="F259" s="353"/>
      <c r="G259" s="66"/>
      <c r="H259" s="68"/>
      <c r="I259" s="68"/>
      <c r="J259" s="68"/>
      <c r="K259" s="132"/>
      <c r="L259" s="404" t="str">
        <f t="shared" si="356"/>
        <v>.....</v>
      </c>
      <c r="M259" s="369"/>
      <c r="N259" s="373">
        <f>+AN259</f>
        <v>0</v>
      </c>
      <c r="O259" s="73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4"/>
      <c r="AA259" s="75">
        <f t="shared" si="354"/>
        <v>0</v>
      </c>
      <c r="AB259" s="79">
        <f t="shared" si="357"/>
        <v>0</v>
      </c>
      <c r="AC259" s="77">
        <f t="shared" si="357"/>
        <v>0</v>
      </c>
      <c r="AD259" s="77">
        <f t="shared" si="357"/>
        <v>0</v>
      </c>
      <c r="AE259" s="77">
        <f t="shared" si="357"/>
        <v>0</v>
      </c>
      <c r="AF259" s="77">
        <f t="shared" si="357"/>
        <v>0</v>
      </c>
      <c r="AG259" s="77">
        <f t="shared" si="357"/>
        <v>0</v>
      </c>
      <c r="AH259" s="77">
        <f t="shared" si="357"/>
        <v>0</v>
      </c>
      <c r="AI259" s="77">
        <f t="shared" si="357"/>
        <v>0</v>
      </c>
      <c r="AJ259" s="77">
        <f t="shared" si="357"/>
        <v>0</v>
      </c>
      <c r="AK259" s="77">
        <f t="shared" si="357"/>
        <v>0</v>
      </c>
      <c r="AL259" s="77">
        <f t="shared" si="357"/>
        <v>0</v>
      </c>
      <c r="AM259" s="80">
        <f t="shared" si="357"/>
        <v>0</v>
      </c>
      <c r="AN259" s="81">
        <f>SUM(AB259:AM259)</f>
        <v>0</v>
      </c>
      <c r="AO259" s="64">
        <f t="shared" si="348"/>
        <v>0</v>
      </c>
      <c r="AP259" s="64">
        <f t="shared" si="349"/>
        <v>0</v>
      </c>
      <c r="AQ259" s="64">
        <f t="shared" si="350"/>
        <v>0</v>
      </c>
      <c r="AR259" s="64">
        <f t="shared" si="351"/>
        <v>0</v>
      </c>
    </row>
    <row r="260" spans="1:44" s="94" customFormat="1" ht="18" customHeight="1">
      <c r="A260" s="433"/>
      <c r="B260" s="33">
        <v>3.3</v>
      </c>
      <c r="C260" s="130" t="s">
        <v>88</v>
      </c>
      <c r="D260" s="424" t="s">
        <v>35</v>
      </c>
      <c r="E260" s="424">
        <v>53</v>
      </c>
      <c r="F260" s="353" t="s">
        <v>166</v>
      </c>
      <c r="G260" s="67" t="s">
        <v>158</v>
      </c>
      <c r="H260" s="68">
        <v>3</v>
      </c>
      <c r="I260" s="68">
        <v>2</v>
      </c>
      <c r="J260" s="68">
        <v>4</v>
      </c>
      <c r="K260" s="132">
        <v>2</v>
      </c>
      <c r="L260" s="404" t="str">
        <f t="shared" si="356"/>
        <v>2.6.3.2.4.2</v>
      </c>
      <c r="M260" s="369">
        <f>+'Matriz 5i'!P41/'Matriz 5i'!I41</f>
        <v>21216.537735849055</v>
      </c>
      <c r="N260" s="373">
        <f>+E260*M260</f>
        <v>1124476.5</v>
      </c>
      <c r="O260" s="73"/>
      <c r="P260" s="71"/>
      <c r="Q260" s="71"/>
      <c r="R260" s="71"/>
      <c r="S260" s="71"/>
      <c r="T260" s="71"/>
      <c r="U260" s="71"/>
      <c r="V260" s="71"/>
      <c r="W260" s="71"/>
      <c r="X260" s="71"/>
      <c r="Y260" s="71">
        <f>'Matriz 5i'!I41</f>
        <v>53</v>
      </c>
      <c r="Z260" s="74"/>
      <c r="AA260" s="75">
        <f t="shared" si="354"/>
        <v>53</v>
      </c>
      <c r="AB260" s="77">
        <f t="shared" si="357"/>
        <v>0</v>
      </c>
      <c r="AC260" s="77">
        <f t="shared" si="357"/>
        <v>0</v>
      </c>
      <c r="AD260" s="77">
        <f t="shared" si="357"/>
        <v>0</v>
      </c>
      <c r="AE260" s="77">
        <f t="shared" si="357"/>
        <v>0</v>
      </c>
      <c r="AF260" s="77">
        <f t="shared" si="357"/>
        <v>0</v>
      </c>
      <c r="AG260" s="77">
        <f t="shared" si="357"/>
        <v>0</v>
      </c>
      <c r="AH260" s="77">
        <f t="shared" si="357"/>
        <v>0</v>
      </c>
      <c r="AI260" s="77">
        <f t="shared" si="357"/>
        <v>0</v>
      </c>
      <c r="AJ260" s="77">
        <f t="shared" si="357"/>
        <v>0</v>
      </c>
      <c r="AK260" s="77">
        <f t="shared" si="357"/>
        <v>0</v>
      </c>
      <c r="AL260" s="77">
        <f t="shared" ref="AL260" si="358">+$M260*Y260</f>
        <v>1124476.5</v>
      </c>
      <c r="AM260" s="77">
        <f t="shared" ref="AM260" si="359">+$M260*Z260</f>
        <v>0</v>
      </c>
      <c r="AN260" s="81">
        <f>SUM(AB260:AM260)</f>
        <v>1124476.5</v>
      </c>
      <c r="AO260" s="64">
        <f t="shared" si="348"/>
        <v>0</v>
      </c>
      <c r="AP260" s="64">
        <f t="shared" si="349"/>
        <v>0</v>
      </c>
      <c r="AQ260" s="64">
        <f t="shared" si="350"/>
        <v>0</v>
      </c>
      <c r="AR260" s="64">
        <f t="shared" si="351"/>
        <v>1124476.5</v>
      </c>
    </row>
    <row r="261" spans="1:44" ht="18" customHeight="1">
      <c r="A261" s="436">
        <v>3</v>
      </c>
      <c r="B261" s="887" t="s">
        <v>143</v>
      </c>
      <c r="C261" s="888"/>
      <c r="D261" s="445"/>
      <c r="E261" s="441">
        <f>SUM(O261:Z261)</f>
        <v>0</v>
      </c>
      <c r="F261" s="82"/>
      <c r="G261" s="83"/>
      <c r="H261" s="84"/>
      <c r="I261" s="84"/>
      <c r="J261" s="84"/>
      <c r="K261" s="84"/>
      <c r="L261" s="131" t="str">
        <f t="shared" ref="L261" si="360">CONCATENATE(G261, ".", H261, ".", I261, ".", J261, ".", K261)</f>
        <v>....</v>
      </c>
      <c r="M261" s="393"/>
      <c r="N261" s="428">
        <f>+AN261</f>
        <v>28111.89</v>
      </c>
      <c r="O261" s="85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413">
        <f>SUM(O261:Z261)</f>
        <v>0</v>
      </c>
      <c r="AB261" s="448">
        <f t="shared" ref="AB261:AM261" si="361">SUM(AB262:AB264)</f>
        <v>0</v>
      </c>
      <c r="AC261" s="381">
        <f t="shared" si="361"/>
        <v>0</v>
      </c>
      <c r="AD261" s="381">
        <f t="shared" si="361"/>
        <v>0</v>
      </c>
      <c r="AE261" s="381">
        <f t="shared" si="361"/>
        <v>0</v>
      </c>
      <c r="AF261" s="381">
        <f t="shared" si="361"/>
        <v>0</v>
      </c>
      <c r="AG261" s="381">
        <f t="shared" si="361"/>
        <v>0</v>
      </c>
      <c r="AH261" s="381">
        <f t="shared" si="361"/>
        <v>0</v>
      </c>
      <c r="AI261" s="381">
        <f t="shared" si="361"/>
        <v>0</v>
      </c>
      <c r="AJ261" s="381">
        <f t="shared" si="361"/>
        <v>0</v>
      </c>
      <c r="AK261" s="381">
        <f t="shared" si="361"/>
        <v>0</v>
      </c>
      <c r="AL261" s="381">
        <f t="shared" si="361"/>
        <v>28111.89</v>
      </c>
      <c r="AM261" s="449">
        <f t="shared" si="361"/>
        <v>0</v>
      </c>
      <c r="AN261" s="90">
        <f>SUBTOTAL(9,AN262:AN264)</f>
        <v>28111.89</v>
      </c>
      <c r="AO261" s="64">
        <f t="shared" si="348"/>
        <v>0</v>
      </c>
      <c r="AP261" s="64">
        <f t="shared" si="349"/>
        <v>0</v>
      </c>
      <c r="AQ261" s="64">
        <f t="shared" si="350"/>
        <v>0</v>
      </c>
      <c r="AR261" s="64">
        <f t="shared" si="351"/>
        <v>28111.89</v>
      </c>
    </row>
    <row r="262" spans="1:44" ht="18" customHeight="1">
      <c r="A262" s="432"/>
      <c r="B262" s="429">
        <v>3.1</v>
      </c>
      <c r="C262" s="34" t="s">
        <v>32</v>
      </c>
      <c r="D262" s="424" t="s">
        <v>34</v>
      </c>
      <c r="E262" s="35">
        <v>1</v>
      </c>
      <c r="F262" s="66" t="s">
        <v>166</v>
      </c>
      <c r="G262" s="67" t="s">
        <v>158</v>
      </c>
      <c r="H262" s="68">
        <v>8</v>
      </c>
      <c r="I262" s="68">
        <v>1</v>
      </c>
      <c r="J262" s="68">
        <v>4</v>
      </c>
      <c r="K262" s="68">
        <v>3</v>
      </c>
      <c r="L262" s="132" t="str">
        <f t="shared" ref="L262:L264" si="362">CONCATENATE(F262, ".", G262, ".", H262, ".", I262, ".", J262, ".", K262)</f>
        <v>2.6.8.1.4.3</v>
      </c>
      <c r="M262" s="373">
        <f>+'Matriz 5i'!P42/'Matriz 5i'!I42</f>
        <v>5622.38</v>
      </c>
      <c r="N262" s="373">
        <f t="shared" ref="N262:N263" si="363">+E262*M262</f>
        <v>5622.38</v>
      </c>
      <c r="O262" s="70"/>
      <c r="P262" s="71"/>
      <c r="Q262" s="71"/>
      <c r="R262" s="71"/>
      <c r="S262" s="71"/>
      <c r="T262" s="71"/>
      <c r="U262" s="71"/>
      <c r="V262" s="71"/>
      <c r="W262" s="71"/>
      <c r="X262" s="71"/>
      <c r="Y262" s="71">
        <f>'Matriz 5i'!I42</f>
        <v>1</v>
      </c>
      <c r="Z262" s="71"/>
      <c r="AA262" s="412">
        <f>SUM(O262:Z262)</f>
        <v>1</v>
      </c>
      <c r="AB262" s="79">
        <f t="shared" ref="AB262:AB264" si="364">+$M262*O262</f>
        <v>0</v>
      </c>
      <c r="AC262" s="77">
        <f t="shared" ref="AC262:AC264" si="365">+$M262*P262</f>
        <v>0</v>
      </c>
      <c r="AD262" s="77">
        <f t="shared" ref="AD262:AD264" si="366">+$M262*Q262</f>
        <v>0</v>
      </c>
      <c r="AE262" s="77">
        <f t="shared" ref="AE262:AE264" si="367">+$M262*R262</f>
        <v>0</v>
      </c>
      <c r="AF262" s="77">
        <f t="shared" ref="AF262:AF264" si="368">+$M262*S262</f>
        <v>0</v>
      </c>
      <c r="AG262" s="77">
        <f t="shared" ref="AG262:AG264" si="369">+$M262*T262</f>
        <v>0</v>
      </c>
      <c r="AH262" s="77">
        <f t="shared" ref="AH262:AH264" si="370">+$M262*U262</f>
        <v>0</v>
      </c>
      <c r="AI262" s="77">
        <f t="shared" ref="AI262:AI264" si="371">+$M262*V262</f>
        <v>0</v>
      </c>
      <c r="AJ262" s="77">
        <f t="shared" ref="AJ262:AJ263" si="372">+$M262*W262</f>
        <v>0</v>
      </c>
      <c r="AK262" s="77">
        <f t="shared" ref="AK262:AK263" si="373">+$M262*X262</f>
        <v>0</v>
      </c>
      <c r="AL262" s="77">
        <f t="shared" ref="AL262:AL263" si="374">+$M262*Y262</f>
        <v>5622.38</v>
      </c>
      <c r="AM262" s="77">
        <f t="shared" ref="AM262:AM263" si="375">+$M262*Z262</f>
        <v>0</v>
      </c>
      <c r="AN262" s="81">
        <f t="shared" ref="AN262:AN264" si="376">SUM(AB262:AM262)</f>
        <v>5622.38</v>
      </c>
      <c r="AO262" s="64">
        <f t="shared" si="348"/>
        <v>0</v>
      </c>
      <c r="AP262" s="64">
        <f t="shared" si="349"/>
        <v>0</v>
      </c>
      <c r="AQ262" s="64">
        <f t="shared" si="350"/>
        <v>0</v>
      </c>
      <c r="AR262" s="64">
        <f t="shared" si="351"/>
        <v>5622.38</v>
      </c>
    </row>
    <row r="263" spans="1:44" ht="18" customHeight="1">
      <c r="A263" s="433"/>
      <c r="B263" s="429">
        <v>3.2</v>
      </c>
      <c r="C263" s="34" t="s">
        <v>42</v>
      </c>
      <c r="D263" s="424" t="s">
        <v>34</v>
      </c>
      <c r="E263" s="35">
        <v>1</v>
      </c>
      <c r="F263" s="66" t="s">
        <v>142</v>
      </c>
      <c r="G263" s="66" t="s">
        <v>158</v>
      </c>
      <c r="H263" s="68">
        <v>2</v>
      </c>
      <c r="I263" s="68">
        <v>2</v>
      </c>
      <c r="J263" s="68">
        <v>3</v>
      </c>
      <c r="K263" s="68">
        <v>2</v>
      </c>
      <c r="L263" s="132" t="str">
        <f t="shared" si="362"/>
        <v>1.6.2.2.3.2</v>
      </c>
      <c r="M263" s="373">
        <f>+'Matriz 5i'!P43/'Matriz 5i'!I43</f>
        <v>22489.51</v>
      </c>
      <c r="N263" s="373">
        <f t="shared" si="363"/>
        <v>22489.51</v>
      </c>
      <c r="O263" s="70"/>
      <c r="P263" s="71"/>
      <c r="Q263" s="71"/>
      <c r="R263" s="71"/>
      <c r="S263" s="71"/>
      <c r="T263" s="71"/>
      <c r="U263" s="71"/>
      <c r="V263" s="71"/>
      <c r="W263" s="71"/>
      <c r="X263" s="71"/>
      <c r="Y263" s="71">
        <f>'Matriz 5i'!I43</f>
        <v>1</v>
      </c>
      <c r="Z263" s="71"/>
      <c r="AA263" s="412">
        <f>SUM(O263:Z263)</f>
        <v>1</v>
      </c>
      <c r="AB263" s="79">
        <f t="shared" si="364"/>
        <v>0</v>
      </c>
      <c r="AC263" s="77">
        <f t="shared" si="365"/>
        <v>0</v>
      </c>
      <c r="AD263" s="77">
        <f t="shared" si="366"/>
        <v>0</v>
      </c>
      <c r="AE263" s="77">
        <f t="shared" si="367"/>
        <v>0</v>
      </c>
      <c r="AF263" s="77">
        <f t="shared" si="368"/>
        <v>0</v>
      </c>
      <c r="AG263" s="77">
        <f t="shared" si="369"/>
        <v>0</v>
      </c>
      <c r="AH263" s="77">
        <f t="shared" si="370"/>
        <v>0</v>
      </c>
      <c r="AI263" s="77">
        <f t="shared" si="371"/>
        <v>0</v>
      </c>
      <c r="AJ263" s="77">
        <f t="shared" si="372"/>
        <v>0</v>
      </c>
      <c r="AK263" s="77">
        <f t="shared" si="373"/>
        <v>0</v>
      </c>
      <c r="AL263" s="77">
        <f t="shared" si="374"/>
        <v>22489.51</v>
      </c>
      <c r="AM263" s="77">
        <f t="shared" si="375"/>
        <v>0</v>
      </c>
      <c r="AN263" s="81">
        <f t="shared" si="376"/>
        <v>22489.51</v>
      </c>
      <c r="AO263" s="64">
        <f t="shared" si="348"/>
        <v>0</v>
      </c>
      <c r="AP263" s="64">
        <f t="shared" si="349"/>
        <v>0</v>
      </c>
      <c r="AQ263" s="64">
        <f t="shared" si="350"/>
        <v>0</v>
      </c>
      <c r="AR263" s="64">
        <f t="shared" si="351"/>
        <v>22489.51</v>
      </c>
    </row>
    <row r="264" spans="1:44" ht="18" customHeight="1" thickBot="1">
      <c r="A264" s="437"/>
      <c r="B264" s="430"/>
      <c r="C264" s="346"/>
      <c r="D264" s="446"/>
      <c r="E264" s="442"/>
      <c r="F264" s="322"/>
      <c r="G264" s="347"/>
      <c r="H264" s="323"/>
      <c r="I264" s="323"/>
      <c r="J264" s="323"/>
      <c r="K264" s="323"/>
      <c r="L264" s="390" t="str">
        <f t="shared" si="362"/>
        <v>.....</v>
      </c>
      <c r="M264" s="446"/>
      <c r="N264" s="370">
        <f>+AN264</f>
        <v>0</v>
      </c>
      <c r="O264" s="325"/>
      <c r="P264" s="326"/>
      <c r="Q264" s="326"/>
      <c r="R264" s="326"/>
      <c r="S264" s="326"/>
      <c r="T264" s="326"/>
      <c r="U264" s="326"/>
      <c r="V264" s="326"/>
      <c r="W264" s="326"/>
      <c r="X264" s="326"/>
      <c r="Y264" s="326"/>
      <c r="Z264" s="326"/>
      <c r="AA264" s="414">
        <f>SUM(O264:Z264)</f>
        <v>0</v>
      </c>
      <c r="AB264" s="334">
        <f t="shared" si="364"/>
        <v>0</v>
      </c>
      <c r="AC264" s="332">
        <f t="shared" si="365"/>
        <v>0</v>
      </c>
      <c r="AD264" s="332">
        <f t="shared" si="366"/>
        <v>0</v>
      </c>
      <c r="AE264" s="332">
        <f t="shared" si="367"/>
        <v>0</v>
      </c>
      <c r="AF264" s="332">
        <f t="shared" si="368"/>
        <v>0</v>
      </c>
      <c r="AG264" s="332">
        <f t="shared" si="369"/>
        <v>0</v>
      </c>
      <c r="AH264" s="332">
        <f t="shared" si="370"/>
        <v>0</v>
      </c>
      <c r="AI264" s="332">
        <f t="shared" si="371"/>
        <v>0</v>
      </c>
      <c r="AJ264" s="332">
        <f t="shared" ref="AJ264" si="377">+$M264*W264</f>
        <v>0</v>
      </c>
      <c r="AK264" s="332">
        <f t="shared" ref="AK264" si="378">+$M264*X264</f>
        <v>0</v>
      </c>
      <c r="AL264" s="332">
        <f t="shared" ref="AL264" si="379">+$M264*Y264</f>
        <v>0</v>
      </c>
      <c r="AM264" s="335">
        <f t="shared" ref="AM264" si="380">+$M264*Z264</f>
        <v>0</v>
      </c>
      <c r="AN264" s="336">
        <f t="shared" si="376"/>
        <v>0</v>
      </c>
      <c r="AO264" s="64">
        <f t="shared" si="348"/>
        <v>0</v>
      </c>
      <c r="AP264" s="64">
        <f t="shared" si="349"/>
        <v>0</v>
      </c>
      <c r="AQ264" s="64">
        <f t="shared" si="350"/>
        <v>0</v>
      </c>
      <c r="AR264" s="64">
        <f t="shared" si="351"/>
        <v>0</v>
      </c>
    </row>
    <row r="265" spans="1:44" ht="18" customHeight="1">
      <c r="A265" s="95"/>
      <c r="B265" s="95"/>
      <c r="C265" s="96"/>
      <c r="D265" s="97"/>
      <c r="E265" s="98"/>
      <c r="F265" s="99"/>
      <c r="G265" s="100"/>
      <c r="H265" s="98"/>
      <c r="I265" s="98"/>
      <c r="J265" s="98"/>
      <c r="K265" s="98"/>
      <c r="L265" s="98"/>
      <c r="M265" s="101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  <c r="AO265" s="64"/>
      <c r="AP265" s="64"/>
      <c r="AQ265" s="64"/>
      <c r="AR265" s="64"/>
    </row>
    <row r="266" spans="1:44" ht="18" customHeight="1">
      <c r="B266" s="41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2"/>
    </row>
    <row r="267" spans="1:44" ht="18" customHeight="1">
      <c r="B267" s="41"/>
    </row>
    <row r="268" spans="1:44" ht="18" customHeight="1">
      <c r="B268" s="41"/>
    </row>
    <row r="269" spans="1:44" ht="18" customHeight="1">
      <c r="A269" s="37"/>
      <c r="B269" s="27"/>
    </row>
    <row r="270" spans="1:44" ht="18" customHeight="1">
      <c r="A270" s="38"/>
      <c r="B270" s="27"/>
    </row>
    <row r="271" spans="1:44" ht="18" customHeight="1">
      <c r="A271" s="38"/>
      <c r="B271" s="27"/>
      <c r="F271" s="40"/>
      <c r="G271" s="40"/>
      <c r="M271" s="40"/>
      <c r="N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</row>
    <row r="272" spans="1:44" ht="18" customHeight="1">
      <c r="A272" s="38"/>
      <c r="B272" s="27"/>
      <c r="F272" s="40"/>
      <c r="G272" s="40"/>
      <c r="M272" s="40"/>
      <c r="N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</row>
    <row r="273" spans="1:40" ht="18" customHeight="1">
      <c r="A273" s="38"/>
      <c r="B273" s="27"/>
      <c r="F273" s="40"/>
      <c r="G273" s="40"/>
      <c r="M273" s="40"/>
      <c r="N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</row>
    <row r="274" spans="1:40" ht="18" customHeight="1">
      <c r="A274" s="38"/>
      <c r="B274" s="27"/>
      <c r="F274" s="40"/>
      <c r="G274" s="40"/>
      <c r="M274" s="40"/>
      <c r="N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</row>
  </sheetData>
  <sheetProtection insertRows="0" pivotTables="0"/>
  <mergeCells count="221">
    <mergeCell ref="B48:C48"/>
    <mergeCell ref="B261:C261"/>
    <mergeCell ref="AB197:AN197"/>
    <mergeCell ref="B200:C200"/>
    <mergeCell ref="Q195:AJ195"/>
    <mergeCell ref="A197:A198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K197:K198"/>
    <mergeCell ref="L197:L198"/>
    <mergeCell ref="M197:M198"/>
    <mergeCell ref="N197:N198"/>
    <mergeCell ref="O197:AA197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Q133:AB133"/>
    <mergeCell ref="B108:C108"/>
    <mergeCell ref="B138:C138"/>
    <mergeCell ref="N155:P155"/>
    <mergeCell ref="Q155:AB155"/>
    <mergeCell ref="J157:J158"/>
    <mergeCell ref="K157:K158"/>
    <mergeCell ref="L157:L158"/>
    <mergeCell ref="M157:M158"/>
    <mergeCell ref="N157:N158"/>
    <mergeCell ref="O157:AA157"/>
    <mergeCell ref="AB157:AN157"/>
    <mergeCell ref="J135:J136"/>
    <mergeCell ref="K135:K136"/>
    <mergeCell ref="L135:L136"/>
    <mergeCell ref="M135:M136"/>
    <mergeCell ref="N135:N136"/>
    <mergeCell ref="O135:AA135"/>
    <mergeCell ref="B160:C160"/>
    <mergeCell ref="Q175:AC175"/>
    <mergeCell ref="B180:C180"/>
    <mergeCell ref="N195:P195"/>
    <mergeCell ref="Q23:AF23"/>
    <mergeCell ref="B73:C73"/>
    <mergeCell ref="Q63:AB63"/>
    <mergeCell ref="Q98:AD98"/>
    <mergeCell ref="AB65:AN65"/>
    <mergeCell ref="B68:C68"/>
    <mergeCell ref="B77:C77"/>
    <mergeCell ref="B81:C81"/>
    <mergeCell ref="B85:C85"/>
    <mergeCell ref="N63:P63"/>
    <mergeCell ref="J65:J66"/>
    <mergeCell ref="K65:K66"/>
    <mergeCell ref="L65:L66"/>
    <mergeCell ref="M65:M66"/>
    <mergeCell ref="N65:N66"/>
    <mergeCell ref="O65:AA65"/>
    <mergeCell ref="N98:P98"/>
    <mergeCell ref="AB135:AN135"/>
    <mergeCell ref="AB100:AN100"/>
    <mergeCell ref="J100:J101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K100:K101"/>
    <mergeCell ref="L100:L101"/>
    <mergeCell ref="M100:M101"/>
    <mergeCell ref="N100:N101"/>
    <mergeCell ref="O100:AA100"/>
    <mergeCell ref="B103:C103"/>
    <mergeCell ref="B112:C112"/>
    <mergeCell ref="B116:C116"/>
    <mergeCell ref="N133:P133"/>
    <mergeCell ref="A135:A136"/>
    <mergeCell ref="B135:B136"/>
    <mergeCell ref="C135:C136"/>
    <mergeCell ref="D135:D136"/>
    <mergeCell ref="E135:E136"/>
    <mergeCell ref="F135:F136"/>
    <mergeCell ref="G135:G136"/>
    <mergeCell ref="H135:H136"/>
    <mergeCell ref="I135:I136"/>
    <mergeCell ref="AB25:AN25"/>
    <mergeCell ref="N43:P43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AA45"/>
    <mergeCell ref="AB45:AN45"/>
    <mergeCell ref="Q43:AH43"/>
    <mergeCell ref="B28:C28"/>
    <mergeCell ref="N23:P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AA25"/>
    <mergeCell ref="AB5:AN5"/>
    <mergeCell ref="B8:C8"/>
    <mergeCell ref="N3:P3"/>
    <mergeCell ref="Q3:AA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AA5"/>
    <mergeCell ref="N247:P247"/>
    <mergeCell ref="Q247:AA247"/>
    <mergeCell ref="A249:A250"/>
    <mergeCell ref="B249:B250"/>
    <mergeCell ref="C249:C250"/>
    <mergeCell ref="D249:D250"/>
    <mergeCell ref="E249:E250"/>
    <mergeCell ref="F249:F250"/>
    <mergeCell ref="M249:M250"/>
    <mergeCell ref="N249:N250"/>
    <mergeCell ref="O249:AA249"/>
    <mergeCell ref="AB249:AN249"/>
    <mergeCell ref="B252:C252"/>
    <mergeCell ref="B257:C257"/>
    <mergeCell ref="G249:G250"/>
    <mergeCell ref="H249:H250"/>
    <mergeCell ref="I249:I250"/>
    <mergeCell ref="J249:J250"/>
    <mergeCell ref="K249:K250"/>
    <mergeCell ref="L249:L250"/>
    <mergeCell ref="B229:C229"/>
    <mergeCell ref="G217:G218"/>
    <mergeCell ref="H217:H218"/>
    <mergeCell ref="I217:I218"/>
    <mergeCell ref="J217:J218"/>
    <mergeCell ref="K217:K218"/>
    <mergeCell ref="L217:L218"/>
    <mergeCell ref="B225:C225"/>
    <mergeCell ref="B233:C233"/>
    <mergeCell ref="N217:N218"/>
    <mergeCell ref="O217:AA217"/>
    <mergeCell ref="Q215:AA215"/>
    <mergeCell ref="AB217:AN217"/>
    <mergeCell ref="B220:C220"/>
    <mergeCell ref="A217:A218"/>
    <mergeCell ref="B217:B218"/>
    <mergeCell ref="C217:C218"/>
    <mergeCell ref="D217:D218"/>
    <mergeCell ref="E217:E218"/>
    <mergeCell ref="F217:F218"/>
    <mergeCell ref="N215:P215"/>
    <mergeCell ref="M217:M218"/>
    <mergeCell ref="AB177:AN177"/>
    <mergeCell ref="H177:H178"/>
    <mergeCell ref="I177:I178"/>
    <mergeCell ref="J177:J178"/>
    <mergeCell ref="K177:K178"/>
    <mergeCell ref="L177:L178"/>
    <mergeCell ref="M177:M178"/>
    <mergeCell ref="N175:P175"/>
    <mergeCell ref="A177:A178"/>
    <mergeCell ref="B177:B178"/>
    <mergeCell ref="C177:C178"/>
    <mergeCell ref="D177:D178"/>
    <mergeCell ref="E177:E178"/>
    <mergeCell ref="F177:F178"/>
    <mergeCell ref="G177:G178"/>
    <mergeCell ref="N177:N178"/>
    <mergeCell ref="O177:AA177"/>
  </mergeCells>
  <printOptions horizontalCentered="1"/>
  <pageMargins left="0" right="0" top="0.39370078740157483" bottom="0.39370078740157483" header="0" footer="0"/>
  <pageSetup paperSize="9" scale="31" orientation="landscape" r:id="rId1"/>
  <headerFooter alignWithMargins="0">
    <oddFooter>&amp;R&amp;9&amp;D</oddFooter>
  </headerFooter>
  <rowBreaks count="3" manualBreakCount="3">
    <brk id="94" max="39" man="1"/>
    <brk id="173" max="39" man="1"/>
    <brk id="271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Matriz 5i</vt:lpstr>
      <vt:lpstr>Matriz 5a</vt:lpstr>
      <vt:lpstr>Matriz 6</vt:lpstr>
      <vt:lpstr>Matriz 6.1</vt:lpstr>
      <vt:lpstr>'Matriz 5i'!Área_de_impresión</vt:lpstr>
      <vt:lpstr>'Matriz 6'!Área_de_impresión</vt:lpstr>
      <vt:lpstr>'Matriz 6.1'!Área_de_impresión</vt:lpstr>
    </vt:vector>
  </TitlesOfParts>
  <Company>http://www.centor.mx.gd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yguerrero</dc:creator>
  <cp:lastModifiedBy>Wilbert Cartolin Molero</cp:lastModifiedBy>
  <cp:lastPrinted>2013-02-01T16:05:13Z</cp:lastPrinted>
  <dcterms:created xsi:type="dcterms:W3CDTF">2012-06-21T13:49:35Z</dcterms:created>
  <dcterms:modified xsi:type="dcterms:W3CDTF">2013-07-26T16:52:19Z</dcterms:modified>
</cp:coreProperties>
</file>