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zegarra\Desktop\Tareas 350 dias\Emergencia\"/>
    </mc:Choice>
  </mc:AlternateContent>
  <xr:revisionPtr revIDLastSave="0" documentId="13_ncr:1_{61C35DFB-DF94-4A5F-AE2E-569C056E52E3}" xr6:coauthVersionLast="47" xr6:coauthVersionMax="47" xr10:uidLastSave="{00000000-0000-0000-0000-000000000000}"/>
  <bookViews>
    <workbookView xWindow="-120" yWindow="-120" windowWidth="29040" windowHeight="15840" tabRatio="668" xr2:uid="{00000000-000D-0000-FFFF-FFFF00000000}"/>
  </bookViews>
  <sheets>
    <sheet name="ATENCIONES" sheetId="13" r:id="rId1"/>
    <sheet name="GRÁFICO I SEMESTRE" sheetId="10" r:id="rId2"/>
    <sheet name="GRÁFICO I TRIMESTRE" sheetId="9" r:id="rId3"/>
    <sheet name="POR MESES" sheetId="11" r:id="rId4"/>
    <sheet name="ALTAS" sheetId="1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35" i="9" l="1"/>
  <c r="B14" i="12" l="1"/>
  <c r="B13" i="12"/>
  <c r="B12" i="12"/>
  <c r="B11" i="12"/>
  <c r="B22" i="12"/>
  <c r="B21" i="12"/>
  <c r="B20" i="12"/>
  <c r="B19" i="12"/>
  <c r="B18" i="12"/>
  <c r="B17" i="12"/>
  <c r="B16" i="12"/>
  <c r="B15" i="12"/>
  <c r="G23" i="12" l="1"/>
  <c r="F23" i="12"/>
  <c r="F34" i="11"/>
  <c r="J35" i="10" l="1"/>
  <c r="I35" i="10"/>
  <c r="H35" i="10"/>
  <c r="G35" i="10"/>
  <c r="F35" i="10"/>
  <c r="E35" i="10"/>
  <c r="D35" i="10"/>
  <c r="I35" i="9"/>
  <c r="H35" i="9"/>
  <c r="G35" i="9"/>
  <c r="F35" i="9"/>
  <c r="E35" i="9"/>
  <c r="D35" i="9"/>
  <c r="N34" i="11" l="1"/>
  <c r="M34" i="11" l="1"/>
  <c r="L34" i="11" l="1"/>
  <c r="K34" i="11" l="1"/>
  <c r="E28" i="13" l="1"/>
  <c r="D28" i="13" s="1"/>
  <c r="E27" i="13"/>
  <c r="D27" i="13" s="1"/>
  <c r="E26" i="13"/>
  <c r="D26" i="13" s="1"/>
  <c r="E25" i="13"/>
  <c r="D25" i="13" s="1"/>
  <c r="E24" i="13"/>
  <c r="D24" i="13" s="1"/>
  <c r="E23" i="13"/>
  <c r="D23" i="13" s="1"/>
  <c r="E22" i="13"/>
  <c r="D22" i="13" s="1"/>
  <c r="E21" i="13"/>
  <c r="D21" i="13" s="1"/>
  <c r="E20" i="13"/>
  <c r="D20" i="13" s="1"/>
  <c r="E19" i="13"/>
  <c r="D19" i="13" s="1"/>
  <c r="E18" i="13"/>
  <c r="D18" i="13" s="1"/>
  <c r="E17" i="13"/>
  <c r="D17" i="13" s="1"/>
  <c r="P16" i="13"/>
  <c r="O16" i="13"/>
  <c r="N16" i="13"/>
  <c r="M16" i="13"/>
  <c r="L16" i="13"/>
  <c r="K16" i="13"/>
  <c r="J16" i="13"/>
  <c r="I16" i="13"/>
  <c r="H16" i="13"/>
  <c r="G16" i="13"/>
  <c r="F16" i="13"/>
  <c r="D16" i="13" l="1"/>
  <c r="R22" i="13" s="1"/>
  <c r="E16" i="13"/>
  <c r="E23" i="12"/>
  <c r="D23" i="12"/>
  <c r="C23" i="12"/>
  <c r="J34" i="11"/>
  <c r="R25" i="13" l="1"/>
  <c r="R21" i="13"/>
  <c r="R17" i="13"/>
  <c r="R20" i="13"/>
  <c r="R18" i="13"/>
  <c r="R28" i="13"/>
  <c r="R19" i="13"/>
  <c r="R24" i="13"/>
  <c r="R27" i="13"/>
  <c r="R26" i="13"/>
  <c r="R23" i="13"/>
  <c r="I34" i="11"/>
  <c r="H34" i="11" l="1"/>
  <c r="G34" i="11" l="1"/>
  <c r="E34" i="11" l="1"/>
  <c r="D34" i="11" l="1"/>
  <c r="B23" i="12" l="1"/>
  <c r="F24" i="12" l="1"/>
  <c r="G24" i="12"/>
  <c r="C24" i="12"/>
  <c r="E24" i="12" l="1"/>
  <c r="D24" i="12"/>
</calcChain>
</file>

<file path=xl/sharedStrings.xml><?xml version="1.0" encoding="utf-8"?>
<sst xmlns="http://schemas.openxmlformats.org/spreadsheetml/2006/main" count="97" uniqueCount="58">
  <si>
    <t>T O T A L</t>
  </si>
  <si>
    <t>Total</t>
  </si>
  <si>
    <t>Enero</t>
  </si>
  <si>
    <t>Febrero</t>
  </si>
  <si>
    <t>Marzo</t>
  </si>
  <si>
    <t>Abril</t>
  </si>
  <si>
    <t>Mayo</t>
  </si>
  <si>
    <t>Agosto</t>
  </si>
  <si>
    <t>Setiembre</t>
  </si>
  <si>
    <t>Octubre</t>
  </si>
  <si>
    <t>Noviembre</t>
  </si>
  <si>
    <t>Diciembre</t>
  </si>
  <si>
    <t>Medicina</t>
  </si>
  <si>
    <t>Pediatría</t>
  </si>
  <si>
    <t>Traumatología</t>
  </si>
  <si>
    <t>Ginecología</t>
  </si>
  <si>
    <t>Cirugía</t>
  </si>
  <si>
    <t>Emergencia</t>
  </si>
  <si>
    <t>Emergencia Central</t>
  </si>
  <si>
    <t>Mes</t>
  </si>
  <si>
    <t>HOSPITAL NACIONAL ARZOBISPO LOAYZA</t>
  </si>
  <si>
    <t>Atenciones I Trimestre</t>
  </si>
  <si>
    <t>% Incremento</t>
  </si>
  <si>
    <t>%</t>
  </si>
  <si>
    <t>Trauma Shock</t>
  </si>
  <si>
    <t>Atenciones I Semestre</t>
  </si>
  <si>
    <t>Julio</t>
  </si>
  <si>
    <t>Atenciones</t>
  </si>
  <si>
    <t>NÚMERO  DE  ATENCIONES  EN  EMERGENCIA</t>
  </si>
  <si>
    <t>Obstetricia</t>
  </si>
  <si>
    <t>TOTAL</t>
  </si>
  <si>
    <t>PARTICULAR</t>
  </si>
  <si>
    <t>SIS</t>
  </si>
  <si>
    <t>SOAT</t>
  </si>
  <si>
    <t>Elaborado: Unidad de Estadística - HNAL.</t>
  </si>
  <si>
    <t>Fuente: Sistema de Información Galenhos.</t>
  </si>
  <si>
    <t>Fuente: SIS - GalenPlus.</t>
  </si>
  <si>
    <t>Elaboración: Unidad de Estadística - HNAL.</t>
  </si>
  <si>
    <t>NÚMERO DE ATENCIONES EN EL SERVICIO DE EMERGENCIA</t>
  </si>
  <si>
    <t>Septiembre</t>
  </si>
  <si>
    <t>NÚMERO DE ATENCIONES EN EMERGENCIA SEGÚN FINANCIAMIENTO</t>
  </si>
  <si>
    <t>Atención</t>
  </si>
  <si>
    <t>MAMIS</t>
  </si>
  <si>
    <t>Triaje Diferenciado</t>
  </si>
  <si>
    <t>Observación</t>
  </si>
  <si>
    <t>Carpa 1</t>
  </si>
  <si>
    <t>Carpa 2</t>
  </si>
  <si>
    <t xml:space="preserve"> Carpa 3</t>
  </si>
  <si>
    <t>ESSALUD</t>
  </si>
  <si>
    <t>FOSPOLI</t>
  </si>
  <si>
    <t>AÑO: 2022</t>
  </si>
  <si>
    <t>Junio</t>
  </si>
  <si>
    <t>ATENCIONES EN EMERGENCIA, I SEMESTRE 2015-2022</t>
  </si>
  <si>
    <t>ATENCIONES EN EMERGENCIA, I TRIMESTRE 2015-2022</t>
  </si>
  <si>
    <t>CONSOLIDADO ENERO - DICIEMBRE 2022</t>
  </si>
  <si>
    <t>2022*</t>
  </si>
  <si>
    <t>ATENCIONES EN EMERGENCIA 2022</t>
  </si>
  <si>
    <t>(*) Información acumulada hasta marzo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</si>
</sst>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5" formatCode="#.00"/>
    <numFmt numFmtId="166" formatCode="&quot;$&quot;#.00"/>
    <numFmt numFmtId="167" formatCode="%#.00"/>
    <numFmt numFmtId="168" formatCode="0.0%"/>
  </numFmts>
  <fonts count="25" x14ac:knownFonts="1">
    <font>
      <sz val="10"/>
      <name val="Arial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name val="Arial"/>
      <family val="2"/>
    </font>
    <font>
      <sz val="8"/>
      <name val="Consolas"/>
      <family val="3"/>
    </font>
    <font>
      <sz val="9"/>
      <name val="Consolas"/>
      <family val="3"/>
    </font>
    <font>
      <i/>
      <sz val="9"/>
      <name val="Consolas"/>
      <family val="3"/>
    </font>
    <font>
      <sz val="10"/>
      <name val="Consolas"/>
      <family val="3"/>
    </font>
    <font>
      <b/>
      <sz val="12"/>
      <color indexed="10"/>
      <name val="Consolas"/>
      <family val="3"/>
    </font>
    <font>
      <b/>
      <sz val="16"/>
      <color indexed="12"/>
      <name val="Consolas"/>
      <family val="3"/>
    </font>
    <font>
      <b/>
      <sz val="14"/>
      <name val="Consolas"/>
      <family val="3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22"/>
      <color rgb="FFFF0000"/>
      <name val="Cambria"/>
      <family val="1"/>
      <scheme val="major"/>
    </font>
    <font>
      <sz val="9"/>
      <name val="Arial"/>
      <family val="2"/>
    </font>
    <font>
      <b/>
      <sz val="18"/>
      <color rgb="FFFF0000"/>
      <name val="Consolas"/>
      <family val="3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12"/>
      <name val="Arial"/>
      <family val="2"/>
    </font>
    <font>
      <sz val="10"/>
      <color indexed="8"/>
      <name val="Arial"/>
      <family val="2"/>
    </font>
    <font>
      <sz val="9"/>
      <color indexed="8"/>
      <name val="Calibri"/>
      <family val="2"/>
      <scheme val="minor"/>
    </font>
    <font>
      <sz val="8"/>
      <name val="Arial"/>
      <family val="2"/>
    </font>
    <font>
      <sz val="9"/>
      <color theme="0"/>
      <name val="Consolas"/>
      <family val="3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CC"/>
      </patternFill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hair">
        <color rgb="FFB2B2B2"/>
      </bottom>
      <diagonal/>
    </border>
    <border>
      <left/>
      <right style="thin">
        <color rgb="FFB2B2B2"/>
      </right>
      <top style="thin">
        <color rgb="FFB2B2B2"/>
      </top>
      <bottom style="hair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hair">
        <color rgb="FFB2B2B2"/>
      </bottom>
      <diagonal/>
    </border>
    <border>
      <left style="thin">
        <color rgb="FFB2B2B2"/>
      </left>
      <right/>
      <top style="hair">
        <color rgb="FFB2B2B2"/>
      </top>
      <bottom style="hair">
        <color rgb="FFB2B2B2"/>
      </bottom>
      <diagonal/>
    </border>
    <border>
      <left/>
      <right style="thin">
        <color rgb="FFB2B2B2"/>
      </right>
      <top style="hair">
        <color rgb="FFB2B2B2"/>
      </top>
      <bottom style="hair">
        <color rgb="FFB2B2B2"/>
      </bottom>
      <diagonal/>
    </border>
    <border>
      <left style="thin">
        <color rgb="FFB2B2B2"/>
      </left>
      <right style="thin">
        <color rgb="FFB2B2B2"/>
      </right>
      <top style="hair">
        <color rgb="FFB2B2B2"/>
      </top>
      <bottom style="hair">
        <color rgb="FFB2B2B2"/>
      </bottom>
      <diagonal/>
    </border>
    <border>
      <left style="thin">
        <color rgb="FFB2B2B2"/>
      </left>
      <right/>
      <top style="hair">
        <color rgb="FFB2B2B2"/>
      </top>
      <bottom style="thin">
        <color rgb="FFB2B2B2"/>
      </bottom>
      <diagonal/>
    </border>
    <border>
      <left/>
      <right style="thin">
        <color rgb="FFB2B2B2"/>
      </right>
      <top style="hair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hair">
        <color rgb="FFB2B2B2"/>
      </top>
      <bottom style="thin">
        <color rgb="FFB2B2B2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</borders>
  <cellStyleXfs count="13">
    <xf numFmtId="0" fontId="0" fillId="0" borderId="0"/>
    <xf numFmtId="0" fontId="1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164" fontId="3" fillId="0" borderId="0" applyFont="0" applyFill="0" applyBorder="0" applyAlignment="0" applyProtection="0"/>
    <xf numFmtId="165" fontId="1" fillId="0" borderId="0">
      <protection locked="0"/>
    </xf>
    <xf numFmtId="4" fontId="1" fillId="0" borderId="0">
      <protection locked="0"/>
    </xf>
    <xf numFmtId="166" fontId="1" fillId="0" borderId="0">
      <protection locked="0"/>
    </xf>
    <xf numFmtId="167" fontId="1" fillId="0" borderId="0">
      <protection locked="0"/>
    </xf>
    <xf numFmtId="0" fontId="21" fillId="0" borderId="0"/>
    <xf numFmtId="0" fontId="21" fillId="0" borderId="0"/>
    <xf numFmtId="0" fontId="3" fillId="0" borderId="0"/>
    <xf numFmtId="0" fontId="3" fillId="3" borderId="3" applyNumberFormat="0" applyFont="0" applyAlignment="0" applyProtection="0"/>
  </cellStyleXfs>
  <cellXfs count="93">
    <xf numFmtId="0" fontId="0" fillId="0" borderId="0" xfId="0"/>
    <xf numFmtId="0" fontId="12" fillId="0" borderId="0" xfId="0" applyFont="1"/>
    <xf numFmtId="0" fontId="14" fillId="0" borderId="0" xfId="0" applyFont="1"/>
    <xf numFmtId="0" fontId="13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/>
    </xf>
    <xf numFmtId="0" fontId="5" fillId="0" borderId="2" xfId="0" applyFont="1" applyBorder="1"/>
    <xf numFmtId="2" fontId="5" fillId="0" borderId="2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3" fontId="4" fillId="0" borderId="0" xfId="0" applyNumberFormat="1" applyFont="1" applyAlignment="1">
      <alignment vertical="center"/>
    </xf>
    <xf numFmtId="3" fontId="4" fillId="0" borderId="0" xfId="0" applyNumberFormat="1" applyFont="1" applyBorder="1" applyAlignment="1">
      <alignment vertical="center"/>
    </xf>
    <xf numFmtId="0" fontId="20" fillId="0" borderId="0" xfId="0" applyFont="1"/>
    <xf numFmtId="0" fontId="22" fillId="4" borderId="15" xfId="9" applyFont="1" applyFill="1" applyBorder="1" applyAlignment="1">
      <alignment horizontal="center" vertical="center"/>
    </xf>
    <xf numFmtId="0" fontId="12" fillId="5" borderId="16" xfId="0" applyFont="1" applyFill="1" applyBorder="1" applyAlignment="1">
      <alignment horizontal="center" vertical="center"/>
    </xf>
    <xf numFmtId="0" fontId="22" fillId="4" borderId="17" xfId="10" applyFont="1" applyFill="1" applyBorder="1" applyAlignment="1">
      <alignment horizontal="center" vertical="center"/>
    </xf>
    <xf numFmtId="0" fontId="22" fillId="0" borderId="18" xfId="9" applyFont="1" applyFill="1" applyBorder="1" applyAlignment="1">
      <alignment wrapText="1"/>
    </xf>
    <xf numFmtId="0" fontId="22" fillId="0" borderId="19" xfId="9" applyFont="1" applyFill="1" applyBorder="1" applyAlignment="1">
      <alignment wrapText="1"/>
    </xf>
    <xf numFmtId="0" fontId="22" fillId="0" borderId="20" xfId="9" applyFont="1" applyFill="1" applyBorder="1" applyAlignment="1">
      <alignment wrapText="1"/>
    </xf>
    <xf numFmtId="0" fontId="23" fillId="0" borderId="0" xfId="0" applyFont="1"/>
    <xf numFmtId="3" fontId="5" fillId="0" borderId="0" xfId="0" applyNumberFormat="1" applyFont="1" applyBorder="1" applyAlignment="1">
      <alignment horizontal="center"/>
    </xf>
    <xf numFmtId="3" fontId="14" fillId="0" borderId="0" xfId="0" applyNumberFormat="1" applyFont="1" applyAlignment="1">
      <alignment horizontal="center"/>
    </xf>
    <xf numFmtId="3" fontId="12" fillId="0" borderId="22" xfId="0" applyNumberFormat="1" applyFont="1" applyBorder="1"/>
    <xf numFmtId="3" fontId="12" fillId="0" borderId="19" xfId="0" applyNumberFormat="1" applyFont="1" applyBorder="1"/>
    <xf numFmtId="3" fontId="22" fillId="0" borderId="19" xfId="10" applyNumberFormat="1" applyFont="1" applyFill="1" applyBorder="1" applyAlignment="1">
      <alignment horizontal="right" wrapText="1"/>
    </xf>
    <xf numFmtId="3" fontId="12" fillId="0" borderId="20" xfId="0" applyNumberFormat="1" applyFont="1" applyBorder="1"/>
    <xf numFmtId="3" fontId="22" fillId="0" borderId="20" xfId="10" applyNumberFormat="1" applyFont="1" applyFill="1" applyBorder="1" applyAlignment="1">
      <alignment horizontal="right" wrapText="1"/>
    </xf>
    <xf numFmtId="2" fontId="12" fillId="0" borderId="21" xfId="0" applyNumberFormat="1" applyFont="1" applyBorder="1"/>
    <xf numFmtId="0" fontId="5" fillId="0" borderId="0" xfId="11" applyFont="1"/>
    <xf numFmtId="0" fontId="5" fillId="0" borderId="0" xfId="11" applyFont="1" applyAlignment="1">
      <alignment vertical="center"/>
    </xf>
    <xf numFmtId="0" fontId="5" fillId="0" borderId="0" xfId="11" applyFont="1" applyAlignment="1">
      <alignment horizontal="center" vertical="center"/>
    </xf>
    <xf numFmtId="0" fontId="4" fillId="0" borderId="0" xfId="11" applyFont="1"/>
    <xf numFmtId="0" fontId="6" fillId="0" borderId="0" xfId="11" applyFont="1"/>
    <xf numFmtId="0" fontId="7" fillId="0" borderId="0" xfId="11" applyFont="1" applyAlignment="1">
      <alignment vertical="center"/>
    </xf>
    <xf numFmtId="0" fontId="7" fillId="0" borderId="0" xfId="11" applyFont="1"/>
    <xf numFmtId="0" fontId="7" fillId="0" borderId="0" xfId="11" applyFont="1" applyAlignment="1">
      <alignment horizontal="center" vertical="center"/>
    </xf>
    <xf numFmtId="0" fontId="11" fillId="0" borderId="0" xfId="11" applyFont="1"/>
    <xf numFmtId="0" fontId="19" fillId="3" borderId="3" xfId="12" applyFont="1" applyAlignment="1">
      <alignment horizontal="center" vertical="center"/>
    </xf>
    <xf numFmtId="0" fontId="18" fillId="0" borderId="4" xfId="12" applyFont="1" applyFill="1" applyBorder="1" applyAlignment="1">
      <alignment vertical="center"/>
    </xf>
    <xf numFmtId="0" fontId="18" fillId="0" borderId="5" xfId="12" applyFont="1" applyFill="1" applyBorder="1"/>
    <xf numFmtId="3" fontId="18" fillId="0" borderId="3" xfId="12" applyNumberFormat="1" applyFont="1" applyFill="1" applyAlignment="1" applyProtection="1">
      <alignment horizontal="center" vertical="center"/>
    </xf>
    <xf numFmtId="0" fontId="17" fillId="0" borderId="0" xfId="11" applyFont="1"/>
    <xf numFmtId="0" fontId="17" fillId="0" borderId="3" xfId="12" applyFont="1" applyFill="1"/>
    <xf numFmtId="0" fontId="17" fillId="0" borderId="6" xfId="12" applyFont="1" applyFill="1" applyBorder="1" applyAlignment="1">
      <alignment vertical="center"/>
    </xf>
    <xf numFmtId="0" fontId="17" fillId="0" borderId="7" xfId="12" applyFont="1" applyFill="1" applyBorder="1"/>
    <xf numFmtId="3" fontId="17" fillId="0" borderId="8" xfId="12" applyNumberFormat="1" applyFont="1" applyFill="1" applyBorder="1" applyAlignment="1" applyProtection="1">
      <alignment horizontal="center" vertical="center"/>
    </xf>
    <xf numFmtId="168" fontId="16" fillId="0" borderId="8" xfId="12" applyNumberFormat="1" applyFont="1" applyFill="1" applyBorder="1" applyAlignment="1" applyProtection="1">
      <alignment horizontal="center" vertical="center"/>
      <protection locked="0"/>
    </xf>
    <xf numFmtId="0" fontId="17" fillId="0" borderId="9" xfId="12" applyFont="1" applyFill="1" applyBorder="1" applyAlignment="1">
      <alignment vertical="center"/>
    </xf>
    <xf numFmtId="0" fontId="17" fillId="0" borderId="10" xfId="12" applyFont="1" applyFill="1" applyBorder="1"/>
    <xf numFmtId="3" fontId="17" fillId="0" borderId="11" xfId="12" applyNumberFormat="1" applyFont="1" applyFill="1" applyBorder="1" applyAlignment="1" applyProtection="1">
      <alignment horizontal="center" vertical="center"/>
    </xf>
    <xf numFmtId="3" fontId="17" fillId="0" borderId="11" xfId="12" applyNumberFormat="1" applyFont="1" applyFill="1" applyBorder="1" applyAlignment="1">
      <alignment horizontal="center" vertical="center"/>
    </xf>
    <xf numFmtId="0" fontId="17" fillId="0" borderId="12" xfId="12" applyFont="1" applyFill="1" applyBorder="1" applyAlignment="1">
      <alignment vertical="center"/>
    </xf>
    <xf numFmtId="0" fontId="17" fillId="0" borderId="13" xfId="12" applyFont="1" applyFill="1" applyBorder="1"/>
    <xf numFmtId="3" fontId="17" fillId="0" borderId="14" xfId="12" applyNumberFormat="1" applyFont="1" applyFill="1" applyBorder="1" applyAlignment="1" applyProtection="1">
      <alignment horizontal="center" vertical="center"/>
    </xf>
    <xf numFmtId="3" fontId="17" fillId="0" borderId="14" xfId="12" applyNumberFormat="1" applyFont="1" applyFill="1" applyBorder="1" applyAlignment="1">
      <alignment horizontal="center" vertical="center"/>
    </xf>
    <xf numFmtId="3" fontId="5" fillId="0" borderId="0" xfId="11" applyNumberFormat="1" applyFont="1" applyAlignment="1">
      <alignment horizontal="center" vertical="center"/>
    </xf>
    <xf numFmtId="0" fontId="4" fillId="0" borderId="0" xfId="11" applyFont="1" applyFill="1" applyBorder="1"/>
    <xf numFmtId="3" fontId="4" fillId="0" borderId="0" xfId="11" applyNumberFormat="1" applyFont="1" applyAlignment="1">
      <alignment vertical="center"/>
    </xf>
    <xf numFmtId="3" fontId="5" fillId="0" borderId="0" xfId="11" applyNumberFormat="1" applyFont="1"/>
    <xf numFmtId="0" fontId="4" fillId="0" borderId="0" xfId="11" applyFont="1" applyBorder="1"/>
    <xf numFmtId="3" fontId="4" fillId="0" borderId="0" xfId="11" applyNumberFormat="1" applyFont="1" applyBorder="1" applyAlignment="1">
      <alignment vertical="center"/>
    </xf>
    <xf numFmtId="3" fontId="5" fillId="0" borderId="0" xfId="11" applyNumberFormat="1" applyFont="1" applyBorder="1"/>
    <xf numFmtId="3" fontId="5" fillId="0" borderId="0" xfId="11" applyNumberFormat="1" applyFont="1" applyBorder="1" applyAlignment="1">
      <alignment horizontal="center" vertical="center"/>
    </xf>
    <xf numFmtId="0" fontId="5" fillId="0" borderId="0" xfId="11" applyFont="1" applyBorder="1"/>
    <xf numFmtId="0" fontId="5" fillId="0" borderId="0" xfId="0" applyFont="1" applyFill="1" applyBorder="1" applyAlignment="1">
      <alignment horizontal="center" vertical="center"/>
    </xf>
    <xf numFmtId="0" fontId="14" fillId="0" borderId="0" xfId="0" applyFont="1" applyFill="1" applyBorder="1"/>
    <xf numFmtId="2" fontId="5" fillId="0" borderId="0" xfId="0" applyNumberFormat="1" applyFont="1" applyFill="1" applyBorder="1" applyAlignment="1">
      <alignment horizontal="center"/>
    </xf>
    <xf numFmtId="2" fontId="5" fillId="0" borderId="0" xfId="0" applyNumberFormat="1" applyFont="1" applyBorder="1" applyAlignment="1">
      <alignment horizontal="center"/>
    </xf>
    <xf numFmtId="0" fontId="22" fillId="4" borderId="24" xfId="10" applyFont="1" applyFill="1" applyBorder="1" applyAlignment="1">
      <alignment horizontal="center" vertical="center"/>
    </xf>
    <xf numFmtId="2" fontId="12" fillId="0" borderId="26" xfId="0" applyNumberFormat="1" applyFont="1" applyBorder="1"/>
    <xf numFmtId="0" fontId="22" fillId="4" borderId="27" xfId="10" applyFont="1" applyFill="1" applyBorder="1" applyAlignment="1">
      <alignment horizontal="center" vertical="center"/>
    </xf>
    <xf numFmtId="2" fontId="12" fillId="0" borderId="27" xfId="0" applyNumberFormat="1" applyFont="1" applyBorder="1"/>
    <xf numFmtId="3" fontId="22" fillId="0" borderId="22" xfId="10" applyNumberFormat="1" applyFont="1" applyFill="1" applyBorder="1" applyAlignment="1">
      <alignment horizontal="right" wrapText="1"/>
    </xf>
    <xf numFmtId="3" fontId="22" fillId="0" borderId="28" xfId="10" applyNumberFormat="1" applyFont="1" applyFill="1" applyBorder="1" applyAlignment="1">
      <alignment horizontal="right" wrapText="1"/>
    </xf>
    <xf numFmtId="3" fontId="12" fillId="0" borderId="23" xfId="0" applyNumberFormat="1" applyFont="1" applyBorder="1"/>
    <xf numFmtId="3" fontId="12" fillId="0" borderId="25" xfId="0" applyNumberFormat="1" applyFont="1" applyBorder="1"/>
    <xf numFmtId="0" fontId="12" fillId="0" borderId="29" xfId="0" applyFont="1" applyBorder="1"/>
    <xf numFmtId="0" fontId="12" fillId="0" borderId="19" xfId="0" applyFont="1" applyBorder="1"/>
    <xf numFmtId="0" fontId="22" fillId="0" borderId="30" xfId="9" applyFont="1" applyFill="1" applyBorder="1" applyAlignment="1">
      <alignment wrapText="1"/>
    </xf>
    <xf numFmtId="0" fontId="12" fillId="0" borderId="23" xfId="0" applyFont="1" applyBorder="1"/>
    <xf numFmtId="0" fontId="12" fillId="0" borderId="20" xfId="0" applyFont="1" applyBorder="1"/>
    <xf numFmtId="2" fontId="24" fillId="0" borderId="2" xfId="0" applyNumberFormat="1" applyFont="1" applyFill="1" applyBorder="1" applyAlignment="1">
      <alignment horizontal="center"/>
    </xf>
    <xf numFmtId="0" fontId="17" fillId="0" borderId="0" xfId="12" applyFont="1" applyFill="1" applyBorder="1" applyAlignment="1">
      <alignment vertical="center"/>
    </xf>
    <xf numFmtId="0" fontId="17" fillId="0" borderId="0" xfId="12" applyFont="1" applyFill="1" applyBorder="1"/>
    <xf numFmtId="3" fontId="17" fillId="0" borderId="0" xfId="12" applyNumberFormat="1" applyFont="1" applyFill="1" applyBorder="1" applyAlignment="1" applyProtection="1">
      <alignment horizontal="center" vertical="center"/>
    </xf>
    <xf numFmtId="3" fontId="17" fillId="0" borderId="0" xfId="12" applyNumberFormat="1" applyFont="1" applyFill="1" applyBorder="1" applyAlignment="1">
      <alignment horizontal="center" vertical="center"/>
    </xf>
    <xf numFmtId="168" fontId="16" fillId="0" borderId="0" xfId="12" applyNumberFormat="1" applyFont="1" applyFill="1" applyBorder="1" applyAlignment="1" applyProtection="1">
      <alignment horizontal="center" vertical="center"/>
      <protection locked="0"/>
    </xf>
    <xf numFmtId="2" fontId="5" fillId="0" borderId="2" xfId="0" applyNumberFormat="1" applyFont="1" applyFill="1" applyBorder="1" applyAlignment="1">
      <alignment horizontal="center"/>
    </xf>
    <xf numFmtId="0" fontId="8" fillId="0" borderId="0" xfId="11" applyFont="1" applyAlignment="1">
      <alignment horizontal="center"/>
    </xf>
    <xf numFmtId="0" fontId="9" fillId="0" borderId="0" xfId="11" applyFont="1" applyAlignment="1">
      <alignment horizontal="center"/>
    </xf>
    <xf numFmtId="0" fontId="10" fillId="0" borderId="0" xfId="11" applyFont="1" applyAlignment="1">
      <alignment horizontal="center"/>
    </xf>
    <xf numFmtId="0" fontId="19" fillId="3" borderId="3" xfId="12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12" fillId="0" borderId="21" xfId="0" applyFont="1" applyBorder="1" applyAlignment="1">
      <alignment horizontal="center"/>
    </xf>
  </cellXfs>
  <cellStyles count="13">
    <cellStyle name="Dia" xfId="1" xr:uid="{00000000-0005-0000-0000-000000000000}"/>
    <cellStyle name="Encabez1" xfId="2" xr:uid="{00000000-0005-0000-0000-000001000000}"/>
    <cellStyle name="Encabez2" xfId="3" xr:uid="{00000000-0005-0000-0000-000002000000}"/>
    <cellStyle name="Euro" xfId="4" xr:uid="{00000000-0005-0000-0000-000003000000}"/>
    <cellStyle name="Fijo" xfId="5" xr:uid="{00000000-0005-0000-0000-000004000000}"/>
    <cellStyle name="Financiero" xfId="6" xr:uid="{00000000-0005-0000-0000-000005000000}"/>
    <cellStyle name="Monetario" xfId="7" xr:uid="{00000000-0005-0000-0000-000006000000}"/>
    <cellStyle name="Normal" xfId="0" builtinId="0"/>
    <cellStyle name="Normal 2" xfId="11" xr:uid="{00000000-0005-0000-0000-000008000000}"/>
    <cellStyle name="Normal_ALTAS" xfId="9" xr:uid="{00000000-0005-0000-0000-000009000000}"/>
    <cellStyle name="Normal_Hoja2" xfId="10" xr:uid="{00000000-0005-0000-0000-00000A000000}"/>
    <cellStyle name="Notas 2" xfId="12" xr:uid="{00000000-0005-0000-0000-00000C000000}"/>
    <cellStyle name="Porcentaje" xfId="8" xr:uid="{00000000-0005-0000-0000-00000D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4341145953247"/>
          <c:y val="3.9855072463768113E-2"/>
          <c:w val="0.78115467145554174"/>
          <c:h val="0.92028985507246375"/>
        </c:manualLayout>
      </c:layout>
      <c:bar3DChart>
        <c:barDir val="bar"/>
        <c:grouping val="clustered"/>
        <c:varyColors val="1"/>
        <c:ser>
          <c:idx val="0"/>
          <c:order val="0"/>
          <c:tx>
            <c:strRef>
              <c:f>'GRÁFICO I SEMESTRE'!$B$34</c:f>
              <c:strCache>
                <c:ptCount val="1"/>
                <c:pt idx="0">
                  <c:v>Atenciones I Semestre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9.356725146198830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62-4FEF-A0B9-6ED79B8B60B1}"/>
                </c:ext>
              </c:extLst>
            </c:dLbl>
            <c:dLbl>
              <c:idx val="1"/>
              <c:layout>
                <c:manualLayout>
                  <c:x val="1.091617933723197E-2"/>
                  <c:y val="1.7117425539198904E-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62-4FEF-A0B9-6ED79B8B60B1}"/>
                </c:ext>
              </c:extLst>
            </c:dLbl>
            <c:dLbl>
              <c:idx val="2"/>
              <c:layout>
                <c:manualLayout>
                  <c:x val="9.356725146198830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62-4FEF-A0B9-6ED79B8B60B1}"/>
                </c:ext>
              </c:extLst>
            </c:dLbl>
            <c:dLbl>
              <c:idx val="3"/>
              <c:layout>
                <c:manualLayout>
                  <c:x val="9.356725146198830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62-4FEF-A0B9-6ED79B8B60B1}"/>
                </c:ext>
              </c:extLst>
            </c:dLbl>
            <c:dLbl>
              <c:idx val="4"/>
              <c:layout>
                <c:manualLayout>
                  <c:x val="9.356725146198830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62-4FEF-A0B9-6ED79B8B60B1}"/>
                </c:ext>
              </c:extLst>
            </c:dLbl>
            <c:dLbl>
              <c:idx val="5"/>
              <c:layout>
                <c:manualLayout>
                  <c:x val="1.0916179337232082E-2"/>
                  <c:y val="8.558712769599452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62-4FEF-A0B9-6ED79B8B60B1}"/>
                </c:ext>
              </c:extLst>
            </c:dLbl>
            <c:dLbl>
              <c:idx val="6"/>
              <c:layout>
                <c:manualLayout>
                  <c:x val="9.3567251461988306E-3"/>
                  <c:y val="1.1411617026132603E-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62-4FEF-A0B9-6ED79B8B60B1}"/>
                </c:ext>
              </c:extLst>
            </c:dLbl>
            <c:dLbl>
              <c:idx val="7"/>
              <c:layout>
                <c:manualLayout>
                  <c:x val="8.55614973262032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62-4FEF-A0B9-6ED79B8B60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'GRÁFICO I SEMESTRE'!$C$33:$J$33</c:f>
              <c:strCach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2022*</c:v>
                </c:pt>
              </c:strCache>
            </c:strRef>
          </c:cat>
          <c:val>
            <c:numRef>
              <c:f>'GRÁFICO I SEMESTRE'!$C$34:$J$34</c:f>
              <c:numCache>
                <c:formatCode>#,##0</c:formatCode>
                <c:ptCount val="8"/>
                <c:pt idx="0">
                  <c:v>37763</c:v>
                </c:pt>
                <c:pt idx="1">
                  <c:v>41574</c:v>
                </c:pt>
                <c:pt idx="2">
                  <c:v>46355</c:v>
                </c:pt>
                <c:pt idx="3">
                  <c:v>45241</c:v>
                </c:pt>
                <c:pt idx="4">
                  <c:v>43269</c:v>
                </c:pt>
                <c:pt idx="5">
                  <c:v>31602</c:v>
                </c:pt>
                <c:pt idx="6">
                  <c:v>35077</c:v>
                </c:pt>
                <c:pt idx="7">
                  <c:v>17453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F62-4FEF-A0B9-6ED79B8B60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shape val="cylinder"/>
        <c:axId val="310001888"/>
        <c:axId val="310002976"/>
        <c:axId val="0"/>
      </c:bar3DChart>
      <c:catAx>
        <c:axId val="310001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 b="1"/>
            </a:pPr>
            <a:endParaRPr lang="es-PE"/>
          </a:p>
        </c:txPr>
        <c:crossAx val="310002976"/>
        <c:crosses val="autoZero"/>
        <c:auto val="1"/>
        <c:lblAlgn val="ctr"/>
        <c:lblOffset val="100"/>
        <c:noMultiLvlLbl val="0"/>
      </c:catAx>
      <c:valAx>
        <c:axId val="31000297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extTo"/>
        <c:crossAx val="310001888"/>
        <c:crosses val="max"/>
        <c:crossBetween val="between"/>
      </c:valAx>
    </c:plotArea>
    <c:plotVisOnly val="1"/>
    <c:dispBlanksAs val="gap"/>
    <c:showDLblsOverMax val="0"/>
  </c:chart>
  <c:spPr>
    <a:solidFill>
      <a:schemeClr val="accent6">
        <a:lumMod val="20000"/>
        <a:lumOff val="80000"/>
      </a:schemeClr>
    </a:solidFill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4341145953247"/>
          <c:y val="3.9855072463768113E-2"/>
          <c:w val="0.78115467145554174"/>
          <c:h val="0.92028985507246375"/>
        </c:manualLayout>
      </c:layout>
      <c:bar3DChart>
        <c:barDir val="bar"/>
        <c:grouping val="clustered"/>
        <c:varyColors val="1"/>
        <c:ser>
          <c:idx val="0"/>
          <c:order val="0"/>
          <c:tx>
            <c:strRef>
              <c:f>'GRÁFICO I TRIMESTRE'!$B$34</c:f>
              <c:strCache>
                <c:ptCount val="1"/>
                <c:pt idx="0">
                  <c:v>Atenciones I Trimestre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091617933723197E-2"/>
                  <c:y val="2.852904256533150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77-4A36-9ADC-5CFBB981EFB6}"/>
                </c:ext>
              </c:extLst>
            </c:dLbl>
            <c:dLbl>
              <c:idx val="1"/>
              <c:layout>
                <c:manualLayout>
                  <c:x val="1.091617933723197E-2"/>
                  <c:y val="8.558712769599452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77-4A36-9ADC-5CFBB981EFB6}"/>
                </c:ext>
              </c:extLst>
            </c:dLbl>
            <c:dLbl>
              <c:idx val="2"/>
              <c:layout>
                <c:manualLayout>
                  <c:x val="9.3567251461988306E-3"/>
                  <c:y val="3.62318840579710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577-4A36-9ADC-5CFBB981EFB6}"/>
                </c:ext>
              </c:extLst>
            </c:dLbl>
            <c:dLbl>
              <c:idx val="3"/>
              <c:layout>
                <c:manualLayout>
                  <c:x val="1.091617933723197E-2"/>
                  <c:y val="2.852904256533150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77-4A36-9ADC-5CFBB981EFB6}"/>
                </c:ext>
              </c:extLst>
            </c:dLbl>
            <c:dLbl>
              <c:idx val="4"/>
              <c:layout>
                <c:manualLayout>
                  <c:x val="1.2475633528265107E-2"/>
                  <c:y val="5.7058085130663014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577-4A36-9ADC-5CFBB981EFB6}"/>
                </c:ext>
              </c:extLst>
            </c:dLbl>
            <c:dLbl>
              <c:idx val="5"/>
              <c:layout>
                <c:manualLayout>
                  <c:x val="1.091617933723197E-2"/>
                  <c:y val="3.62347369622275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77-4A36-9ADC-5CFBB981EFB6}"/>
                </c:ext>
              </c:extLst>
            </c:dLbl>
            <c:dLbl>
              <c:idx val="6"/>
              <c:layout>
                <c:manualLayout>
                  <c:x val="1.091617933723197E-2"/>
                  <c:y val="2.8529042565331507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577-4A36-9ADC-5CFBB981EFB6}"/>
                </c:ext>
              </c:extLst>
            </c:dLbl>
            <c:dLbl>
              <c:idx val="7"/>
              <c:layout>
                <c:manualLayout>
                  <c:x val="9.9821746880570418E-3"/>
                  <c:y val="3.62347369622275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77-4A36-9ADC-5CFBB981EFB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'GRÁFICO I TRIMESTRE'!$C$33:$J$33</c:f>
              <c:numCache>
                <c:formatCode>General</c:formatCode>
                <c:ptCount val="8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</c:numCache>
            </c:numRef>
          </c:cat>
          <c:val>
            <c:numRef>
              <c:f>'GRÁFICO I TRIMESTRE'!$C$34:$J$34</c:f>
              <c:numCache>
                <c:formatCode>#,##0</c:formatCode>
                <c:ptCount val="8"/>
                <c:pt idx="0">
                  <c:v>18296</c:v>
                </c:pt>
                <c:pt idx="1">
                  <c:v>21555</c:v>
                </c:pt>
                <c:pt idx="2">
                  <c:v>24753</c:v>
                </c:pt>
                <c:pt idx="3">
                  <c:v>22149</c:v>
                </c:pt>
                <c:pt idx="4">
                  <c:v>22467</c:v>
                </c:pt>
                <c:pt idx="5">
                  <c:v>20859</c:v>
                </c:pt>
                <c:pt idx="6">
                  <c:v>18507</c:v>
                </c:pt>
                <c:pt idx="7">
                  <c:v>17453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577-4A36-9ADC-5CFBB981EF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shape val="cylinder"/>
        <c:axId val="310003520"/>
        <c:axId val="310004064"/>
        <c:axId val="0"/>
      </c:bar3DChart>
      <c:catAx>
        <c:axId val="310003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 b="1"/>
            </a:pPr>
            <a:endParaRPr lang="es-PE"/>
          </a:p>
        </c:txPr>
        <c:crossAx val="310004064"/>
        <c:crosses val="autoZero"/>
        <c:auto val="1"/>
        <c:lblAlgn val="ctr"/>
        <c:lblOffset val="100"/>
        <c:noMultiLvlLbl val="0"/>
      </c:catAx>
      <c:valAx>
        <c:axId val="31000406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extTo"/>
        <c:crossAx val="310003520"/>
        <c:crosses val="max"/>
        <c:crossBetween val="between"/>
      </c:valAx>
    </c:plotArea>
    <c:plotVisOnly val="1"/>
    <c:dispBlanksAs val="gap"/>
    <c:showDLblsOverMax val="0"/>
  </c:chart>
  <c:spPr>
    <a:solidFill>
      <a:schemeClr val="accent6">
        <a:lumMod val="20000"/>
        <a:lumOff val="80000"/>
      </a:schemeClr>
    </a:solidFill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4341145953247"/>
          <c:y val="3.9855072463768113E-2"/>
          <c:w val="0.78115467145554174"/>
          <c:h val="0.92028985507246375"/>
        </c:manualLayout>
      </c:layout>
      <c:bar3DChart>
        <c:barDir val="bar"/>
        <c:grouping val="clustered"/>
        <c:varyColors val="1"/>
        <c:ser>
          <c:idx val="0"/>
          <c:order val="0"/>
          <c:tx>
            <c:strRef>
              <c:f>'POR MESES'!$B$33</c:f>
              <c:strCache>
                <c:ptCount val="1"/>
                <c:pt idx="0">
                  <c:v>Atenciones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3.6793089254881735E-2"/>
                  <c:y val="1.8119080223667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C83-48B0-B7F7-DA05ABB28A56}"/>
                </c:ext>
              </c:extLst>
            </c:dLbl>
            <c:dLbl>
              <c:idx val="1"/>
              <c:layout>
                <c:manualLayout>
                  <c:x val="3.6448086555372024E-2"/>
                  <c:y val="1.449560652744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C83-48B0-B7F7-DA05ABB28A56}"/>
                </c:ext>
              </c:extLst>
            </c:dLbl>
            <c:dLbl>
              <c:idx val="2"/>
              <c:layout>
                <c:manualLayout>
                  <c:x val="3.7126759358746146E-2"/>
                  <c:y val="1.4495321237019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C83-48B0-B7F7-DA05ABB28A56}"/>
                </c:ext>
              </c:extLst>
            </c:dLbl>
            <c:dLbl>
              <c:idx val="3"/>
              <c:layout>
                <c:manualLayout>
                  <c:x val="3.7794847945432385E-2"/>
                  <c:y val="1.4494465365742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C83-48B0-B7F7-DA05ABB28A56}"/>
                </c:ext>
              </c:extLst>
            </c:dLbl>
            <c:dLbl>
              <c:idx val="4"/>
              <c:layout>
                <c:manualLayout>
                  <c:x val="3.8150862506748776E-2"/>
                  <c:y val="1.44936094944654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C83-48B0-B7F7-DA05ABB28A56}"/>
                </c:ext>
              </c:extLst>
            </c:dLbl>
            <c:dLbl>
              <c:idx val="5"/>
              <c:layout>
                <c:manualLayout>
                  <c:x val="3.9163739970385573E-2"/>
                  <c:y val="1.0870991669519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C83-48B0-B7F7-DA05ABB28A56}"/>
                </c:ext>
              </c:extLst>
            </c:dLbl>
            <c:dLbl>
              <c:idx val="6"/>
              <c:layout>
                <c:manualLayout>
                  <c:x val="3.9163739970385573E-2"/>
                  <c:y val="1.08709916695195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C83-48B0-B7F7-DA05ABB28A56}"/>
                </c:ext>
              </c:extLst>
            </c:dLbl>
            <c:dLbl>
              <c:idx val="7"/>
              <c:layout>
                <c:manualLayout>
                  <c:x val="3.9085694736223045E-2"/>
                  <c:y val="3.6237589866485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C83-48B0-B7F7-DA05ABB28A56}"/>
                </c:ext>
              </c:extLst>
            </c:dLbl>
            <c:dLbl>
              <c:idx val="8"/>
              <c:layout>
                <c:manualLayout>
                  <c:x val="4.0443467988090086E-2"/>
                  <c:y val="7.24751797329681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C83-48B0-B7F7-DA05ABB28A56}"/>
                </c:ext>
              </c:extLst>
            </c:dLbl>
            <c:dLbl>
              <c:idx val="9"/>
              <c:layout>
                <c:manualLayout>
                  <c:x val="3.8606304558162309E-2"/>
                  <c:y val="1.08718475407966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C83-48B0-B7F7-DA05ABB28A56}"/>
                </c:ext>
              </c:extLst>
            </c:dLbl>
            <c:dLbl>
              <c:idx val="10"/>
              <c:layout>
                <c:manualLayout>
                  <c:x val="3.7116602787176961E-2"/>
                  <c:y val="7.24780326372246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C83-48B0-B7F7-DA05ABB28A56}"/>
                </c:ext>
              </c:extLst>
            </c:dLbl>
            <c:dLbl>
              <c:idx val="11"/>
              <c:layout>
                <c:manualLayout>
                  <c:x val="3.8073351828984719E-2"/>
                  <c:y val="1.08718475407966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C83-48B0-B7F7-DA05ABB28A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'POR MESES'!$C$32:$E$32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'POR MESES'!$C$33:$E$33</c:f>
              <c:numCache>
                <c:formatCode>#,##0</c:formatCode>
                <c:ptCount val="3"/>
                <c:pt idx="0">
                  <c:v>6503</c:v>
                </c:pt>
                <c:pt idx="1">
                  <c:v>5587</c:v>
                </c:pt>
                <c:pt idx="2">
                  <c:v>5363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C83-48B0-B7F7-DA05ABB28A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shape val="cylinder"/>
        <c:axId val="2141800032"/>
        <c:axId val="2141794048"/>
        <c:axId val="0"/>
      </c:bar3DChart>
      <c:catAx>
        <c:axId val="2141800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 b="1"/>
            </a:pPr>
            <a:endParaRPr lang="es-PE"/>
          </a:p>
        </c:txPr>
        <c:crossAx val="2141794048"/>
        <c:crosses val="autoZero"/>
        <c:auto val="1"/>
        <c:lblAlgn val="ctr"/>
        <c:lblOffset val="100"/>
        <c:noMultiLvlLbl val="0"/>
      </c:catAx>
      <c:valAx>
        <c:axId val="2141794048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extTo"/>
        <c:crossAx val="2141800032"/>
        <c:crosses val="max"/>
        <c:crossBetween val="between"/>
      </c:valAx>
    </c:plotArea>
    <c:plotVisOnly val="1"/>
    <c:dispBlanksAs val="gap"/>
    <c:showDLblsOverMax val="0"/>
  </c:chart>
  <c:spPr>
    <a:solidFill>
      <a:schemeClr val="accent6">
        <a:lumMod val="20000"/>
        <a:lumOff val="80000"/>
      </a:schemeClr>
    </a:solidFill>
  </c:sp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3.png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257175</xdr:colOff>
      <xdr:row>0</xdr:row>
      <xdr:rowOff>19050</xdr:rowOff>
    </xdr:from>
    <xdr:to>
      <xdr:col>18</xdr:col>
      <xdr:colOff>141886</xdr:colOff>
      <xdr:row>4</xdr:row>
      <xdr:rowOff>104775</xdr:rowOff>
    </xdr:to>
    <xdr:pic>
      <xdr:nvPicPr>
        <xdr:cNvPr id="2" name="4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34575" y="19050"/>
          <a:ext cx="675286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6</xdr:col>
      <xdr:colOff>68420</xdr:colOff>
      <xdr:row>2</xdr:row>
      <xdr:rowOff>28575</xdr:rowOff>
    </xdr:to>
    <xdr:pic>
      <xdr:nvPicPr>
        <xdr:cNvPr id="3" name="5 Imagen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2525870" cy="3905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7</xdr:row>
      <xdr:rowOff>23812</xdr:rowOff>
    </xdr:from>
    <xdr:to>
      <xdr:col>10</xdr:col>
      <xdr:colOff>571500</xdr:colOff>
      <xdr:row>28</xdr:row>
      <xdr:rowOff>138112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19050</xdr:rowOff>
    </xdr:from>
    <xdr:to>
      <xdr:col>2</xdr:col>
      <xdr:colOff>49370</xdr:colOff>
      <xdr:row>2</xdr:row>
      <xdr:rowOff>104775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2525870" cy="390525"/>
        </a:xfrm>
        <a:prstGeom prst="rect">
          <a:avLst/>
        </a:prstGeom>
      </xdr:spPr>
    </xdr:pic>
    <xdr:clientData/>
  </xdr:twoCellAnchor>
  <xdr:twoCellAnchor editAs="oneCell">
    <xdr:from>
      <xdr:col>10</xdr:col>
      <xdr:colOff>76200</xdr:colOff>
      <xdr:row>0</xdr:row>
      <xdr:rowOff>0</xdr:rowOff>
    </xdr:from>
    <xdr:to>
      <xdr:col>10</xdr:col>
      <xdr:colOff>751486</xdr:colOff>
      <xdr:row>5</xdr:row>
      <xdr:rowOff>85725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5750" y="0"/>
          <a:ext cx="675286" cy="847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7</xdr:row>
      <xdr:rowOff>23812</xdr:rowOff>
    </xdr:from>
    <xdr:to>
      <xdr:col>10</xdr:col>
      <xdr:colOff>571500</xdr:colOff>
      <xdr:row>28</xdr:row>
      <xdr:rowOff>138112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19050</xdr:rowOff>
    </xdr:from>
    <xdr:to>
      <xdr:col>2</xdr:col>
      <xdr:colOff>49370</xdr:colOff>
      <xdr:row>2</xdr:row>
      <xdr:rowOff>104775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2525870" cy="390525"/>
        </a:xfrm>
        <a:prstGeom prst="rect">
          <a:avLst/>
        </a:prstGeom>
      </xdr:spPr>
    </xdr:pic>
    <xdr:clientData/>
  </xdr:twoCellAnchor>
  <xdr:twoCellAnchor editAs="oneCell">
    <xdr:from>
      <xdr:col>10</xdr:col>
      <xdr:colOff>76200</xdr:colOff>
      <xdr:row>0</xdr:row>
      <xdr:rowOff>0</xdr:rowOff>
    </xdr:from>
    <xdr:to>
      <xdr:col>10</xdr:col>
      <xdr:colOff>751486</xdr:colOff>
      <xdr:row>5</xdr:row>
      <xdr:rowOff>85725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5750" y="0"/>
          <a:ext cx="675286" cy="847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6</xdr:row>
      <xdr:rowOff>242887</xdr:rowOff>
    </xdr:from>
    <xdr:to>
      <xdr:col>14</xdr:col>
      <xdr:colOff>542925</xdr:colOff>
      <xdr:row>28</xdr:row>
      <xdr:rowOff>14287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14</xdr:col>
      <xdr:colOff>76200</xdr:colOff>
      <xdr:row>0</xdr:row>
      <xdr:rowOff>19050</xdr:rowOff>
    </xdr:from>
    <xdr:to>
      <xdr:col>14</xdr:col>
      <xdr:colOff>751486</xdr:colOff>
      <xdr:row>5</xdr:row>
      <xdr:rowOff>104775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15175" y="19050"/>
          <a:ext cx="675286" cy="847725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2</xdr:col>
      <xdr:colOff>325595</xdr:colOff>
      <xdr:row>2</xdr:row>
      <xdr:rowOff>104775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2525870" cy="3905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3</xdr:col>
      <xdr:colOff>401795</xdr:colOff>
      <xdr:row>2</xdr:row>
      <xdr:rowOff>85725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2525870" cy="390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X33"/>
  <sheetViews>
    <sheetView showGridLines="0" tabSelected="1" zoomScaleNormal="100" zoomScaleSheetLayoutView="100" workbookViewId="0">
      <selection activeCell="B5" sqref="B5"/>
    </sheetView>
  </sheetViews>
  <sheetFormatPr baseColWidth="10" defaultColWidth="0" defaultRowHeight="0" customHeight="1" zeroHeight="1" x14ac:dyDescent="0.2"/>
  <cols>
    <col min="1" max="1" width="0.28515625" style="27" customWidth="1"/>
    <col min="2" max="2" width="8.28515625" style="28" customWidth="1"/>
    <col min="3" max="3" width="4" style="27" customWidth="1"/>
    <col min="4" max="4" width="8.7109375" style="29" customWidth="1"/>
    <col min="5" max="5" width="8" style="29" customWidth="1"/>
    <col min="6" max="6" width="7.85546875" style="29" bestFit="1" customWidth="1"/>
    <col min="7" max="7" width="9.28515625" style="29" customWidth="1"/>
    <col min="8" max="8" width="12.140625" style="29" bestFit="1" customWidth="1"/>
    <col min="9" max="9" width="10.28515625" style="29" customWidth="1"/>
    <col min="10" max="10" width="10.5703125" style="29" customWidth="1"/>
    <col min="11" max="12" width="10.140625" style="29" customWidth="1"/>
    <col min="13" max="13" width="13.5703125" style="29" bestFit="1" customWidth="1"/>
    <col min="14" max="15" width="10.140625" style="29" customWidth="1"/>
    <col min="16" max="16" width="9.7109375" style="29" customWidth="1"/>
    <col min="17" max="17" width="1.85546875" style="27" customWidth="1"/>
    <col min="18" max="18" width="11.85546875" style="27" customWidth="1"/>
    <col min="19" max="19" width="2.28515625" style="27" customWidth="1"/>
    <col min="20" max="20" width="6.42578125" style="27" hidden="1" customWidth="1"/>
    <col min="21" max="21" width="5" style="27" hidden="1" customWidth="1"/>
    <col min="22" max="22" width="5.85546875" style="27" hidden="1" customWidth="1"/>
    <col min="23" max="24" width="5.5703125" style="27" hidden="1" customWidth="1"/>
    <col min="25" max="16384" width="11.42578125" style="27" hidden="1"/>
  </cols>
  <sheetData>
    <row r="1" spans="1:19" ht="15" customHeight="1" x14ac:dyDescent="0.2"/>
    <row r="2" spans="1:19" ht="15" customHeight="1" x14ac:dyDescent="0.2"/>
    <row r="3" spans="1:19" ht="15" customHeight="1" x14ac:dyDescent="0.2"/>
    <row r="4" spans="1:19" ht="15" customHeight="1" x14ac:dyDescent="0.2">
      <c r="A4" s="30"/>
    </row>
    <row r="5" spans="1:19" ht="15" customHeight="1" x14ac:dyDescent="0.2">
      <c r="A5" s="30"/>
    </row>
    <row r="6" spans="1:19" s="33" customFormat="1" ht="12.75" x14ac:dyDescent="0.2">
      <c r="A6" s="31"/>
      <c r="B6" s="32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</row>
    <row r="7" spans="1:19" s="33" customFormat="1" ht="12.75" x14ac:dyDescent="0.2">
      <c r="A7" s="31"/>
      <c r="B7" s="32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</row>
    <row r="8" spans="1:19" ht="15.75" x14ac:dyDescent="0.25">
      <c r="A8" s="87" t="s">
        <v>20</v>
      </c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</row>
    <row r="9" spans="1:19" ht="20.25" x14ac:dyDescent="0.3">
      <c r="A9" s="88" t="s">
        <v>38</v>
      </c>
      <c r="B9" s="88"/>
      <c r="C9" s="88"/>
      <c r="D9" s="88"/>
      <c r="E9" s="88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</row>
    <row r="10" spans="1:19" ht="15" customHeight="1" x14ac:dyDescent="0.2"/>
    <row r="11" spans="1:19" ht="18.75" x14ac:dyDescent="0.3">
      <c r="A11" s="89" t="s">
        <v>50</v>
      </c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</row>
    <row r="12" spans="1:19" ht="15" customHeight="1" x14ac:dyDescent="0.2"/>
    <row r="13" spans="1:19" ht="15.95" customHeight="1" x14ac:dyDescent="0.2">
      <c r="B13" s="90" t="s">
        <v>19</v>
      </c>
      <c r="C13" s="90"/>
      <c r="D13" s="90" t="s">
        <v>1</v>
      </c>
      <c r="E13" s="90" t="s">
        <v>28</v>
      </c>
      <c r="F13" s="90"/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35"/>
      <c r="R13" s="90" t="s">
        <v>23</v>
      </c>
      <c r="S13" s="35"/>
    </row>
    <row r="14" spans="1:19" ht="15.95" customHeight="1" x14ac:dyDescent="0.2">
      <c r="B14" s="90"/>
      <c r="C14" s="90"/>
      <c r="D14" s="90"/>
      <c r="E14" s="90" t="s">
        <v>18</v>
      </c>
      <c r="F14" s="90"/>
      <c r="G14" s="90"/>
      <c r="H14" s="90"/>
      <c r="I14" s="90"/>
      <c r="J14" s="90"/>
      <c r="K14" s="36" t="s">
        <v>17</v>
      </c>
      <c r="L14" s="36" t="s">
        <v>17</v>
      </c>
      <c r="M14" s="36" t="s">
        <v>43</v>
      </c>
      <c r="N14" s="36" t="s">
        <v>44</v>
      </c>
      <c r="O14" s="36" t="s">
        <v>24</v>
      </c>
      <c r="P14" s="36" t="s">
        <v>41</v>
      </c>
      <c r="Q14" s="35"/>
      <c r="R14" s="90"/>
      <c r="S14" s="35"/>
    </row>
    <row r="15" spans="1:19" ht="15.95" customHeight="1" x14ac:dyDescent="0.2">
      <c r="B15" s="90"/>
      <c r="C15" s="90"/>
      <c r="D15" s="90"/>
      <c r="E15" s="36" t="s">
        <v>1</v>
      </c>
      <c r="F15" s="36" t="s">
        <v>12</v>
      </c>
      <c r="G15" s="36" t="s">
        <v>16</v>
      </c>
      <c r="H15" s="36" t="s">
        <v>14</v>
      </c>
      <c r="I15" s="36" t="s">
        <v>24</v>
      </c>
      <c r="J15" s="36" t="s">
        <v>15</v>
      </c>
      <c r="K15" s="36" t="s">
        <v>29</v>
      </c>
      <c r="L15" s="36" t="s">
        <v>13</v>
      </c>
      <c r="M15" s="36" t="s">
        <v>45</v>
      </c>
      <c r="N15" s="36" t="s">
        <v>46</v>
      </c>
      <c r="O15" s="36" t="s">
        <v>47</v>
      </c>
      <c r="P15" s="36" t="s">
        <v>42</v>
      </c>
      <c r="Q15" s="35"/>
      <c r="R15" s="90"/>
      <c r="S15" s="35"/>
    </row>
    <row r="16" spans="1:19" ht="15.95" customHeight="1" x14ac:dyDescent="0.2">
      <c r="B16" s="37" t="s">
        <v>0</v>
      </c>
      <c r="C16" s="38"/>
      <c r="D16" s="39">
        <f t="shared" ref="D16:I16" si="0">SUM(D17:D28)</f>
        <v>17453</v>
      </c>
      <c r="E16" s="39">
        <f t="shared" si="0"/>
        <v>12575</v>
      </c>
      <c r="F16" s="39">
        <f t="shared" si="0"/>
        <v>5248</v>
      </c>
      <c r="G16" s="39">
        <f t="shared" si="0"/>
        <v>5472</v>
      </c>
      <c r="H16" s="39">
        <f t="shared" si="0"/>
        <v>816</v>
      </c>
      <c r="I16" s="39">
        <f t="shared" si="0"/>
        <v>99</v>
      </c>
      <c r="J16" s="39">
        <f>SUM(J17:J28)</f>
        <v>940</v>
      </c>
      <c r="K16" s="39">
        <f>SUM(K17:K28)</f>
        <v>932</v>
      </c>
      <c r="L16" s="39">
        <f>SUM(L17:L28)</f>
        <v>2419</v>
      </c>
      <c r="M16" s="39">
        <f t="shared" ref="M16:O16" si="1">SUM(M17:M28)</f>
        <v>1404</v>
      </c>
      <c r="N16" s="39">
        <f t="shared" si="1"/>
        <v>112</v>
      </c>
      <c r="O16" s="39">
        <f t="shared" si="1"/>
        <v>10</v>
      </c>
      <c r="P16" s="39">
        <f>SUM(P17:P28)</f>
        <v>1</v>
      </c>
      <c r="Q16" s="40"/>
      <c r="R16" s="41"/>
      <c r="S16" s="35"/>
    </row>
    <row r="17" spans="1:19" ht="20.100000000000001" customHeight="1" x14ac:dyDescent="0.2">
      <c r="B17" s="42" t="s">
        <v>2</v>
      </c>
      <c r="C17" s="43"/>
      <c r="D17" s="44">
        <f>E17+SUM(K17:P17)</f>
        <v>6503</v>
      </c>
      <c r="E17" s="44">
        <f>SUM(F17:J17)</f>
        <v>4044</v>
      </c>
      <c r="F17" s="44">
        <v>1811</v>
      </c>
      <c r="G17" s="44">
        <v>1698</v>
      </c>
      <c r="H17" s="44">
        <v>232</v>
      </c>
      <c r="I17" s="44">
        <v>27</v>
      </c>
      <c r="J17" s="44">
        <v>276</v>
      </c>
      <c r="K17" s="44">
        <v>307</v>
      </c>
      <c r="L17" s="44">
        <v>1262</v>
      </c>
      <c r="M17" s="44">
        <v>867</v>
      </c>
      <c r="N17" s="44">
        <v>23</v>
      </c>
      <c r="O17" s="44">
        <v>0</v>
      </c>
      <c r="P17" s="44">
        <v>0</v>
      </c>
      <c r="Q17" s="40"/>
      <c r="R17" s="45">
        <f t="shared" ref="R17:R28" si="2">D17/$D$16</f>
        <v>0.37260069902022575</v>
      </c>
      <c r="S17" s="35"/>
    </row>
    <row r="18" spans="1:19" ht="20.100000000000001" customHeight="1" x14ac:dyDescent="0.2">
      <c r="B18" s="46" t="s">
        <v>3</v>
      </c>
      <c r="C18" s="47"/>
      <c r="D18" s="44">
        <f t="shared" ref="D18:D28" si="3">E18+SUM(K18:P18)</f>
        <v>5587</v>
      </c>
      <c r="E18" s="48">
        <f t="shared" ref="E18:E25" si="4">SUM(F18:J18)</f>
        <v>4239</v>
      </c>
      <c r="F18" s="48">
        <v>1773</v>
      </c>
      <c r="G18" s="48">
        <v>1837</v>
      </c>
      <c r="H18" s="48">
        <v>276</v>
      </c>
      <c r="I18" s="48">
        <v>34</v>
      </c>
      <c r="J18" s="48">
        <v>319</v>
      </c>
      <c r="K18" s="48">
        <v>261</v>
      </c>
      <c r="L18" s="48">
        <v>499</v>
      </c>
      <c r="M18" s="48">
        <v>496</v>
      </c>
      <c r="N18" s="48">
        <v>88</v>
      </c>
      <c r="O18" s="48">
        <v>4</v>
      </c>
      <c r="P18" s="48">
        <v>0</v>
      </c>
      <c r="Q18" s="40"/>
      <c r="R18" s="45">
        <f t="shared" si="2"/>
        <v>0.32011688534922361</v>
      </c>
      <c r="S18" s="35"/>
    </row>
    <row r="19" spans="1:19" ht="20.100000000000001" customHeight="1" x14ac:dyDescent="0.2">
      <c r="B19" s="46" t="s">
        <v>4</v>
      </c>
      <c r="C19" s="47"/>
      <c r="D19" s="44">
        <f t="shared" si="3"/>
        <v>5363</v>
      </c>
      <c r="E19" s="48">
        <f t="shared" si="4"/>
        <v>4292</v>
      </c>
      <c r="F19" s="48">
        <v>1664</v>
      </c>
      <c r="G19" s="48">
        <v>1937</v>
      </c>
      <c r="H19" s="48">
        <v>308</v>
      </c>
      <c r="I19" s="48">
        <v>38</v>
      </c>
      <c r="J19" s="48">
        <v>345</v>
      </c>
      <c r="K19" s="48">
        <v>364</v>
      </c>
      <c r="L19" s="48">
        <v>658</v>
      </c>
      <c r="M19" s="48">
        <v>41</v>
      </c>
      <c r="N19" s="48">
        <v>1</v>
      </c>
      <c r="O19" s="48">
        <v>6</v>
      </c>
      <c r="P19" s="48">
        <v>1</v>
      </c>
      <c r="Q19" s="40"/>
      <c r="R19" s="45">
        <f t="shared" si="2"/>
        <v>0.30728241563055064</v>
      </c>
      <c r="S19" s="35"/>
    </row>
    <row r="20" spans="1:19" ht="20.100000000000001" customHeight="1" x14ac:dyDescent="0.2">
      <c r="B20" s="46" t="s">
        <v>5</v>
      </c>
      <c r="C20" s="47"/>
      <c r="D20" s="44">
        <f t="shared" si="3"/>
        <v>0</v>
      </c>
      <c r="E20" s="48">
        <f t="shared" si="4"/>
        <v>0</v>
      </c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0"/>
      <c r="R20" s="45">
        <f t="shared" si="2"/>
        <v>0</v>
      </c>
      <c r="S20" s="35"/>
    </row>
    <row r="21" spans="1:19" ht="20.100000000000001" customHeight="1" x14ac:dyDescent="0.2">
      <c r="B21" s="46" t="s">
        <v>6</v>
      </c>
      <c r="C21" s="47"/>
      <c r="D21" s="44">
        <f t="shared" si="3"/>
        <v>0</v>
      </c>
      <c r="E21" s="48">
        <f t="shared" si="4"/>
        <v>0</v>
      </c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0"/>
      <c r="R21" s="45">
        <f t="shared" si="2"/>
        <v>0</v>
      </c>
      <c r="S21" s="35"/>
    </row>
    <row r="22" spans="1:19" ht="20.100000000000001" customHeight="1" x14ac:dyDescent="0.2">
      <c r="B22" s="46" t="s">
        <v>51</v>
      </c>
      <c r="C22" s="47"/>
      <c r="D22" s="44">
        <f t="shared" si="3"/>
        <v>0</v>
      </c>
      <c r="E22" s="48">
        <f t="shared" si="4"/>
        <v>0</v>
      </c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0"/>
      <c r="R22" s="45">
        <f t="shared" si="2"/>
        <v>0</v>
      </c>
      <c r="S22" s="35"/>
    </row>
    <row r="23" spans="1:19" ht="20.100000000000001" customHeight="1" x14ac:dyDescent="0.2">
      <c r="B23" s="46" t="s">
        <v>26</v>
      </c>
      <c r="C23" s="47"/>
      <c r="D23" s="44">
        <f t="shared" si="3"/>
        <v>0</v>
      </c>
      <c r="E23" s="48">
        <f t="shared" si="4"/>
        <v>0</v>
      </c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0"/>
      <c r="R23" s="45">
        <f t="shared" si="2"/>
        <v>0</v>
      </c>
      <c r="S23" s="35"/>
    </row>
    <row r="24" spans="1:19" ht="20.100000000000001" customHeight="1" x14ac:dyDescent="0.2">
      <c r="B24" s="46" t="s">
        <v>7</v>
      </c>
      <c r="C24" s="47"/>
      <c r="D24" s="44">
        <f t="shared" si="3"/>
        <v>0</v>
      </c>
      <c r="E24" s="48">
        <f t="shared" si="4"/>
        <v>0</v>
      </c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0"/>
      <c r="R24" s="45">
        <f t="shared" si="2"/>
        <v>0</v>
      </c>
      <c r="S24" s="35"/>
    </row>
    <row r="25" spans="1:19" ht="20.100000000000001" customHeight="1" x14ac:dyDescent="0.2">
      <c r="B25" s="46" t="s">
        <v>8</v>
      </c>
      <c r="C25" s="47"/>
      <c r="D25" s="44">
        <f t="shared" si="3"/>
        <v>0</v>
      </c>
      <c r="E25" s="48">
        <f t="shared" si="4"/>
        <v>0</v>
      </c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0"/>
      <c r="R25" s="45">
        <f t="shared" si="2"/>
        <v>0</v>
      </c>
      <c r="S25" s="35"/>
    </row>
    <row r="26" spans="1:19" ht="20.100000000000001" customHeight="1" x14ac:dyDescent="0.2">
      <c r="B26" s="46" t="s">
        <v>9</v>
      </c>
      <c r="C26" s="47"/>
      <c r="D26" s="44">
        <f t="shared" si="3"/>
        <v>0</v>
      </c>
      <c r="E26" s="48">
        <f t="shared" ref="E26:E28" si="5">SUM(F26:J26)</f>
        <v>0</v>
      </c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0"/>
      <c r="R26" s="45">
        <f t="shared" si="2"/>
        <v>0</v>
      </c>
      <c r="S26" s="35"/>
    </row>
    <row r="27" spans="1:19" ht="20.100000000000001" customHeight="1" x14ac:dyDescent="0.2">
      <c r="B27" s="46" t="s">
        <v>10</v>
      </c>
      <c r="C27" s="47"/>
      <c r="D27" s="44">
        <f t="shared" si="3"/>
        <v>0</v>
      </c>
      <c r="E27" s="48">
        <f t="shared" si="5"/>
        <v>0</v>
      </c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0"/>
      <c r="R27" s="45">
        <f t="shared" si="2"/>
        <v>0</v>
      </c>
      <c r="S27" s="35"/>
    </row>
    <row r="28" spans="1:19" ht="20.100000000000001" customHeight="1" x14ac:dyDescent="0.2">
      <c r="B28" s="50" t="s">
        <v>11</v>
      </c>
      <c r="C28" s="51"/>
      <c r="D28" s="44">
        <f t="shared" si="3"/>
        <v>0</v>
      </c>
      <c r="E28" s="52">
        <f t="shared" si="5"/>
        <v>0</v>
      </c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40"/>
      <c r="R28" s="45">
        <f t="shared" si="2"/>
        <v>0</v>
      </c>
      <c r="S28" s="35"/>
    </row>
    <row r="29" spans="1:19" ht="12" customHeight="1" x14ac:dyDescent="0.2">
      <c r="B29" s="81"/>
      <c r="C29" s="82"/>
      <c r="D29" s="83"/>
      <c r="E29" s="83"/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40"/>
      <c r="R29" s="85"/>
      <c r="S29" s="35"/>
    </row>
    <row r="30" spans="1:19" ht="12" x14ac:dyDescent="0.2">
      <c r="A30" s="55" t="s">
        <v>35</v>
      </c>
      <c r="B30" s="56" t="s">
        <v>36</v>
      </c>
      <c r="C30" s="57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7"/>
    </row>
    <row r="31" spans="1:19" ht="12" x14ac:dyDescent="0.2">
      <c r="A31" s="58" t="s">
        <v>34</v>
      </c>
      <c r="B31" s="59" t="s">
        <v>37</v>
      </c>
      <c r="C31" s="60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0"/>
      <c r="R31" s="62"/>
    </row>
    <row r="32" spans="1:19" ht="15" customHeight="1" x14ac:dyDescent="0.2"/>
    <row r="33" spans="1:1" ht="15" hidden="1" customHeight="1" x14ac:dyDescent="0.2">
      <c r="A33" s="30"/>
    </row>
  </sheetData>
  <mergeCells count="8">
    <mergeCell ref="A8:S8"/>
    <mergeCell ref="A9:S9"/>
    <mergeCell ref="A11:S11"/>
    <mergeCell ref="B13:C15"/>
    <mergeCell ref="D13:D15"/>
    <mergeCell ref="E13:P13"/>
    <mergeCell ref="R13:R15"/>
    <mergeCell ref="E14:J14"/>
  </mergeCells>
  <conditionalFormatting sqref="R17:R29">
    <cfRule type="dataBar" priority="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{CCC79D07-6084-462A-A1D5-FBEB57251097}</x14:id>
        </ext>
      </extLst>
    </cfRule>
  </conditionalFormatting>
  <printOptions horizontalCentered="1"/>
  <pageMargins left="0.39370078740157483" right="0" top="0.43307086614173229" bottom="0.39370078740157483" header="0" footer="0"/>
  <pageSetup paperSize="9" scale="88" orientation="landscape" r:id="rId1"/>
  <headerFooter alignWithMargins="0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CC79D07-6084-462A-A1D5-FBEB5725109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R17:R29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FFC000"/>
  </sheetPr>
  <dimension ref="A1:AM39"/>
  <sheetViews>
    <sheetView showGridLines="0" zoomScaleNormal="100" workbookViewId="0">
      <selection activeCell="A5" sqref="A5"/>
    </sheetView>
  </sheetViews>
  <sheetFormatPr baseColWidth="10" defaultColWidth="0" defaultRowHeight="12" customHeight="1" zeroHeight="1" x14ac:dyDescent="0.2"/>
  <cols>
    <col min="1" max="1" width="13.42578125" style="2" customWidth="1"/>
    <col min="2" max="2" width="24" style="2" customWidth="1"/>
    <col min="3" max="11" width="11.42578125" style="2" customWidth="1"/>
    <col min="12" max="39" width="0" style="2" hidden="1" customWidth="1"/>
    <col min="40" max="16384" width="11.42578125" style="2" hidden="1"/>
  </cols>
  <sheetData>
    <row r="1" spans="1:39" s="1" customFormat="1" x14ac:dyDescent="0.2"/>
    <row r="2" spans="1:39" s="1" customFormat="1" x14ac:dyDescent="0.2"/>
    <row r="3" spans="1:39" s="1" customFormat="1" x14ac:dyDescent="0.2"/>
    <row r="4" spans="1:39" s="1" customFormat="1" x14ac:dyDescent="0.2"/>
    <row r="5" spans="1:39" s="1" customFormat="1" x14ac:dyDescent="0.2"/>
    <row r="6" spans="1:39" s="1" customFormat="1" ht="27" x14ac:dyDescent="0.35">
      <c r="A6" s="91" t="s">
        <v>52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s="1" customFormat="1" ht="27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s="1" customFormat="1" ht="27" x14ac:dyDescent="0.3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x14ac:dyDescent="0.2"/>
    <row r="10" spans="1:39" x14ac:dyDescent="0.2"/>
    <row r="11" spans="1:39" x14ac:dyDescent="0.2"/>
    <row r="12" spans="1:39" x14ac:dyDescent="0.2"/>
    <row r="13" spans="1:39" x14ac:dyDescent="0.2"/>
    <row r="14" spans="1:39" x14ac:dyDescent="0.2"/>
    <row r="15" spans="1:39" x14ac:dyDescent="0.2"/>
    <row r="16" spans="1:39" x14ac:dyDescent="0.2"/>
    <row r="17" x14ac:dyDescent="0.2"/>
    <row r="18" x14ac:dyDescent="0.2"/>
    <row r="19" x14ac:dyDescent="0.2"/>
    <row r="20" x14ac:dyDescent="0.2"/>
    <row r="21" x14ac:dyDescent="0.2"/>
    <row r="22" x14ac:dyDescent="0.2"/>
    <row r="23" x14ac:dyDescent="0.2"/>
    <row r="24" x14ac:dyDescent="0.2"/>
    <row r="25" x14ac:dyDescent="0.2"/>
    <row r="26" x14ac:dyDescent="0.2"/>
    <row r="27" x14ac:dyDescent="0.2"/>
    <row r="28" x14ac:dyDescent="0.2"/>
    <row r="29" x14ac:dyDescent="0.2"/>
    <row r="30" x14ac:dyDescent="0.2"/>
    <row r="31" x14ac:dyDescent="0.2"/>
    <row r="32" x14ac:dyDescent="0.2"/>
    <row r="33" spans="1:11" ht="24.95" customHeight="1" x14ac:dyDescent="0.2">
      <c r="B33" s="4"/>
      <c r="C33" s="4">
        <v>2015</v>
      </c>
      <c r="D33" s="4">
        <v>2016</v>
      </c>
      <c r="E33" s="4">
        <v>2017</v>
      </c>
      <c r="F33" s="4">
        <v>2018</v>
      </c>
      <c r="G33" s="4">
        <v>2019</v>
      </c>
      <c r="H33" s="4">
        <v>2020</v>
      </c>
      <c r="I33" s="4">
        <v>2021</v>
      </c>
      <c r="J33" s="4" t="s">
        <v>55</v>
      </c>
    </row>
    <row r="34" spans="1:11" ht="24.95" customHeight="1" x14ac:dyDescent="0.2">
      <c r="B34" s="5" t="s">
        <v>25</v>
      </c>
      <c r="C34" s="19">
        <v>37763</v>
      </c>
      <c r="D34" s="19">
        <v>41574</v>
      </c>
      <c r="E34" s="19">
        <v>46355</v>
      </c>
      <c r="F34" s="19">
        <v>45241</v>
      </c>
      <c r="G34" s="20">
        <v>43269</v>
      </c>
      <c r="H34" s="20">
        <v>31602</v>
      </c>
      <c r="I34" s="20">
        <v>35077</v>
      </c>
      <c r="J34" s="20">
        <v>17453</v>
      </c>
    </row>
    <row r="35" spans="1:11" ht="24.95" customHeight="1" x14ac:dyDescent="0.2">
      <c r="B35" s="6" t="s">
        <v>22</v>
      </c>
      <c r="C35" s="6"/>
      <c r="D35" s="7">
        <f>((D34/C34)-1)*100</f>
        <v>10.091888885946565</v>
      </c>
      <c r="E35" s="7">
        <f t="shared" ref="E35:J35" si="0">((E34/D34)-1)*100</f>
        <v>11.499975946505025</v>
      </c>
      <c r="F35" s="7">
        <f t="shared" si="0"/>
        <v>-2.4031927515909879</v>
      </c>
      <c r="G35" s="7">
        <f t="shared" si="0"/>
        <v>-4.3588780088857471</v>
      </c>
      <c r="H35" s="7">
        <f t="shared" si="0"/>
        <v>-26.963877140678083</v>
      </c>
      <c r="I35" s="7">
        <f t="shared" si="0"/>
        <v>10.996139484842725</v>
      </c>
      <c r="J35" s="7">
        <f t="shared" si="0"/>
        <v>-50.243749465461704</v>
      </c>
      <c r="K35" s="66"/>
    </row>
    <row r="36" spans="1:11" x14ac:dyDescent="0.2">
      <c r="B36" s="18" t="s">
        <v>57</v>
      </c>
    </row>
    <row r="37" spans="1:11" x14ac:dyDescent="0.2"/>
    <row r="38" spans="1:11" x14ac:dyDescent="0.2">
      <c r="A38" s="9" t="s">
        <v>36</v>
      </c>
    </row>
    <row r="39" spans="1:11" x14ac:dyDescent="0.2">
      <c r="A39" s="10" t="s">
        <v>37</v>
      </c>
    </row>
  </sheetData>
  <mergeCells count="1">
    <mergeCell ref="A6:K6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9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>
    <tabColor rgb="FF00B050"/>
  </sheetPr>
  <dimension ref="A1:AM39"/>
  <sheetViews>
    <sheetView showGridLines="0" zoomScaleNormal="100" workbookViewId="0">
      <selection activeCell="A5" sqref="A5"/>
    </sheetView>
  </sheetViews>
  <sheetFormatPr baseColWidth="10" defaultColWidth="0" defaultRowHeight="12" zeroHeight="1" x14ac:dyDescent="0.2"/>
  <cols>
    <col min="1" max="1" width="13.42578125" style="2" customWidth="1"/>
    <col min="2" max="2" width="24" style="2" customWidth="1"/>
    <col min="3" max="11" width="11.42578125" style="2" customWidth="1"/>
    <col min="12" max="39" width="0" style="2" hidden="1" customWidth="1"/>
    <col min="40" max="16384" width="11.42578125" style="2" hidden="1"/>
  </cols>
  <sheetData>
    <row r="1" spans="1:39" s="1" customFormat="1" x14ac:dyDescent="0.2"/>
    <row r="2" spans="1:39" s="1" customFormat="1" x14ac:dyDescent="0.2"/>
    <row r="3" spans="1:39" s="1" customFormat="1" x14ac:dyDescent="0.2"/>
    <row r="4" spans="1:39" s="1" customFormat="1" x14ac:dyDescent="0.2"/>
    <row r="5" spans="1:39" s="1" customFormat="1" x14ac:dyDescent="0.2"/>
    <row r="6" spans="1:39" s="1" customFormat="1" ht="27" x14ac:dyDescent="0.35">
      <c r="A6" s="91" t="s">
        <v>53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s="1" customFormat="1" ht="27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s="1" customFormat="1" ht="27" x14ac:dyDescent="0.3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x14ac:dyDescent="0.2"/>
    <row r="10" spans="1:39" x14ac:dyDescent="0.2"/>
    <row r="11" spans="1:39" x14ac:dyDescent="0.2"/>
    <row r="12" spans="1:39" x14ac:dyDescent="0.2"/>
    <row r="13" spans="1:39" x14ac:dyDescent="0.2"/>
    <row r="14" spans="1:39" x14ac:dyDescent="0.2"/>
    <row r="15" spans="1:39" x14ac:dyDescent="0.2"/>
    <row r="16" spans="1:39" x14ac:dyDescent="0.2"/>
    <row r="17" x14ac:dyDescent="0.2"/>
    <row r="18" x14ac:dyDescent="0.2"/>
    <row r="19" x14ac:dyDescent="0.2"/>
    <row r="20" x14ac:dyDescent="0.2"/>
    <row r="21" x14ac:dyDescent="0.2"/>
    <row r="22" x14ac:dyDescent="0.2"/>
    <row r="23" x14ac:dyDescent="0.2"/>
    <row r="24" x14ac:dyDescent="0.2"/>
    <row r="25" x14ac:dyDescent="0.2"/>
    <row r="26" x14ac:dyDescent="0.2"/>
    <row r="27" x14ac:dyDescent="0.2"/>
    <row r="28" x14ac:dyDescent="0.2"/>
    <row r="29" x14ac:dyDescent="0.2"/>
    <row r="30" x14ac:dyDescent="0.2"/>
    <row r="31" x14ac:dyDescent="0.2"/>
    <row r="32" x14ac:dyDescent="0.2"/>
    <row r="33" spans="1:11" ht="24.95" customHeight="1" x14ac:dyDescent="0.2">
      <c r="B33" s="4"/>
      <c r="C33" s="4">
        <v>2015</v>
      </c>
      <c r="D33" s="4">
        <v>2016</v>
      </c>
      <c r="E33" s="4">
        <v>2017</v>
      </c>
      <c r="F33" s="4">
        <v>2018</v>
      </c>
      <c r="G33" s="4">
        <v>2019</v>
      </c>
      <c r="H33" s="4">
        <v>2020</v>
      </c>
      <c r="I33" s="4">
        <v>2021</v>
      </c>
      <c r="J33" s="4">
        <v>2022</v>
      </c>
      <c r="K33" s="63"/>
    </row>
    <row r="34" spans="1:11" ht="24.95" customHeight="1" x14ac:dyDescent="0.2">
      <c r="B34" s="5" t="s">
        <v>21</v>
      </c>
      <c r="C34" s="19">
        <v>18296</v>
      </c>
      <c r="D34" s="19">
        <v>21555</v>
      </c>
      <c r="E34" s="19">
        <v>24753</v>
      </c>
      <c r="F34" s="19">
        <v>22149</v>
      </c>
      <c r="G34" s="20">
        <v>22467</v>
      </c>
      <c r="H34" s="20">
        <v>20859</v>
      </c>
      <c r="I34" s="20">
        <v>18507</v>
      </c>
      <c r="J34" s="20">
        <v>17453</v>
      </c>
      <c r="K34" s="64"/>
    </row>
    <row r="35" spans="1:11" ht="24.95" customHeight="1" x14ac:dyDescent="0.2">
      <c r="B35" s="6" t="s">
        <v>22</v>
      </c>
      <c r="C35" s="6"/>
      <c r="D35" s="7">
        <f>((D34/C34)-1)*100</f>
        <v>17.812636641888947</v>
      </c>
      <c r="E35" s="7">
        <f t="shared" ref="E35:I35" si="0">((E34/D34)-1)*100</f>
        <v>14.836464857341692</v>
      </c>
      <c r="F35" s="7">
        <f t="shared" si="0"/>
        <v>-10.519936977336075</v>
      </c>
      <c r="G35" s="7">
        <f t="shared" si="0"/>
        <v>1.4357307327644619</v>
      </c>
      <c r="H35" s="7">
        <f t="shared" si="0"/>
        <v>-7.1571638402991073</v>
      </c>
      <c r="I35" s="7">
        <f t="shared" si="0"/>
        <v>-11.275708327340716</v>
      </c>
      <c r="J35" s="7">
        <f>((J34/I34)-1)*100</f>
        <v>-5.695142378559459</v>
      </c>
      <c r="K35" s="65"/>
    </row>
    <row r="36" spans="1:11" x14ac:dyDescent="0.2">
      <c r="B36" s="18"/>
    </row>
    <row r="37" spans="1:11" x14ac:dyDescent="0.2"/>
    <row r="38" spans="1:11" x14ac:dyDescent="0.2">
      <c r="A38" s="9" t="s">
        <v>36</v>
      </c>
    </row>
    <row r="39" spans="1:11" x14ac:dyDescent="0.2">
      <c r="A39" s="10" t="s">
        <v>37</v>
      </c>
    </row>
  </sheetData>
  <mergeCells count="1">
    <mergeCell ref="A6:K6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9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tabColor rgb="FFFFC000"/>
  </sheetPr>
  <dimension ref="A1:AR39"/>
  <sheetViews>
    <sheetView showGridLines="0" zoomScaleNormal="100" workbookViewId="0">
      <selection activeCell="A5" sqref="A5"/>
    </sheetView>
  </sheetViews>
  <sheetFormatPr baseColWidth="10" defaultColWidth="0" defaultRowHeight="12" customHeight="1" zeroHeight="1" x14ac:dyDescent="0.2"/>
  <cols>
    <col min="1" max="1" width="9.28515625" style="2" customWidth="1"/>
    <col min="2" max="2" width="24" style="2" customWidth="1"/>
    <col min="3" max="10" width="7.7109375" style="2" customWidth="1"/>
    <col min="11" max="11" width="11.42578125" style="2" customWidth="1"/>
    <col min="12" max="12" width="9" style="2" bestFit="1" customWidth="1"/>
    <col min="13" max="13" width="10" style="2" customWidth="1"/>
    <col min="14" max="14" width="10.140625" style="2" bestFit="1" customWidth="1"/>
    <col min="15" max="15" width="11.42578125" style="2" customWidth="1"/>
    <col min="16" max="44" width="0" style="2" hidden="1" customWidth="1"/>
    <col min="45" max="16384" width="11.42578125" style="2" hidden="1"/>
  </cols>
  <sheetData>
    <row r="1" spans="1:43" s="1" customFormat="1" x14ac:dyDescent="0.2"/>
    <row r="2" spans="1:43" s="1" customFormat="1" x14ac:dyDescent="0.2"/>
    <row r="3" spans="1:43" s="1" customFormat="1" x14ac:dyDescent="0.2"/>
    <row r="4" spans="1:43" s="1" customFormat="1" x14ac:dyDescent="0.2"/>
    <row r="5" spans="1:43" s="1" customFormat="1" x14ac:dyDescent="0.2"/>
    <row r="6" spans="1:43" s="1" customFormat="1" ht="27" x14ac:dyDescent="0.35">
      <c r="A6" s="91" t="s">
        <v>56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</row>
    <row r="7" spans="1:43" s="1" customFormat="1" ht="27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</row>
    <row r="8" spans="1:43" s="1" customFormat="1" ht="27" x14ac:dyDescent="0.3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</row>
    <row r="9" spans="1:43" x14ac:dyDescent="0.2"/>
    <row r="10" spans="1:43" x14ac:dyDescent="0.2"/>
    <row r="11" spans="1:43" x14ac:dyDescent="0.2"/>
    <row r="12" spans="1:43" x14ac:dyDescent="0.2"/>
    <row r="13" spans="1:43" x14ac:dyDescent="0.2"/>
    <row r="14" spans="1:43" x14ac:dyDescent="0.2"/>
    <row r="15" spans="1:43" x14ac:dyDescent="0.2"/>
    <row r="16" spans="1:43" x14ac:dyDescent="0.2"/>
    <row r="17" spans="2:14" x14ac:dyDescent="0.2"/>
    <row r="18" spans="2:14" x14ac:dyDescent="0.2"/>
    <row r="19" spans="2:14" x14ac:dyDescent="0.2"/>
    <row r="20" spans="2:14" x14ac:dyDescent="0.2"/>
    <row r="21" spans="2:14" x14ac:dyDescent="0.2"/>
    <row r="22" spans="2:14" x14ac:dyDescent="0.2"/>
    <row r="23" spans="2:14" x14ac:dyDescent="0.2"/>
    <row r="24" spans="2:14" x14ac:dyDescent="0.2"/>
    <row r="25" spans="2:14" x14ac:dyDescent="0.2"/>
    <row r="26" spans="2:14" x14ac:dyDescent="0.2"/>
    <row r="27" spans="2:14" x14ac:dyDescent="0.2"/>
    <row r="28" spans="2:14" x14ac:dyDescent="0.2"/>
    <row r="29" spans="2:14" x14ac:dyDescent="0.2"/>
    <row r="30" spans="2:14" x14ac:dyDescent="0.2"/>
    <row r="31" spans="2:14" x14ac:dyDescent="0.2"/>
    <row r="32" spans="2:14" ht="35.1" customHeight="1" x14ac:dyDescent="0.2">
      <c r="B32" s="4"/>
      <c r="C32" s="4" t="s">
        <v>2</v>
      </c>
      <c r="D32" s="4" t="s">
        <v>3</v>
      </c>
      <c r="E32" s="4" t="s">
        <v>4</v>
      </c>
      <c r="F32" s="4" t="s">
        <v>5</v>
      </c>
      <c r="G32" s="4" t="s">
        <v>6</v>
      </c>
      <c r="H32" s="4" t="s">
        <v>51</v>
      </c>
      <c r="I32" s="8" t="s">
        <v>26</v>
      </c>
      <c r="J32" s="8" t="s">
        <v>7</v>
      </c>
      <c r="K32" s="8" t="s">
        <v>39</v>
      </c>
      <c r="L32" s="8" t="s">
        <v>9</v>
      </c>
      <c r="M32" s="8" t="s">
        <v>10</v>
      </c>
      <c r="N32" s="8" t="s">
        <v>11</v>
      </c>
    </row>
    <row r="33" spans="1:14" ht="24.95" customHeight="1" x14ac:dyDescent="0.2">
      <c r="B33" s="5" t="s">
        <v>27</v>
      </c>
      <c r="C33" s="19">
        <v>6503</v>
      </c>
      <c r="D33" s="19">
        <v>5587</v>
      </c>
      <c r="E33" s="19">
        <v>5363</v>
      </c>
      <c r="F33" s="19"/>
      <c r="G33" s="19"/>
      <c r="H33" s="19"/>
      <c r="I33" s="19"/>
      <c r="J33" s="19"/>
      <c r="K33" s="19"/>
      <c r="L33" s="19"/>
      <c r="M33" s="19"/>
      <c r="N33" s="19"/>
    </row>
    <row r="34" spans="1:14" ht="24.95" customHeight="1" x14ac:dyDescent="0.2">
      <c r="B34" s="6" t="s">
        <v>22</v>
      </c>
      <c r="C34" s="6"/>
      <c r="D34" s="86">
        <f t="shared" ref="D34:N34" si="0">((D33/C33)-1)*100</f>
        <v>-14.085806550822699</v>
      </c>
      <c r="E34" s="86">
        <f t="shared" si="0"/>
        <v>-4.0093073205656022</v>
      </c>
      <c r="F34" s="80">
        <f t="shared" si="0"/>
        <v>-100</v>
      </c>
      <c r="G34" s="80" t="e">
        <f t="shared" si="0"/>
        <v>#DIV/0!</v>
      </c>
      <c r="H34" s="80" t="e">
        <f t="shared" si="0"/>
        <v>#DIV/0!</v>
      </c>
      <c r="I34" s="80" t="e">
        <f t="shared" si="0"/>
        <v>#DIV/0!</v>
      </c>
      <c r="J34" s="80" t="e">
        <f t="shared" si="0"/>
        <v>#DIV/0!</v>
      </c>
      <c r="K34" s="80" t="e">
        <f t="shared" si="0"/>
        <v>#DIV/0!</v>
      </c>
      <c r="L34" s="80" t="e">
        <f t="shared" si="0"/>
        <v>#DIV/0!</v>
      </c>
      <c r="M34" s="80" t="e">
        <f t="shared" si="0"/>
        <v>#DIV/0!</v>
      </c>
      <c r="N34" s="80" t="e">
        <f t="shared" si="0"/>
        <v>#DIV/0!</v>
      </c>
    </row>
    <row r="35" spans="1:14" x14ac:dyDescent="0.2">
      <c r="B35" s="18"/>
    </row>
    <row r="36" spans="1:14" x14ac:dyDescent="0.2"/>
    <row r="37" spans="1:14" x14ac:dyDescent="0.2">
      <c r="A37" s="9" t="s">
        <v>36</v>
      </c>
    </row>
    <row r="38" spans="1:14" x14ac:dyDescent="0.2">
      <c r="A38" s="10" t="s">
        <v>37</v>
      </c>
    </row>
    <row r="39" spans="1:14" ht="12" customHeight="1" x14ac:dyDescent="0.2"/>
  </sheetData>
  <mergeCells count="1">
    <mergeCell ref="A6:O6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5"/>
  <dimension ref="A7:G28"/>
  <sheetViews>
    <sheetView showGridLines="0" workbookViewId="0">
      <selection activeCell="A5" sqref="A5"/>
    </sheetView>
  </sheetViews>
  <sheetFormatPr baseColWidth="10" defaultRowHeight="12.75" x14ac:dyDescent="0.2"/>
  <cols>
    <col min="1" max="1" width="11.140625" customWidth="1"/>
    <col min="2" max="2" width="9.5703125" customWidth="1"/>
    <col min="3" max="6" width="11.42578125" customWidth="1"/>
  </cols>
  <sheetData>
    <row r="7" spans="1:7" ht="15.75" x14ac:dyDescent="0.25">
      <c r="A7" s="11" t="s">
        <v>40</v>
      </c>
    </row>
    <row r="8" spans="1:7" ht="15.75" x14ac:dyDescent="0.25">
      <c r="A8" s="11" t="s">
        <v>54</v>
      </c>
    </row>
    <row r="10" spans="1:7" x14ac:dyDescent="0.2">
      <c r="A10" s="12" t="s">
        <v>19</v>
      </c>
      <c r="B10" s="13" t="s">
        <v>30</v>
      </c>
      <c r="C10" s="14" t="s">
        <v>31</v>
      </c>
      <c r="D10" s="14" t="s">
        <v>32</v>
      </c>
      <c r="E10" s="67" t="s">
        <v>48</v>
      </c>
      <c r="F10" s="69" t="s">
        <v>33</v>
      </c>
      <c r="G10" s="69" t="s">
        <v>49</v>
      </c>
    </row>
    <row r="11" spans="1:7" x14ac:dyDescent="0.2">
      <c r="A11" s="15" t="s">
        <v>2</v>
      </c>
      <c r="B11" s="21">
        <f t="shared" ref="B11:B22" si="0">SUM(C11:G11)</f>
        <v>6503</v>
      </c>
      <c r="C11" s="71">
        <v>869</v>
      </c>
      <c r="D11" s="71">
        <v>5619</v>
      </c>
      <c r="E11" s="72">
        <v>0</v>
      </c>
      <c r="F11" s="75">
        <v>15</v>
      </c>
      <c r="G11" s="75">
        <v>0</v>
      </c>
    </row>
    <row r="12" spans="1:7" x14ac:dyDescent="0.2">
      <c r="A12" s="16" t="s">
        <v>3</v>
      </c>
      <c r="B12" s="22">
        <f t="shared" si="0"/>
        <v>5587</v>
      </c>
      <c r="C12" s="23">
        <v>734</v>
      </c>
      <c r="D12" s="23">
        <v>4829</v>
      </c>
      <c r="E12" s="23">
        <v>0</v>
      </c>
      <c r="F12" s="76">
        <v>24</v>
      </c>
      <c r="G12" s="76">
        <v>0</v>
      </c>
    </row>
    <row r="13" spans="1:7" x14ac:dyDescent="0.2">
      <c r="A13" s="16" t="s">
        <v>4</v>
      </c>
      <c r="B13" s="22">
        <f t="shared" si="0"/>
        <v>5363</v>
      </c>
      <c r="C13" s="23">
        <v>639</v>
      </c>
      <c r="D13" s="23">
        <v>4701</v>
      </c>
      <c r="E13" s="23">
        <v>0</v>
      </c>
      <c r="F13" s="76">
        <v>23</v>
      </c>
      <c r="G13" s="76">
        <v>0</v>
      </c>
    </row>
    <row r="14" spans="1:7" x14ac:dyDescent="0.2">
      <c r="A14" s="16" t="s">
        <v>5</v>
      </c>
      <c r="B14" s="22">
        <f t="shared" si="0"/>
        <v>0</v>
      </c>
      <c r="C14" s="23"/>
      <c r="D14" s="23"/>
      <c r="E14" s="23"/>
      <c r="F14" s="76"/>
      <c r="G14" s="76"/>
    </row>
    <row r="15" spans="1:7" x14ac:dyDescent="0.2">
      <c r="A15" s="16" t="s">
        <v>6</v>
      </c>
      <c r="B15" s="22">
        <f t="shared" si="0"/>
        <v>0</v>
      </c>
      <c r="C15" s="23"/>
      <c r="D15" s="23"/>
      <c r="E15" s="23"/>
      <c r="F15" s="76"/>
      <c r="G15" s="76"/>
    </row>
    <row r="16" spans="1:7" x14ac:dyDescent="0.2">
      <c r="A16" s="77" t="s">
        <v>51</v>
      </c>
      <c r="B16" s="22">
        <f t="shared" si="0"/>
        <v>0</v>
      </c>
      <c r="C16" s="23"/>
      <c r="D16" s="23"/>
      <c r="E16" s="23"/>
      <c r="F16" s="76"/>
      <c r="G16" s="76"/>
    </row>
    <row r="17" spans="1:7" x14ac:dyDescent="0.2">
      <c r="A17" s="16" t="s">
        <v>26</v>
      </c>
      <c r="B17" s="22">
        <f t="shared" si="0"/>
        <v>0</v>
      </c>
      <c r="C17" s="23"/>
      <c r="D17" s="23"/>
      <c r="E17" s="23"/>
      <c r="F17" s="76"/>
      <c r="G17" s="76"/>
    </row>
    <row r="18" spans="1:7" x14ac:dyDescent="0.2">
      <c r="A18" s="16" t="s">
        <v>7</v>
      </c>
      <c r="B18" s="22">
        <f t="shared" si="0"/>
        <v>0</v>
      </c>
      <c r="C18" s="23"/>
      <c r="D18" s="23"/>
      <c r="E18" s="23"/>
      <c r="F18" s="76"/>
      <c r="G18" s="76"/>
    </row>
    <row r="19" spans="1:7" x14ac:dyDescent="0.2">
      <c r="A19" s="16" t="s">
        <v>39</v>
      </c>
      <c r="B19" s="22">
        <f t="shared" si="0"/>
        <v>0</v>
      </c>
      <c r="C19" s="23"/>
      <c r="D19" s="23"/>
      <c r="E19" s="23"/>
      <c r="F19" s="76"/>
      <c r="G19" s="76"/>
    </row>
    <row r="20" spans="1:7" x14ac:dyDescent="0.2">
      <c r="A20" s="16" t="s">
        <v>9</v>
      </c>
      <c r="B20" s="22">
        <f t="shared" si="0"/>
        <v>0</v>
      </c>
      <c r="C20" s="23"/>
      <c r="D20" s="23"/>
      <c r="E20" s="23"/>
      <c r="F20" s="76"/>
      <c r="G20" s="76"/>
    </row>
    <row r="21" spans="1:7" x14ac:dyDescent="0.2">
      <c r="A21" s="16" t="s">
        <v>10</v>
      </c>
      <c r="B21" s="22">
        <f t="shared" si="0"/>
        <v>0</v>
      </c>
      <c r="C21" s="23"/>
      <c r="D21" s="23"/>
      <c r="E21" s="23"/>
      <c r="F21" s="76"/>
      <c r="G21" s="76"/>
    </row>
    <row r="22" spans="1:7" x14ac:dyDescent="0.2">
      <c r="A22" s="17" t="s">
        <v>11</v>
      </c>
      <c r="B22" s="24">
        <f t="shared" si="0"/>
        <v>0</v>
      </c>
      <c r="C22" s="25"/>
      <c r="D22" s="25"/>
      <c r="E22" s="25"/>
      <c r="F22" s="79"/>
      <c r="G22" s="79"/>
    </row>
    <row r="23" spans="1:7" x14ac:dyDescent="0.2">
      <c r="A23" s="78" t="s">
        <v>1</v>
      </c>
      <c r="B23" s="73">
        <f>SUM(B11:B22)</f>
        <v>17453</v>
      </c>
      <c r="C23" s="73">
        <f>SUM(C11:C22)</f>
        <v>2242</v>
      </c>
      <c r="D23" s="73">
        <f>SUM(D11:D22)</f>
        <v>15149</v>
      </c>
      <c r="E23" s="74">
        <f>SUM(E11:E22)</f>
        <v>0</v>
      </c>
      <c r="F23" s="73">
        <f t="shared" ref="F23:G23" si="1">SUM(F11:F22)</f>
        <v>62</v>
      </c>
      <c r="G23" s="73">
        <f t="shared" si="1"/>
        <v>0</v>
      </c>
    </row>
    <row r="24" spans="1:7" x14ac:dyDescent="0.2">
      <c r="A24" s="92" t="s">
        <v>23</v>
      </c>
      <c r="B24" s="92"/>
      <c r="C24" s="26">
        <f>C23/$B$23*100</f>
        <v>12.845929066636108</v>
      </c>
      <c r="D24" s="26">
        <f t="shared" ref="D24:G24" si="2">D23/$B$23*100</f>
        <v>86.798831146507766</v>
      </c>
      <c r="E24" s="68">
        <f t="shared" si="2"/>
        <v>0</v>
      </c>
      <c r="F24" s="70">
        <f t="shared" si="2"/>
        <v>0.35523978685612789</v>
      </c>
      <c r="G24" s="70">
        <f t="shared" si="2"/>
        <v>0</v>
      </c>
    </row>
    <row r="25" spans="1:7" x14ac:dyDescent="0.2">
      <c r="A25" s="18"/>
    </row>
    <row r="27" spans="1:7" x14ac:dyDescent="0.2">
      <c r="A27" s="9" t="s">
        <v>36</v>
      </c>
    </row>
    <row r="28" spans="1:7" x14ac:dyDescent="0.2">
      <c r="A28" s="10" t="s">
        <v>37</v>
      </c>
    </row>
  </sheetData>
  <mergeCells count="1">
    <mergeCell ref="A24:B2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ATENCIONES</vt:lpstr>
      <vt:lpstr>GRÁFICO I SEMESTRE</vt:lpstr>
      <vt:lpstr>GRÁFICO I TRIMESTRE</vt:lpstr>
      <vt:lpstr>POR MESES</vt:lpstr>
      <vt:lpstr>ALTAS</vt:lpstr>
    </vt:vector>
  </TitlesOfParts>
  <Company>loayza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estadistica</dc:creator>
  <cp:lastModifiedBy>Hugo Ernesto Zegarra Orosco</cp:lastModifiedBy>
  <cp:lastPrinted>2018-07-09T21:31:34Z</cp:lastPrinted>
  <dcterms:created xsi:type="dcterms:W3CDTF">2005-02-11T17:09:18Z</dcterms:created>
  <dcterms:modified xsi:type="dcterms:W3CDTF">2022-04-06T22:51:36Z</dcterms:modified>
</cp:coreProperties>
</file>