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brandy\Desktop\"/>
    </mc:Choice>
  </mc:AlternateContent>
  <xr:revisionPtr revIDLastSave="0" documentId="13_ncr:1_{43C13FAE-F90A-473A-9139-7EA67ECE25F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xlnm.Print_Area" localSheetId="0">Hoja1!$B$1:$P$184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P86" i="1" l="1"/>
  <c r="P87" i="1" s="1"/>
  <c r="P88" i="1" s="1"/>
  <c r="P89" i="1" s="1"/>
  <c r="P90" i="1" s="1"/>
  <c r="P91" i="1" s="1"/>
  <c r="P85" i="1"/>
  <c r="P84" i="1"/>
  <c r="P83" i="1"/>
  <c r="P82" i="1"/>
  <c r="P172" i="1"/>
  <c r="P173" i="1" s="1"/>
  <c r="P174" i="1" s="1"/>
  <c r="P175" i="1" s="1"/>
  <c r="P176" i="1" s="1"/>
  <c r="P177" i="1" s="1"/>
  <c r="P178" i="1" s="1"/>
  <c r="P179" i="1" s="1"/>
  <c r="P180" i="1" s="1"/>
  <c r="P181" i="1" s="1"/>
  <c r="P182" i="1" s="1"/>
  <c r="P184" i="1" s="1"/>
  <c r="P143" i="1"/>
  <c r="P144" i="1" s="1"/>
  <c r="P145" i="1" s="1"/>
  <c r="P147" i="1" s="1"/>
  <c r="P148" i="1" s="1"/>
  <c r="P149" i="1" s="1"/>
  <c r="P151" i="1" s="1"/>
  <c r="P113" i="1"/>
  <c r="P114" i="1" s="1"/>
  <c r="P115" i="1" s="1"/>
  <c r="P116" i="1" s="1"/>
  <c r="P117" i="1" s="1"/>
  <c r="P118" i="1" s="1"/>
  <c r="P119" i="1" s="1"/>
  <c r="P120" i="1" s="1"/>
  <c r="P121" i="1" s="1"/>
  <c r="P122" i="1" s="1"/>
  <c r="P123" i="1" s="1"/>
  <c r="P124" i="1" s="1"/>
  <c r="P125" i="1" s="1"/>
  <c r="N118" i="1"/>
  <c r="P9" i="1" l="1"/>
  <c r="P10" i="1" s="1"/>
  <c r="P11" i="1" s="1"/>
  <c r="P12" i="1" s="1"/>
  <c r="P13" i="1" s="1"/>
  <c r="P14" i="1" s="1"/>
  <c r="P15" i="1" s="1"/>
  <c r="P16" i="1" s="1"/>
  <c r="P17" i="1" s="1"/>
  <c r="P18" i="1" s="1"/>
  <c r="P19" i="1" s="1"/>
  <c r="P20" i="1" s="1"/>
  <c r="P103" i="1"/>
  <c r="P104" i="1" s="1"/>
  <c r="P105" i="1" s="1"/>
  <c r="P170" i="1" l="1"/>
  <c r="P171" i="1" s="1"/>
  <c r="P98" i="1"/>
  <c r="P99" i="1" s="1"/>
  <c r="P100" i="1" s="1"/>
  <c r="P101" i="1" s="1"/>
  <c r="N98" i="1"/>
  <c r="P158" i="1" l="1"/>
  <c r="P159" i="1" s="1"/>
  <c r="P160" i="1" s="1"/>
  <c r="P161" i="1" s="1"/>
  <c r="P162" i="1" s="1"/>
  <c r="P163" i="1" s="1"/>
  <c r="P164" i="1" s="1"/>
  <c r="P165" i="1" s="1"/>
  <c r="P166" i="1" s="1"/>
  <c r="P167" i="1" s="1"/>
  <c r="P155" i="1"/>
  <c r="P156" i="1" s="1"/>
  <c r="P157" i="1" s="1"/>
  <c r="P141" i="1"/>
  <c r="P142" i="1" s="1"/>
  <c r="P129" i="1"/>
  <c r="P130" i="1" s="1"/>
  <c r="P131" i="1" s="1"/>
  <c r="P132" i="1" s="1"/>
  <c r="P126" i="1"/>
  <c r="P127" i="1" s="1"/>
  <c r="P128" i="1" s="1"/>
  <c r="P110" i="1"/>
  <c r="P111" i="1" s="1"/>
  <c r="P112" i="1" s="1"/>
  <c r="P96" i="1"/>
  <c r="P97" i="1" s="1"/>
  <c r="P81" i="1"/>
  <c r="P69" i="1"/>
  <c r="P70" i="1" s="1"/>
  <c r="P71" i="1" s="1"/>
  <c r="P72" i="1" s="1"/>
  <c r="P73" i="1" s="1"/>
  <c r="P74" i="1" s="1"/>
  <c r="P75" i="1" s="1"/>
  <c r="P76" i="1" s="1"/>
  <c r="P77" i="1" s="1"/>
  <c r="P78" i="1" s="1"/>
  <c r="P79" i="1" s="1"/>
  <c r="P80" i="1" s="1"/>
  <c r="P66" i="1"/>
  <c r="P67" i="1" s="1"/>
  <c r="P68" i="1" s="1"/>
  <c r="P54" i="1"/>
  <c r="P55" i="1" s="1"/>
  <c r="P56" i="1" s="1"/>
  <c r="P57" i="1" s="1"/>
  <c r="P58" i="1" s="1"/>
  <c r="P59" i="1" s="1"/>
  <c r="P60" i="1" s="1"/>
  <c r="P61" i="1" s="1"/>
  <c r="P62" i="1" s="1"/>
  <c r="P63" i="1" s="1"/>
  <c r="P64" i="1" s="1"/>
  <c r="P65" i="1" s="1"/>
  <c r="P52" i="1"/>
  <c r="P53" i="1" s="1"/>
  <c r="P40" i="1"/>
  <c r="P41" i="1" s="1"/>
  <c r="P42" i="1" s="1"/>
  <c r="P43" i="1" s="1"/>
  <c r="P44" i="1" s="1"/>
  <c r="P37" i="1"/>
  <c r="P38" i="1" s="1"/>
  <c r="P39" i="1" s="1"/>
  <c r="P25" i="1"/>
  <c r="P26" i="1" s="1"/>
  <c r="P27" i="1" s="1"/>
  <c r="P28" i="1" s="1"/>
  <c r="P29" i="1" s="1"/>
  <c r="P30" i="1" s="1"/>
  <c r="P31" i="1" s="1"/>
  <c r="P32" i="1" s="1"/>
  <c r="P33" i="1" s="1"/>
  <c r="P34" i="1" s="1"/>
  <c r="P35" i="1" s="1"/>
  <c r="P22" i="1" l="1"/>
  <c r="P23" i="1" s="1"/>
  <c r="P24" i="1" s="1"/>
  <c r="P5" i="1"/>
  <c r="P6" i="1" s="1"/>
  <c r="P7" i="1" s="1"/>
</calcChain>
</file>

<file path=xl/sharedStrings.xml><?xml version="1.0" encoding="utf-8"?>
<sst xmlns="http://schemas.openxmlformats.org/spreadsheetml/2006/main" count="298" uniqueCount="104">
  <si>
    <t>ITEM</t>
  </si>
  <si>
    <t>NOMBRE DEL SERVICIO</t>
  </si>
  <si>
    <t>MONTO TOTAL DEL SERVICIO</t>
  </si>
  <si>
    <t>TIPO DE MANTENIMIENTO</t>
  </si>
  <si>
    <t>Periodico</t>
  </si>
  <si>
    <t>Concluido</t>
  </si>
  <si>
    <t>ESTADO</t>
  </si>
  <si>
    <t>FECHA DE INICIO</t>
  </si>
  <si>
    <t>FECHA DE FIN</t>
  </si>
  <si>
    <t>MES DE AVANCE</t>
  </si>
  <si>
    <t>AVANCE FISICO MENSUAL - SOLES (S/)</t>
  </si>
  <si>
    <t>AVANCE FISICO  MENSUAL - PORCENTUAL (%)</t>
  </si>
  <si>
    <t>AVANCE FISICO ACUMULADO - PORCENTUAL (%)</t>
  </si>
  <si>
    <t>OCTUBRE</t>
  </si>
  <si>
    <t>NOVIEMBRE</t>
  </si>
  <si>
    <t>DICIEMBRE</t>
  </si>
  <si>
    <t>ENERO</t>
  </si>
  <si>
    <t>FEBRERO</t>
  </si>
  <si>
    <t>MARZO</t>
  </si>
  <si>
    <t>ABRIL</t>
  </si>
  <si>
    <t>RUTINARIO</t>
  </si>
  <si>
    <t>EN PROCESO</t>
  </si>
  <si>
    <t>MAYO</t>
  </si>
  <si>
    <t xml:space="preserve">JUNIO </t>
  </si>
  <si>
    <t>JULIO</t>
  </si>
  <si>
    <t>AGOSTO</t>
  </si>
  <si>
    <t>SETIEMBRE</t>
  </si>
  <si>
    <t>SERVICIO PARA LA EJECUCION DEL MANTENIMIENTO PERIODICO Y RUTINARIO DEL CAMINO VECINAL DE LOS TRAMOS:Trayectoria: AN 1141 Quian (limite provincial) - Laguna; Emp. 1N (peaje) - Quita sombrero; Emp. PE-1N - Playa Infernillo - Playa Pan de Azucar; Emp. PE-1N - Playa Patillo; Emp. AN-1153 (Culebras-pta Carretera Playa Peru-Ex Naylan) - Emp. Playa Castillo;  Emp. PE-1N (Playa los Gringos)-PTA Carretera Gringos</t>
  </si>
  <si>
    <t>CONTRATACION DEL SERVICIO PARA LA EJECUCION DEL MANTENIMIENTO PERIODICO Y RUTINARIO DEL CAMINO VECINAL DEL TRAMO: TRAYECTORIA: EMP. AN-1161(CUCHI)- PIRAUYA- YAUYAN DEL DISTRITO COCHAPETI, PROVINCIA DE HUARMEY, REGION ANCASH. LONG.27.23KM</t>
  </si>
  <si>
    <r>
      <t xml:space="preserve">S/ 1, 689,727.00        </t>
    </r>
    <r>
      <rPr>
        <b/>
        <sz val="11"/>
        <color theme="1"/>
        <rFont val="Calibri"/>
        <family val="2"/>
        <scheme val="minor"/>
      </rPr>
      <t xml:space="preserve">MONTO DE PLAN DE TRABAJO      </t>
    </r>
    <r>
      <rPr>
        <sz val="11"/>
        <color theme="1"/>
        <rFont val="Calibri"/>
        <family val="2"/>
        <scheme val="minor"/>
      </rPr>
      <t xml:space="preserve">                                    S/ 1, 688,261.21</t>
    </r>
  </si>
  <si>
    <t>SERVICIO PARA LA EJECUCION DE MANTENIMIENTO PERIODICO Y RUTINARIO DEL CAMINO VECINAL TRAMO -Trayectoria: Emp. AN-109 - Huarmey - Urb. San Genaro - Cementerio El Angel - Congon - San Isidro Emp. AN-109; Emp. AN 109 - Sitio arqueologico castillo - Unidad Agropecuaria el Arenal -  Los Mangos (Emp. AN 109); Emp. AN-1150 (El campanario) - Sitio Arqueologico Castillo - cementerio - El olivar -  Chancheri - Nueva via; Emp PE 1N (Margen derecho rio Huarmey)  - Puente  Cuzcuz</t>
  </si>
  <si>
    <r>
      <t xml:space="preserve">S/ 1,537,693.60                </t>
    </r>
    <r>
      <rPr>
        <b/>
        <sz val="11"/>
        <color theme="1"/>
        <rFont val="Calibri"/>
        <family val="2"/>
        <scheme val="minor"/>
      </rPr>
      <t xml:space="preserve">MONTO DE PLAN DE TRABAJO      </t>
    </r>
    <r>
      <rPr>
        <sz val="11"/>
        <color theme="1"/>
        <rFont val="Calibri"/>
        <family val="2"/>
        <scheme val="minor"/>
      </rPr>
      <t xml:space="preserve">                                    S/ 1, 536,540.30</t>
    </r>
  </si>
  <si>
    <t>SERVICIO PARA LA EJECUCION DE MANTENIMIENTO PERIODICO Y RUTINARIO DEL CAMINO VECINAL Emp. AN-1163 - Rambrar (Reservorio); Emp. AN 1161 (Pati) - Carmocho  CH-19  -  San Miguel (Toril); Emp. AN-1163 (Puente Jaguac) -  Utcu; EM AN 1161 (Malvas)  - Zapato Rumi - Pilco</t>
  </si>
  <si>
    <t>S/ 1,908,478.82                               MONTO DE PLAN DE TRABAJO                                          S/ 1, 536,540.30</t>
  </si>
  <si>
    <t xml:space="preserve">SERVICIO PARA LA EJECUCION DE MANTENIMIENTO PERIODICO Y RUTINARIO DEL CAMINO VECINAL- TRAMO. TRAYECTORIA:Emp. PE-1N - Playa Los Medalos; Emp. 1154 (Playa los Medalos) - Playa Punta Erizos - Playa el Embudo -  Playa la olla  - Playa Boca ballena - Emp. (R12); EM PE-1N - Hacienda Manache; Emp. PE-1N (Coliseo) - Playa Huanchaquito; Emp. PE-1N (Huarmey) -Barrio Huarmey; Emp N1 (9 de octubre) -   Puerto Huarmey (Emp AN 1159); Emp AN 1159 Dv Puerto) - Puerto Grande; Emp. AN 1159 (Huarmey Puerto) -  San Nicolas; Emp. P1N (AA.HH-Las salinas) -PTA (Playa Salinas) </t>
  </si>
  <si>
    <t>SERVICIO PARA LA EJECUCION DE MANTENIMIENTO PERIODICO Y RUTINARIO DEL CAMINO VECINAL- TRAMO: Emp AN 1161  (Huayan) - Cashajanan - Acojirca - Champash - Caseriio Santa Rosa de Cacap;  Emp AN 1161 (Dv) - Caserio  Ranchin - Hueca</t>
  </si>
  <si>
    <t>PERIODICO</t>
  </si>
  <si>
    <t>SERVICIO PARA LA EJECUCION DE MANTENIMIENTO PERIODICO Y RUTINARIO DEL CAMINO VECINAL- TRAMO: Emp. AN-1161  (Huancapuquio) - Santiago de Huiña. (Emp. AN 1161); Emp. AN-1161  (Santiago de Huiña)  - Huacacho - cemneterio (Emp AN 1161); Emp AN 109 (Curva)  - Tres Cruces</t>
  </si>
  <si>
    <t>CONCLUIDO</t>
  </si>
  <si>
    <t>SERVICIO PARA LA EJECUCION DE MANTENIMIENTO PERIODICO Y RUTINARIO DEL CAMINO VECINAL- TRAMO: Trayectoria: Emp. AN-109 (Tayca) - Emp. AN-1141 (Quillapampa).</t>
  </si>
  <si>
    <t>S/ 1, 669,723.2                            MONTO DE PLAN DE TRABAJO                                          S/ 1, 669,213.07</t>
  </si>
  <si>
    <t xml:space="preserve">SERVICIO PARA LA EJECUCION DE MANTENIMIENTO PERIODICO Y RUTINARIO DEL CAMINO VECINAL- TRAMO: Emp. PE-1N (Huarmey) - Lecheral - Cuzcuz - Emp. AN-109. ; Emp. AN-109 - Mandinga ; Emp AN 109. Puente Cuzcuz -  Puente mandinga; Emp AN 109 Congon - San Isidro; Emp AN 109 (Tayca) - Zona agricola; Emp AN 109 (Barbacay)- Naranjal </t>
  </si>
  <si>
    <t>S/ 1,401,994.05                          MONTO DE PLAN DE TRABAJO                                          S/ 1, 401,472.01</t>
  </si>
  <si>
    <t>SERVICIO PARA LA EJECUCION DE MANTENIMIENTO PERIODICO Y RUTINARIO DEL CAMINO VECINAL- TRAMO: Emp PE-1N - Playa bermejo; Emp PE-1N - Playa las Zorras;</t>
  </si>
  <si>
    <t>02/012021</t>
  </si>
  <si>
    <t>SERVICIO PARA LA EJECUCION DE MANTENIMIENTO PERIODICO Y RUTINARIO DEL CAMINO VECINAL- TRAMO:Emp AN 1161 (COTUP) - CASERÍO DE IRMAN, DISTRITO DE HUAYAN, PROVINCIA DE HUARMEY, DEPARTAMENTO DE ANCASH</t>
  </si>
  <si>
    <t>SERVICIO PARA LA EJECUCION DE MANTENIMIENTO PERIODICO Y RUTINARIO DEL CAMINO VECINAL- TRAMO: Emp AN 109 (Tayca) - Fundo Cavalier; Emp. AN 109 (Chilcal) - Zona Agrícola; Emp AN 109 (María Cristina) - Mal Paso; Emp AN 109 (garlero) - Emp AN 109; Emp AN 1161 - (Puente Huiña) - AN 109 Ex Hacienda; Emp 1N (Dv Playa Punta Colorada) en el Distrito de Huarmey - Huarmey - Ancash</t>
  </si>
  <si>
    <t>ABRIL: 20-30</t>
  </si>
  <si>
    <t>ABRIL: 01-19</t>
  </si>
  <si>
    <t>RESIDENTE</t>
  </si>
  <si>
    <t>INSPECTOR</t>
  </si>
  <si>
    <t>CONTRATISTA</t>
  </si>
  <si>
    <t>CONSORCIO COCHAPETI</t>
  </si>
  <si>
    <t>PINEDO BLAS, ABRAHAN LINCOLN</t>
  </si>
  <si>
    <t>MEJIA MORALES, JHON STEVENS</t>
  </si>
  <si>
    <t>NACGIO SAC</t>
  </si>
  <si>
    <t>MOLINARI LECTOR, RENATO S</t>
  </si>
  <si>
    <t>LEON FLORES, JUAN RAUL</t>
  </si>
  <si>
    <t>CONSORCIO LLAMARA</t>
  </si>
  <si>
    <t xml:space="preserve">GALLO PEDEMONTE, CARLOS </t>
  </si>
  <si>
    <t>FLORES ROJAS, JUAN NEREO</t>
  </si>
  <si>
    <t>CONSORCIO MALVAS</t>
  </si>
  <si>
    <t>AGUILAR LUJERIO, OMER HEROYTO</t>
  </si>
  <si>
    <t xml:space="preserve">SANTIAGO TARAZONA, ROBINSON </t>
  </si>
  <si>
    <t>NACGI S.A.C</t>
  </si>
  <si>
    <t>HUERTA SAENZ, JESUS REYNALDO</t>
  </si>
  <si>
    <t xml:space="preserve">CARRASCO ALTAMIRANO, ELI </t>
  </si>
  <si>
    <t>OCAÑA JARA  RICHARD  OSCAR</t>
  </si>
  <si>
    <t>LOYOLA ALVARADO, JOSE ARTURO</t>
  </si>
  <si>
    <t>SARMIENTO IGNACIO, MANUEL</t>
  </si>
  <si>
    <t>OCAÑA JARA, RICHARD OSCAR</t>
  </si>
  <si>
    <t>CHAUPE HERNANDEZ, JAVIER</t>
  </si>
  <si>
    <t>CONSORCIO VIAL ZEUS</t>
  </si>
  <si>
    <t>MORAN PURIZAGA, ELVER</t>
  </si>
  <si>
    <t>ABANTO ABANTO PEDRO LUIS</t>
  </si>
  <si>
    <t>CONSORCIO CMC</t>
  </si>
  <si>
    <t>ARGÜELLES NEIRA, GERSON DANIEL</t>
  </si>
  <si>
    <t>CHAVEZ CONDOR JORGE LUIS</t>
  </si>
  <si>
    <t>CONSORCIO VIAL HUARAZ</t>
  </si>
  <si>
    <t>FERNANDEZ FLORIAN, CLEMENTE</t>
  </si>
  <si>
    <t>SOTELO MONTES, JESUS ERNESTO</t>
  </si>
  <si>
    <t>CONSORCIO JKMB</t>
  </si>
  <si>
    <t>PALOMINO VALLEJO, NGUYEN</t>
  </si>
  <si>
    <t>LOZANO SALDAÑA, HECTOR</t>
  </si>
  <si>
    <t>JULCA BRICEÑO, JUAN JOSE</t>
  </si>
  <si>
    <t>PUICON SEGURA, JULIO CESAR</t>
  </si>
  <si>
    <t>S/ 12, 839.73</t>
  </si>
  <si>
    <t>S/ 11, 196.69</t>
  </si>
  <si>
    <t>ENERO: 18 -19</t>
  </si>
  <si>
    <t>ENERO: 20 -31</t>
  </si>
  <si>
    <t>OCTUBRE: 24 -31</t>
  </si>
  <si>
    <t>S/ 8,870.39</t>
  </si>
  <si>
    <t xml:space="preserve">S/. 1, 841140.8             </t>
  </si>
  <si>
    <t>RESPONSABLES</t>
  </si>
  <si>
    <t>En evaluacion</t>
  </si>
  <si>
    <t>CULMINADO</t>
  </si>
  <si>
    <t>1-12/10/2021</t>
  </si>
  <si>
    <t>NO PRESENTÓ</t>
  </si>
  <si>
    <t>LEVANTAMIENTO DE OBSERVACIONES</t>
  </si>
  <si>
    <t>24-31/07/2021</t>
  </si>
  <si>
    <t>SUSPENDIDO, POR RESOLUCION DE CONTRATO</t>
  </si>
  <si>
    <t>1-12/11/2020</t>
  </si>
  <si>
    <t>16-18/06/2021</t>
  </si>
  <si>
    <t>21-30/06/2021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</si>
</sst>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S/&quot;#,##0.00"/>
    <numFmt numFmtId="165" formatCode="0.00000%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color rgb="FF000000"/>
      <name val="Calibri Light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10" fontId="0" fillId="0" borderId="1" xfId="0" applyNumberFormat="1" applyBorder="1"/>
    <xf numFmtId="164" fontId="2" fillId="0" borderId="1" xfId="0" applyNumberFormat="1" applyFont="1" applyBorder="1" applyAlignment="1">
      <alignment horizontal="center" vertical="center"/>
    </xf>
    <xf numFmtId="10" fontId="2" fillId="0" borderId="1" xfId="0" applyNumberFormat="1" applyFont="1" applyBorder="1" applyAlignment="1">
      <alignment horizontal="center" vertical="center"/>
    </xf>
    <xf numFmtId="17" fontId="0" fillId="2" borderId="1" xfId="0" applyNumberForma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10" fontId="0" fillId="2" borderId="1" xfId="0" applyNumberFormat="1" applyFill="1" applyBorder="1"/>
    <xf numFmtId="0" fontId="0" fillId="2" borderId="1" xfId="0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 wrapText="1"/>
    </xf>
    <xf numFmtId="10" fontId="0" fillId="2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164" fontId="0" fillId="0" borderId="1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 wrapText="1"/>
    </xf>
    <xf numFmtId="10" fontId="6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7" fontId="0" fillId="2" borderId="1" xfId="0" applyNumberFormat="1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10" fontId="0" fillId="0" borderId="1" xfId="0" applyNumberFormat="1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2" xfId="0" applyNumberForma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0" fillId="0" borderId="5" xfId="0" applyBorder="1"/>
    <xf numFmtId="10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left" vertical="center"/>
    </xf>
    <xf numFmtId="164" fontId="0" fillId="0" borderId="4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 wrapText="1"/>
    </xf>
    <xf numFmtId="10" fontId="0" fillId="0" borderId="1" xfId="0" applyNumberFormat="1" applyBorder="1" applyAlignment="1">
      <alignment horizontal="center" wrapText="1"/>
    </xf>
    <xf numFmtId="17" fontId="0" fillId="0" borderId="1" xfId="0" applyNumberFormat="1" applyBorder="1" applyAlignment="1">
      <alignment horizontal="left" vertical="center"/>
    </xf>
    <xf numFmtId="164" fontId="7" fillId="0" borderId="1" xfId="0" applyNumberFormat="1" applyFont="1" applyBorder="1" applyAlignment="1">
      <alignment horizontal="center" vertical="center"/>
    </xf>
    <xf numFmtId="10" fontId="2" fillId="0" borderId="1" xfId="0" applyNumberFormat="1" applyFont="1" applyBorder="1" applyAlignment="1">
      <alignment vertical="center"/>
    </xf>
    <xf numFmtId="164" fontId="0" fillId="4" borderId="1" xfId="0" applyNumberFormat="1" applyFill="1" applyBorder="1" applyAlignment="1">
      <alignment horizontal="center" vertical="center"/>
    </xf>
    <xf numFmtId="164" fontId="0" fillId="4" borderId="6" xfId="0" applyNumberFormat="1" applyFill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165" fontId="0" fillId="4" borderId="1" xfId="0" applyNumberFormat="1" applyFill="1" applyBorder="1" applyAlignment="1">
      <alignment horizontal="center" vertical="center"/>
    </xf>
    <xf numFmtId="10" fontId="0" fillId="0" borderId="13" xfId="0" applyNumberFormat="1" applyBorder="1" applyAlignment="1">
      <alignment horizontal="center" vertical="center" wrapText="1"/>
    </xf>
    <xf numFmtId="10" fontId="5" fillId="0" borderId="1" xfId="0" applyNumberFormat="1" applyFont="1" applyBorder="1" applyAlignment="1">
      <alignment horizontal="center" vertical="center"/>
    </xf>
    <xf numFmtId="17" fontId="0" fillId="0" borderId="1" xfId="0" applyNumberFormat="1" applyBorder="1"/>
    <xf numFmtId="164" fontId="2" fillId="0" borderId="2" xfId="0" applyNumberFormat="1" applyFont="1" applyBorder="1" applyAlignment="1">
      <alignment vertical="center"/>
    </xf>
    <xf numFmtId="164" fontId="2" fillId="0" borderId="2" xfId="0" applyNumberFormat="1" applyFont="1" applyBorder="1"/>
    <xf numFmtId="164" fontId="0" fillId="0" borderId="1" xfId="0" applyNumberFormat="1" applyBorder="1"/>
    <xf numFmtId="10" fontId="2" fillId="0" borderId="3" xfId="0" applyNumberFormat="1" applyFont="1" applyBorder="1" applyAlignment="1">
      <alignment vertical="center"/>
    </xf>
    <xf numFmtId="10" fontId="2" fillId="0" borderId="3" xfId="0" applyNumberFormat="1" applyFont="1" applyBorder="1"/>
    <xf numFmtId="10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wrapText="1"/>
    </xf>
    <xf numFmtId="10" fontId="2" fillId="0" borderId="1" xfId="0" applyNumberFormat="1" applyFont="1" applyBorder="1" applyAlignment="1">
      <alignment horizontal="center" wrapText="1"/>
    </xf>
    <xf numFmtId="164" fontId="2" fillId="0" borderId="2" xfId="0" applyNumberFormat="1" applyFont="1" applyBorder="1" applyAlignment="1">
      <alignment horizontal="center" vertical="center" wrapText="1"/>
    </xf>
    <xf numFmtId="10" fontId="2" fillId="0" borderId="13" xfId="0" applyNumberFormat="1" applyFont="1" applyBorder="1" applyAlignment="1">
      <alignment horizontal="center" vertical="center" wrapText="1"/>
    </xf>
    <xf numFmtId="10" fontId="2" fillId="2" borderId="1" xfId="0" applyNumberFormat="1" applyFont="1" applyFill="1" applyBorder="1"/>
    <xf numFmtId="10" fontId="2" fillId="0" borderId="1" xfId="0" applyNumberFormat="1" applyFont="1" applyBorder="1"/>
    <xf numFmtId="10" fontId="2" fillId="0" borderId="1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/>
    <xf numFmtId="10" fontId="2" fillId="0" borderId="1" xfId="0" applyNumberFormat="1" applyFont="1" applyBorder="1" applyAlignment="1">
      <alignment horizontal="right" vertical="center"/>
    </xf>
    <xf numFmtId="164" fontId="2" fillId="2" borderId="2" xfId="0" applyNumberFormat="1" applyFont="1" applyFill="1" applyBorder="1" applyAlignment="1">
      <alignment horizontal="center" vertical="center"/>
    </xf>
    <xf numFmtId="10" fontId="2" fillId="2" borderId="13" xfId="0" applyNumberFormat="1" applyFont="1" applyFill="1" applyBorder="1" applyAlignment="1">
      <alignment horizontal="center" vertical="center"/>
    </xf>
    <xf numFmtId="10" fontId="2" fillId="2" borderId="3" xfId="0" applyNumberFormat="1" applyFont="1" applyFill="1" applyBorder="1" applyAlignment="1">
      <alignment horizontal="center" vertical="center"/>
    </xf>
    <xf numFmtId="10" fontId="2" fillId="0" borderId="13" xfId="0" applyNumberFormat="1" applyFont="1" applyBorder="1" applyAlignment="1">
      <alignment vertical="center"/>
    </xf>
    <xf numFmtId="17" fontId="0" fillId="0" borderId="1" xfId="0" applyNumberFormat="1" applyBorder="1" applyAlignment="1">
      <alignment horizontal="center" vertical="center"/>
    </xf>
    <xf numFmtId="10" fontId="2" fillId="0" borderId="13" xfId="0" applyNumberFormat="1" applyFont="1" applyBorder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7" fontId="0" fillId="0" borderId="0" xfId="0" applyNumberFormat="1" applyAlignment="1">
      <alignment horizontal="center" vertical="center"/>
    </xf>
    <xf numFmtId="164" fontId="2" fillId="0" borderId="0" xfId="0" applyNumberFormat="1" applyFont="1"/>
    <xf numFmtId="10" fontId="2" fillId="0" borderId="0" xfId="0" applyNumberFormat="1" applyFont="1"/>
    <xf numFmtId="10" fontId="2" fillId="0" borderId="0" xfId="0" applyNumberFormat="1" applyFont="1" applyAlignment="1">
      <alignment vertical="center"/>
    </xf>
    <xf numFmtId="164" fontId="2" fillId="2" borderId="2" xfId="0" applyNumberFormat="1" applyFont="1" applyFill="1" applyBorder="1" applyAlignment="1">
      <alignment horizontal="center" vertical="center" wrapText="1"/>
    </xf>
    <xf numFmtId="10" fontId="2" fillId="2" borderId="3" xfId="0" applyNumberFormat="1" applyFont="1" applyFill="1" applyBorder="1" applyAlignment="1">
      <alignment horizontal="center" vertical="center" wrapText="1"/>
    </xf>
    <xf numFmtId="17" fontId="0" fillId="4" borderId="1" xfId="0" applyNumberFormat="1" applyFill="1" applyBorder="1" applyAlignment="1">
      <alignment horizontal="center" vertical="center"/>
    </xf>
    <xf numFmtId="164" fontId="0" fillId="0" borderId="2" xfId="0" applyNumberFormat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14" fontId="0" fillId="0" borderId="4" xfId="0" applyNumberFormat="1" applyBorder="1" applyAlignment="1">
      <alignment horizontal="center" vertical="center"/>
    </xf>
    <xf numFmtId="14" fontId="0" fillId="0" borderId="5" xfId="0" applyNumberFormat="1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14" fontId="0" fillId="0" borderId="4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164" fontId="2" fillId="0" borderId="2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/>
    </xf>
    <xf numFmtId="164" fontId="2" fillId="0" borderId="3" xfId="0" applyNumberFormat="1" applyFont="1" applyBorder="1" applyAlignment="1">
      <alignment horizontal="center"/>
    </xf>
    <xf numFmtId="164" fontId="2" fillId="0" borderId="2" xfId="0" applyNumberFormat="1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4" fontId="1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P186"/>
  <sheetViews>
    <sheetView tabSelected="1" view="pageBreakPreview" topLeftCell="J39" zoomScale="140" zoomScaleNormal="55" zoomScaleSheetLayoutView="140" workbookViewId="0">
      <selection activeCell="J52" sqref="J52:J53"/>
    </sheetView>
  </sheetViews>
  <sheetFormatPr baseColWidth="10" defaultRowHeight="15" x14ac:dyDescent="0.25"/>
  <cols>
    <col min="2" max="2" width="8.85546875" customWidth="1"/>
    <col min="3" max="3" width="19.7109375" customWidth="1"/>
    <col min="4" max="4" width="18.7109375" customWidth="1"/>
    <col min="6" max="6" width="9.140625" customWidth="1"/>
    <col min="9" max="9" width="17.7109375" customWidth="1"/>
    <col min="10" max="10" width="17" customWidth="1"/>
    <col min="11" max="11" width="17.5703125" customWidth="1"/>
    <col min="12" max="12" width="12.7109375" customWidth="1"/>
    <col min="13" max="13" width="17.7109375" customWidth="1"/>
    <col min="14" max="14" width="22.140625" customWidth="1"/>
    <col min="15" max="15" width="25.85546875" customWidth="1"/>
    <col min="16" max="16" width="23.28515625" customWidth="1"/>
  </cols>
  <sheetData>
    <row r="3" spans="2:16" ht="48" customHeight="1" x14ac:dyDescent="0.25">
      <c r="B3" s="1" t="s">
        <v>0</v>
      </c>
      <c r="C3" s="82" t="s">
        <v>1</v>
      </c>
      <c r="D3" s="82"/>
      <c r="E3" s="83" t="s">
        <v>93</v>
      </c>
      <c r="F3" s="83"/>
      <c r="G3" s="83" t="s">
        <v>2</v>
      </c>
      <c r="H3" s="83"/>
      <c r="I3" s="2" t="s">
        <v>3</v>
      </c>
      <c r="J3" s="1" t="s">
        <v>6</v>
      </c>
      <c r="K3" s="1" t="s">
        <v>7</v>
      </c>
      <c r="L3" s="1" t="s">
        <v>8</v>
      </c>
      <c r="M3" s="2" t="s">
        <v>9</v>
      </c>
      <c r="N3" s="2" t="s">
        <v>10</v>
      </c>
      <c r="O3" s="2" t="s">
        <v>11</v>
      </c>
      <c r="P3" s="2" t="s">
        <v>12</v>
      </c>
    </row>
    <row r="4" spans="2:16" ht="17.25" customHeight="1" x14ac:dyDescent="0.25">
      <c r="B4" s="82">
        <v>1</v>
      </c>
      <c r="C4" s="83" t="s">
        <v>28</v>
      </c>
      <c r="D4" s="83"/>
      <c r="E4" s="83" t="s">
        <v>49</v>
      </c>
      <c r="F4" s="83"/>
      <c r="G4" s="100" t="s">
        <v>92</v>
      </c>
      <c r="H4" s="100"/>
      <c r="I4" s="86" t="s">
        <v>4</v>
      </c>
      <c r="J4" s="86" t="s">
        <v>5</v>
      </c>
      <c r="K4" s="90">
        <v>44127</v>
      </c>
      <c r="L4" s="90">
        <v>44305</v>
      </c>
      <c r="M4" s="21" t="s">
        <v>13</v>
      </c>
      <c r="N4" s="12">
        <v>0</v>
      </c>
      <c r="O4" s="14">
        <v>0</v>
      </c>
      <c r="P4" s="14">
        <v>0</v>
      </c>
    </row>
    <row r="5" spans="2:16" ht="15" customHeight="1" x14ac:dyDescent="0.25">
      <c r="B5" s="82"/>
      <c r="C5" s="83"/>
      <c r="D5" s="83"/>
      <c r="E5" s="96" t="s">
        <v>53</v>
      </c>
      <c r="F5" s="97"/>
      <c r="G5" s="100"/>
      <c r="H5" s="100"/>
      <c r="I5" s="87"/>
      <c r="J5" s="87"/>
      <c r="K5" s="91"/>
      <c r="L5" s="91"/>
      <c r="M5" s="22" t="s">
        <v>14</v>
      </c>
      <c r="N5" s="8">
        <v>215956.39</v>
      </c>
      <c r="O5" s="14">
        <v>0.1449</v>
      </c>
      <c r="P5" s="14">
        <f>P4+O5</f>
        <v>0.1449</v>
      </c>
    </row>
    <row r="6" spans="2:16" x14ac:dyDescent="0.25">
      <c r="B6" s="82"/>
      <c r="C6" s="83"/>
      <c r="D6" s="83"/>
      <c r="E6" s="98"/>
      <c r="F6" s="99"/>
      <c r="G6" s="100"/>
      <c r="H6" s="100"/>
      <c r="I6" s="87"/>
      <c r="J6" s="87"/>
      <c r="K6" s="91"/>
      <c r="L6" s="91"/>
      <c r="M6" s="22" t="s">
        <v>15</v>
      </c>
      <c r="N6" s="8">
        <v>1044745.04</v>
      </c>
      <c r="O6" s="14">
        <v>0.70109999999999995</v>
      </c>
      <c r="P6" s="14">
        <f>P5+O6</f>
        <v>0.84599999999999997</v>
      </c>
    </row>
    <row r="7" spans="2:16" x14ac:dyDescent="0.25">
      <c r="B7" s="82"/>
      <c r="C7" s="83"/>
      <c r="D7" s="83"/>
      <c r="E7" s="98"/>
      <c r="F7" s="99"/>
      <c r="G7" s="100"/>
      <c r="H7" s="100"/>
      <c r="I7" s="88"/>
      <c r="J7" s="88"/>
      <c r="K7" s="92"/>
      <c r="L7" s="92"/>
      <c r="M7" s="22" t="s">
        <v>48</v>
      </c>
      <c r="N7" s="12">
        <v>229439.37</v>
      </c>
      <c r="O7" s="14">
        <v>0.154</v>
      </c>
      <c r="P7" s="14">
        <f>P6+O7</f>
        <v>1</v>
      </c>
    </row>
    <row r="8" spans="2:16" x14ac:dyDescent="0.25">
      <c r="B8" s="82"/>
      <c r="C8" s="83"/>
      <c r="D8" s="83"/>
      <c r="E8" s="98"/>
      <c r="F8" s="99"/>
      <c r="G8" s="100"/>
      <c r="H8" s="100"/>
      <c r="I8" s="86" t="s">
        <v>20</v>
      </c>
      <c r="J8" s="86" t="s">
        <v>5</v>
      </c>
      <c r="K8" s="90">
        <v>44306</v>
      </c>
      <c r="L8" s="93">
        <v>44678</v>
      </c>
      <c r="M8" s="15" t="s">
        <v>47</v>
      </c>
      <c r="N8" s="13">
        <v>26940.16</v>
      </c>
      <c r="O8" s="18">
        <v>8.3099999999999993E-2</v>
      </c>
      <c r="P8" s="18">
        <v>8.3099999999999993E-2</v>
      </c>
    </row>
    <row r="9" spans="2:16" ht="15" customHeight="1" x14ac:dyDescent="0.25">
      <c r="B9" s="82"/>
      <c r="C9" s="83"/>
      <c r="D9" s="83"/>
      <c r="E9" s="98"/>
      <c r="F9" s="99"/>
      <c r="G9" s="100"/>
      <c r="H9" s="100"/>
      <c r="I9" s="87"/>
      <c r="J9" s="87"/>
      <c r="K9" s="91"/>
      <c r="L9" s="94"/>
      <c r="M9" s="3" t="s">
        <v>22</v>
      </c>
      <c r="N9" s="16">
        <v>27057.29</v>
      </c>
      <c r="O9" s="17">
        <v>8.3500000000000005E-2</v>
      </c>
      <c r="P9" s="18">
        <f>P8+O9</f>
        <v>0.1666</v>
      </c>
    </row>
    <row r="10" spans="2:16" x14ac:dyDescent="0.25">
      <c r="B10" s="82"/>
      <c r="C10" s="83"/>
      <c r="D10" s="83"/>
      <c r="E10" s="114" t="s">
        <v>50</v>
      </c>
      <c r="F10" s="114"/>
      <c r="G10" s="100"/>
      <c r="H10" s="100"/>
      <c r="I10" s="87"/>
      <c r="J10" s="87"/>
      <c r="K10" s="91"/>
      <c r="L10" s="94"/>
      <c r="M10" s="3" t="s">
        <v>23</v>
      </c>
      <c r="N10" s="16">
        <v>27032.57</v>
      </c>
      <c r="O10" s="17">
        <v>8.3400000000000002E-2</v>
      </c>
      <c r="P10" s="18">
        <f t="shared" ref="P10:P20" si="0">P9+O10</f>
        <v>0.25</v>
      </c>
    </row>
    <row r="11" spans="2:16" ht="15" customHeight="1" x14ac:dyDescent="0.25">
      <c r="B11" s="82"/>
      <c r="C11" s="83"/>
      <c r="D11" s="83"/>
      <c r="E11" s="96" t="s">
        <v>54</v>
      </c>
      <c r="F11" s="97"/>
      <c r="G11" s="100"/>
      <c r="H11" s="100"/>
      <c r="I11" s="87"/>
      <c r="J11" s="87"/>
      <c r="K11" s="91"/>
      <c r="L11" s="94"/>
      <c r="M11" s="3" t="s">
        <v>24</v>
      </c>
      <c r="N11" s="16">
        <v>26995.08</v>
      </c>
      <c r="O11" s="17">
        <v>8.3299999999999999E-2</v>
      </c>
      <c r="P11" s="18">
        <f t="shared" si="0"/>
        <v>0.33329999999999999</v>
      </c>
    </row>
    <row r="12" spans="2:16" x14ac:dyDescent="0.25">
      <c r="B12" s="82"/>
      <c r="C12" s="83"/>
      <c r="D12" s="83"/>
      <c r="E12" s="98"/>
      <c r="F12" s="99"/>
      <c r="G12" s="100"/>
      <c r="H12" s="100"/>
      <c r="I12" s="87"/>
      <c r="J12" s="87"/>
      <c r="K12" s="91"/>
      <c r="L12" s="94"/>
      <c r="M12" s="3" t="s">
        <v>25</v>
      </c>
      <c r="N12" s="16">
        <v>26991.26</v>
      </c>
      <c r="O12" s="17">
        <v>8.3299999999999999E-2</v>
      </c>
      <c r="P12" s="18">
        <f t="shared" si="0"/>
        <v>0.41659999999999997</v>
      </c>
    </row>
    <row r="13" spans="2:16" ht="15" customHeight="1" x14ac:dyDescent="0.25">
      <c r="B13" s="82"/>
      <c r="C13" s="83"/>
      <c r="D13" s="83"/>
      <c r="E13" s="98"/>
      <c r="F13" s="99"/>
      <c r="G13" s="100"/>
      <c r="H13" s="100"/>
      <c r="I13" s="87"/>
      <c r="J13" s="87"/>
      <c r="K13" s="91"/>
      <c r="L13" s="94"/>
      <c r="M13" s="3" t="s">
        <v>26</v>
      </c>
      <c r="N13" s="16">
        <v>26563.33</v>
      </c>
      <c r="O13" s="17">
        <v>8.2000000000000003E-2</v>
      </c>
      <c r="P13" s="18">
        <f t="shared" si="0"/>
        <v>0.49859999999999999</v>
      </c>
    </row>
    <row r="14" spans="2:16" x14ac:dyDescent="0.25">
      <c r="B14" s="82"/>
      <c r="C14" s="83"/>
      <c r="D14" s="83"/>
      <c r="E14" s="98"/>
      <c r="F14" s="99"/>
      <c r="G14" s="100"/>
      <c r="H14" s="100"/>
      <c r="I14" s="87"/>
      <c r="J14" s="87"/>
      <c r="K14" s="91"/>
      <c r="L14" s="94"/>
      <c r="M14" s="3" t="s">
        <v>13</v>
      </c>
      <c r="N14" s="16">
        <v>26751.57</v>
      </c>
      <c r="O14" s="17">
        <v>8.2600000000000007E-2</v>
      </c>
      <c r="P14" s="18">
        <f t="shared" si="0"/>
        <v>0.58119999999999994</v>
      </c>
    </row>
    <row r="15" spans="2:16" x14ac:dyDescent="0.25">
      <c r="B15" s="82"/>
      <c r="C15" s="83"/>
      <c r="D15" s="83"/>
      <c r="E15" s="98"/>
      <c r="F15" s="99"/>
      <c r="G15" s="100"/>
      <c r="H15" s="100"/>
      <c r="I15" s="87"/>
      <c r="J15" s="87"/>
      <c r="K15" s="91"/>
      <c r="L15" s="94"/>
      <c r="M15" s="3" t="s">
        <v>14</v>
      </c>
      <c r="N15" s="16">
        <v>23350.42</v>
      </c>
      <c r="O15" s="17">
        <v>7.2099999999999997E-2</v>
      </c>
      <c r="P15" s="18">
        <f t="shared" si="0"/>
        <v>0.65329999999999999</v>
      </c>
    </row>
    <row r="16" spans="2:16" x14ac:dyDescent="0.25">
      <c r="B16" s="82"/>
      <c r="C16" s="83"/>
      <c r="D16" s="83"/>
      <c r="E16" s="106" t="s">
        <v>51</v>
      </c>
      <c r="F16" s="107"/>
      <c r="G16" s="100"/>
      <c r="H16" s="100"/>
      <c r="I16" s="87"/>
      <c r="J16" s="87"/>
      <c r="K16" s="91"/>
      <c r="L16" s="94"/>
      <c r="M16" s="3" t="s">
        <v>15</v>
      </c>
      <c r="N16" s="16">
        <v>23687.03</v>
      </c>
      <c r="O16" s="17">
        <v>7.3099999999999998E-2</v>
      </c>
      <c r="P16" s="18">
        <f t="shared" si="0"/>
        <v>0.72639999999999993</v>
      </c>
    </row>
    <row r="17" spans="2:16" x14ac:dyDescent="0.25">
      <c r="B17" s="82"/>
      <c r="C17" s="83"/>
      <c r="D17" s="83"/>
      <c r="E17" s="83" t="s">
        <v>52</v>
      </c>
      <c r="F17" s="83"/>
      <c r="G17" s="100"/>
      <c r="H17" s="100"/>
      <c r="I17" s="87"/>
      <c r="J17" s="87"/>
      <c r="K17" s="91"/>
      <c r="L17" s="94"/>
      <c r="M17" s="31" t="s">
        <v>16</v>
      </c>
      <c r="N17" s="16">
        <v>22542.44</v>
      </c>
      <c r="O17" s="17">
        <v>7.3099999999999998E-2</v>
      </c>
      <c r="P17" s="18">
        <f t="shared" si="0"/>
        <v>0.79949999999999988</v>
      </c>
    </row>
    <row r="18" spans="2:16" ht="15" customHeight="1" x14ac:dyDescent="0.25">
      <c r="B18" s="1"/>
      <c r="C18" s="83"/>
      <c r="D18" s="83"/>
      <c r="E18" s="83"/>
      <c r="F18" s="83"/>
      <c r="G18" s="100"/>
      <c r="H18" s="100"/>
      <c r="I18" s="87"/>
      <c r="J18" s="87"/>
      <c r="K18" s="91"/>
      <c r="L18" s="94"/>
      <c r="M18" s="31" t="s">
        <v>17</v>
      </c>
      <c r="N18" s="16">
        <v>5737.84</v>
      </c>
      <c r="O18" s="17">
        <v>1.77E-2</v>
      </c>
      <c r="P18" s="18">
        <f t="shared" si="0"/>
        <v>0.81719999999999993</v>
      </c>
    </row>
    <row r="19" spans="2:16" x14ac:dyDescent="0.25">
      <c r="B19" s="1"/>
      <c r="C19" s="83"/>
      <c r="D19" s="83"/>
      <c r="E19" s="83"/>
      <c r="F19" s="83"/>
      <c r="G19" s="100"/>
      <c r="H19" s="100"/>
      <c r="I19" s="87"/>
      <c r="J19" s="87"/>
      <c r="K19" s="91"/>
      <c r="L19" s="94"/>
      <c r="M19" s="31" t="s">
        <v>18</v>
      </c>
      <c r="N19" s="16">
        <v>7169</v>
      </c>
      <c r="O19" s="17">
        <v>2.2100000000000002E-2</v>
      </c>
      <c r="P19" s="18">
        <f t="shared" si="0"/>
        <v>0.83929999999999993</v>
      </c>
    </row>
    <row r="20" spans="2:16" ht="15" customHeight="1" x14ac:dyDescent="0.25">
      <c r="B20" s="1"/>
      <c r="C20" s="83"/>
      <c r="D20" s="83"/>
      <c r="E20" s="83"/>
      <c r="F20" s="83"/>
      <c r="G20" s="100"/>
      <c r="H20" s="100"/>
      <c r="I20" s="88"/>
      <c r="J20" s="88"/>
      <c r="K20" s="92"/>
      <c r="L20" s="95"/>
      <c r="M20" s="31" t="s">
        <v>19</v>
      </c>
      <c r="N20" s="16">
        <v>52050.9</v>
      </c>
      <c r="O20" s="17">
        <v>0.16070000000000001</v>
      </c>
      <c r="P20" s="18">
        <f t="shared" si="0"/>
        <v>1</v>
      </c>
    </row>
    <row r="21" spans="2:16" s="121" customFormat="1" x14ac:dyDescent="0.25"/>
    <row r="22" spans="2:16" ht="15" customHeight="1" x14ac:dyDescent="0.25">
      <c r="B22" s="82">
        <v>2</v>
      </c>
      <c r="C22" s="83" t="s">
        <v>27</v>
      </c>
      <c r="D22" s="83"/>
      <c r="E22" s="96" t="s">
        <v>49</v>
      </c>
      <c r="F22" s="97"/>
      <c r="G22" s="100" t="s">
        <v>29</v>
      </c>
      <c r="H22" s="100"/>
      <c r="I22" s="85" t="s">
        <v>4</v>
      </c>
      <c r="J22" s="85" t="s">
        <v>5</v>
      </c>
      <c r="K22" s="84">
        <v>44127</v>
      </c>
      <c r="L22" s="84">
        <v>44195</v>
      </c>
      <c r="M22" s="7" t="s">
        <v>13</v>
      </c>
      <c r="N22" s="12">
        <v>395356.45</v>
      </c>
      <c r="O22" s="14">
        <v>0.27800000000000002</v>
      </c>
      <c r="P22" s="10">
        <f>O22</f>
        <v>0.27800000000000002</v>
      </c>
    </row>
    <row r="23" spans="2:16" x14ac:dyDescent="0.25">
      <c r="B23" s="82"/>
      <c r="C23" s="83"/>
      <c r="D23" s="83"/>
      <c r="E23" s="96" t="s">
        <v>56</v>
      </c>
      <c r="F23" s="97"/>
      <c r="G23" s="100"/>
      <c r="H23" s="100"/>
      <c r="I23" s="85"/>
      <c r="J23" s="85"/>
      <c r="K23" s="82"/>
      <c r="L23" s="82"/>
      <c r="M23" s="11" t="s">
        <v>14</v>
      </c>
      <c r="N23" s="12">
        <v>635729.57999999996</v>
      </c>
      <c r="O23" s="14">
        <v>0.4471</v>
      </c>
      <c r="P23" s="10">
        <f>P22+O23</f>
        <v>0.72510000000000008</v>
      </c>
    </row>
    <row r="24" spans="2:16" x14ac:dyDescent="0.25">
      <c r="B24" s="82"/>
      <c r="C24" s="83"/>
      <c r="D24" s="83"/>
      <c r="E24" s="98"/>
      <c r="F24" s="99"/>
      <c r="G24" s="100"/>
      <c r="H24" s="100"/>
      <c r="I24" s="85"/>
      <c r="J24" s="85"/>
      <c r="K24" s="82"/>
      <c r="L24" s="82"/>
      <c r="M24" s="11" t="s">
        <v>15</v>
      </c>
      <c r="N24" s="12">
        <v>330122.58</v>
      </c>
      <c r="O24" s="14">
        <v>0.2321</v>
      </c>
      <c r="P24" s="10">
        <f>P23+O24</f>
        <v>0.95720000000000005</v>
      </c>
    </row>
    <row r="25" spans="2:16" x14ac:dyDescent="0.25">
      <c r="B25" s="82"/>
      <c r="C25" s="83"/>
      <c r="D25" s="83"/>
      <c r="E25" s="98"/>
      <c r="F25" s="99"/>
      <c r="G25" s="100"/>
      <c r="H25" s="100"/>
      <c r="I25" s="85" t="s">
        <v>20</v>
      </c>
      <c r="J25" s="86" t="s">
        <v>21</v>
      </c>
      <c r="K25" s="84">
        <v>44200</v>
      </c>
      <c r="L25" s="89">
        <v>44603</v>
      </c>
      <c r="M25" s="3" t="s">
        <v>16</v>
      </c>
      <c r="N25" s="16">
        <v>20435.96</v>
      </c>
      <c r="O25" s="17">
        <v>8.3299999999999999E-2</v>
      </c>
      <c r="P25" s="4">
        <f>O25</f>
        <v>8.3299999999999999E-2</v>
      </c>
    </row>
    <row r="26" spans="2:16" x14ac:dyDescent="0.25">
      <c r="B26" s="82"/>
      <c r="C26" s="83"/>
      <c r="D26" s="83"/>
      <c r="E26" s="98"/>
      <c r="F26" s="99"/>
      <c r="G26" s="100"/>
      <c r="H26" s="100"/>
      <c r="I26" s="85"/>
      <c r="J26" s="87"/>
      <c r="K26" s="82"/>
      <c r="L26" s="83"/>
      <c r="M26" s="3" t="s">
        <v>17</v>
      </c>
      <c r="N26" s="16">
        <v>20439.48</v>
      </c>
      <c r="O26" s="17">
        <v>8.3299999999999999E-2</v>
      </c>
      <c r="P26" s="4">
        <f>P25+O26</f>
        <v>0.1666</v>
      </c>
    </row>
    <row r="27" spans="2:16" x14ac:dyDescent="0.25">
      <c r="B27" s="82"/>
      <c r="C27" s="83"/>
      <c r="D27" s="83"/>
      <c r="E27" s="102"/>
      <c r="F27" s="103"/>
      <c r="G27" s="100"/>
      <c r="H27" s="100"/>
      <c r="I27" s="85"/>
      <c r="J27" s="87"/>
      <c r="K27" s="82"/>
      <c r="L27" s="83"/>
      <c r="M27" s="3" t="s">
        <v>18</v>
      </c>
      <c r="N27" s="13">
        <v>20431.05</v>
      </c>
      <c r="O27" s="18">
        <v>8.3299999999999999E-2</v>
      </c>
      <c r="P27" s="4">
        <f t="shared" ref="P27:P35" si="1">P26+O27</f>
        <v>0.24990000000000001</v>
      </c>
    </row>
    <row r="28" spans="2:16" x14ac:dyDescent="0.25">
      <c r="B28" s="82"/>
      <c r="C28" s="83"/>
      <c r="D28" s="83"/>
      <c r="E28" s="104" t="s">
        <v>50</v>
      </c>
      <c r="F28" s="105"/>
      <c r="G28" s="100"/>
      <c r="H28" s="100"/>
      <c r="I28" s="85"/>
      <c r="J28" s="87"/>
      <c r="K28" s="82"/>
      <c r="L28" s="83"/>
      <c r="M28" s="3" t="s">
        <v>19</v>
      </c>
      <c r="N28" s="13">
        <v>20431.05</v>
      </c>
      <c r="O28" s="18">
        <v>8.3299999999999999E-2</v>
      </c>
      <c r="P28" s="4">
        <f t="shared" si="1"/>
        <v>0.3332</v>
      </c>
    </row>
    <row r="29" spans="2:16" x14ac:dyDescent="0.25">
      <c r="B29" s="82"/>
      <c r="C29" s="83"/>
      <c r="D29" s="83"/>
      <c r="E29" s="108" t="s">
        <v>57</v>
      </c>
      <c r="F29" s="109"/>
      <c r="G29" s="100"/>
      <c r="H29" s="100"/>
      <c r="I29" s="85"/>
      <c r="J29" s="87"/>
      <c r="K29" s="82"/>
      <c r="L29" s="83"/>
      <c r="M29" s="3" t="s">
        <v>22</v>
      </c>
      <c r="N29" s="35">
        <v>20451.98</v>
      </c>
      <c r="O29" s="36">
        <v>8.3299999999999999E-2</v>
      </c>
      <c r="P29" s="4">
        <f t="shared" si="1"/>
        <v>0.41649999999999998</v>
      </c>
    </row>
    <row r="30" spans="2:16" x14ac:dyDescent="0.25">
      <c r="B30" s="82"/>
      <c r="C30" s="83"/>
      <c r="D30" s="83"/>
      <c r="E30" s="110"/>
      <c r="F30" s="111"/>
      <c r="G30" s="100"/>
      <c r="H30" s="100"/>
      <c r="I30" s="85"/>
      <c r="J30" s="87"/>
      <c r="K30" s="82"/>
      <c r="L30" s="83"/>
      <c r="M30" s="3" t="s">
        <v>23</v>
      </c>
      <c r="N30" s="35">
        <v>20494.57</v>
      </c>
      <c r="O30" s="36">
        <v>8.3500000000000005E-2</v>
      </c>
      <c r="P30" s="4">
        <f t="shared" si="1"/>
        <v>0.5</v>
      </c>
    </row>
    <row r="31" spans="2:16" x14ac:dyDescent="0.25">
      <c r="B31" s="82"/>
      <c r="C31" s="83"/>
      <c r="D31" s="83"/>
      <c r="E31" s="112"/>
      <c r="F31" s="113"/>
      <c r="G31" s="100"/>
      <c r="H31" s="100"/>
      <c r="I31" s="85"/>
      <c r="J31" s="87"/>
      <c r="K31" s="82"/>
      <c r="L31" s="83"/>
      <c r="M31" s="3" t="s">
        <v>24</v>
      </c>
      <c r="N31" s="35">
        <v>20194.080000000002</v>
      </c>
      <c r="O31" s="36">
        <v>8.2299999999999998E-2</v>
      </c>
      <c r="P31" s="4">
        <f t="shared" si="1"/>
        <v>0.58230000000000004</v>
      </c>
    </row>
    <row r="32" spans="2:16" x14ac:dyDescent="0.25">
      <c r="B32" s="82"/>
      <c r="C32" s="83"/>
      <c r="D32" s="83"/>
      <c r="E32" s="106" t="s">
        <v>51</v>
      </c>
      <c r="F32" s="107"/>
      <c r="G32" s="100"/>
      <c r="H32" s="100"/>
      <c r="I32" s="85"/>
      <c r="J32" s="87"/>
      <c r="K32" s="82"/>
      <c r="L32" s="83"/>
      <c r="M32" s="3" t="s">
        <v>25</v>
      </c>
      <c r="N32" s="35">
        <v>20240.2</v>
      </c>
      <c r="O32" s="36">
        <v>8.2500000000000004E-2</v>
      </c>
      <c r="P32" s="4">
        <f t="shared" si="1"/>
        <v>0.66480000000000006</v>
      </c>
    </row>
    <row r="33" spans="2:16" x14ac:dyDescent="0.25">
      <c r="B33" s="82"/>
      <c r="C33" s="83"/>
      <c r="D33" s="83"/>
      <c r="E33" s="96" t="s">
        <v>55</v>
      </c>
      <c r="F33" s="97"/>
      <c r="G33" s="100"/>
      <c r="H33" s="100"/>
      <c r="I33" s="85"/>
      <c r="J33" s="87"/>
      <c r="K33" s="82"/>
      <c r="L33" s="83"/>
      <c r="M33" s="3" t="s">
        <v>26</v>
      </c>
      <c r="N33" s="35">
        <v>20422.53</v>
      </c>
      <c r="O33" s="36">
        <v>8.3199999999999996E-2</v>
      </c>
      <c r="P33" s="4">
        <f t="shared" si="1"/>
        <v>0.748</v>
      </c>
    </row>
    <row r="34" spans="2:16" x14ac:dyDescent="0.25">
      <c r="B34" s="82"/>
      <c r="C34" s="83"/>
      <c r="D34" s="83"/>
      <c r="E34" s="98"/>
      <c r="F34" s="99"/>
      <c r="G34" s="100"/>
      <c r="H34" s="100"/>
      <c r="I34" s="85"/>
      <c r="J34" s="87"/>
      <c r="K34" s="82"/>
      <c r="L34" s="83"/>
      <c r="M34" s="3" t="s">
        <v>13</v>
      </c>
      <c r="N34" s="35">
        <v>20422.53</v>
      </c>
      <c r="O34" s="36">
        <v>8.3199999999999996E-2</v>
      </c>
      <c r="P34" s="4">
        <f t="shared" si="1"/>
        <v>0.83119999999999994</v>
      </c>
    </row>
    <row r="35" spans="2:16" x14ac:dyDescent="0.25">
      <c r="B35" s="82"/>
      <c r="C35" s="83"/>
      <c r="D35" s="83"/>
      <c r="E35" s="98"/>
      <c r="F35" s="99"/>
      <c r="G35" s="100"/>
      <c r="H35" s="100"/>
      <c r="I35" s="85"/>
      <c r="J35" s="87"/>
      <c r="K35" s="82"/>
      <c r="L35" s="83"/>
      <c r="M35" s="3" t="s">
        <v>14</v>
      </c>
      <c r="N35" s="35">
        <v>10985.37</v>
      </c>
      <c r="O35" s="36">
        <v>7.6100000000000001E-2</v>
      </c>
      <c r="P35" s="4">
        <f t="shared" si="1"/>
        <v>0.9073</v>
      </c>
    </row>
    <row r="36" spans="2:16" x14ac:dyDescent="0.25">
      <c r="B36" s="82"/>
      <c r="C36" s="83"/>
      <c r="D36" s="83"/>
      <c r="E36" s="102"/>
      <c r="F36" s="103"/>
      <c r="G36" s="100"/>
      <c r="H36" s="100"/>
      <c r="I36" s="85"/>
      <c r="J36" s="88"/>
      <c r="K36" s="82"/>
      <c r="L36" s="83"/>
      <c r="M36" s="3" t="s">
        <v>15</v>
      </c>
      <c r="N36" s="35"/>
      <c r="O36" s="36"/>
      <c r="P36" s="3"/>
    </row>
    <row r="37" spans="2:16" ht="15" customHeight="1" x14ac:dyDescent="0.25">
      <c r="B37" s="101">
        <v>3</v>
      </c>
      <c r="C37" s="83" t="s">
        <v>30</v>
      </c>
      <c r="D37" s="83"/>
      <c r="E37" s="96" t="s">
        <v>49</v>
      </c>
      <c r="F37" s="97"/>
      <c r="G37" s="100" t="s">
        <v>31</v>
      </c>
      <c r="H37" s="100"/>
      <c r="I37" s="85" t="s">
        <v>4</v>
      </c>
      <c r="J37" s="85" t="s">
        <v>5</v>
      </c>
      <c r="K37" s="84">
        <v>44121</v>
      </c>
      <c r="L37" s="84">
        <v>44193</v>
      </c>
      <c r="M37" s="7" t="s">
        <v>13</v>
      </c>
      <c r="N37" s="12">
        <v>641346.68999999994</v>
      </c>
      <c r="O37" s="14">
        <v>0.50049999999999994</v>
      </c>
      <c r="P37" s="10">
        <f>O37</f>
        <v>0.50049999999999994</v>
      </c>
    </row>
    <row r="38" spans="2:16" x14ac:dyDescent="0.25">
      <c r="B38" s="101"/>
      <c r="C38" s="83"/>
      <c r="D38" s="83"/>
      <c r="E38" s="96" t="s">
        <v>59</v>
      </c>
      <c r="F38" s="97"/>
      <c r="G38" s="100"/>
      <c r="H38" s="100"/>
      <c r="I38" s="85"/>
      <c r="J38" s="85"/>
      <c r="K38" s="82"/>
      <c r="L38" s="82"/>
      <c r="M38" s="11" t="s">
        <v>14</v>
      </c>
      <c r="N38" s="12">
        <v>480607.7</v>
      </c>
      <c r="O38" s="14">
        <v>0.375</v>
      </c>
      <c r="P38" s="10">
        <f>P37+O38</f>
        <v>0.87549999999999994</v>
      </c>
    </row>
    <row r="39" spans="2:16" x14ac:dyDescent="0.25">
      <c r="B39" s="101"/>
      <c r="C39" s="83"/>
      <c r="D39" s="83"/>
      <c r="E39" s="98"/>
      <c r="F39" s="99"/>
      <c r="G39" s="100"/>
      <c r="H39" s="100"/>
      <c r="I39" s="85"/>
      <c r="J39" s="85"/>
      <c r="K39" s="82"/>
      <c r="L39" s="82"/>
      <c r="M39" s="11" t="s">
        <v>15</v>
      </c>
      <c r="N39" s="12">
        <v>130666.12</v>
      </c>
      <c r="O39" s="14">
        <v>0.10199999999999999</v>
      </c>
      <c r="P39" s="10">
        <f>P38+O39</f>
        <v>0.97749999999999992</v>
      </c>
    </row>
    <row r="40" spans="2:16" x14ac:dyDescent="0.25">
      <c r="B40" s="101"/>
      <c r="C40" s="83"/>
      <c r="D40" s="83"/>
      <c r="E40" s="98"/>
      <c r="F40" s="99"/>
      <c r="G40" s="100"/>
      <c r="H40" s="100"/>
      <c r="I40" s="85" t="s">
        <v>20</v>
      </c>
      <c r="J40" s="86" t="s">
        <v>5</v>
      </c>
      <c r="K40" s="84">
        <v>44200</v>
      </c>
      <c r="L40" s="89">
        <v>44780</v>
      </c>
      <c r="M40" s="37">
        <v>44197</v>
      </c>
      <c r="N40" s="16">
        <v>19835.189999999999</v>
      </c>
      <c r="O40" s="17">
        <v>8.3330000000000001E-2</v>
      </c>
      <c r="P40" s="4">
        <f>O40</f>
        <v>8.3330000000000001E-2</v>
      </c>
    </row>
    <row r="41" spans="2:16" x14ac:dyDescent="0.25">
      <c r="B41" s="101"/>
      <c r="C41" s="83"/>
      <c r="D41" s="83"/>
      <c r="E41" s="98"/>
      <c r="F41" s="99"/>
      <c r="G41" s="100"/>
      <c r="H41" s="100"/>
      <c r="I41" s="85"/>
      <c r="J41" s="87"/>
      <c r="K41" s="82"/>
      <c r="L41" s="83"/>
      <c r="M41" s="37">
        <v>44228</v>
      </c>
      <c r="N41" s="16">
        <v>19833.650000000001</v>
      </c>
      <c r="O41" s="17">
        <v>8.3330000000000001E-2</v>
      </c>
      <c r="P41" s="4">
        <f>P40+O41</f>
        <v>0.16666</v>
      </c>
    </row>
    <row r="42" spans="2:16" x14ac:dyDescent="0.25">
      <c r="B42" s="101"/>
      <c r="C42" s="83"/>
      <c r="D42" s="83"/>
      <c r="E42" s="102"/>
      <c r="F42" s="103"/>
      <c r="G42" s="100"/>
      <c r="H42" s="100"/>
      <c r="I42" s="85"/>
      <c r="J42" s="87"/>
      <c r="K42" s="82"/>
      <c r="L42" s="83"/>
      <c r="M42" s="37">
        <v>44256</v>
      </c>
      <c r="N42" s="16">
        <v>19836.66</v>
      </c>
      <c r="O42" s="17">
        <v>8.3330000000000001E-2</v>
      </c>
      <c r="P42" s="4">
        <f>P41+O42</f>
        <v>0.24998999999999999</v>
      </c>
    </row>
    <row r="43" spans="2:16" x14ac:dyDescent="0.25">
      <c r="B43" s="101"/>
      <c r="C43" s="83"/>
      <c r="D43" s="83"/>
      <c r="E43" s="104" t="s">
        <v>50</v>
      </c>
      <c r="F43" s="105"/>
      <c r="G43" s="100"/>
      <c r="H43" s="100"/>
      <c r="I43" s="85"/>
      <c r="J43" s="87"/>
      <c r="K43" s="82"/>
      <c r="L43" s="83"/>
      <c r="M43" s="37">
        <v>44287</v>
      </c>
      <c r="N43" s="16">
        <v>19834.55</v>
      </c>
      <c r="O43" s="17">
        <v>8.3330000000000001E-2</v>
      </c>
      <c r="P43" s="30">
        <f>P42+O43</f>
        <v>0.33332000000000001</v>
      </c>
    </row>
    <row r="44" spans="2:16" x14ac:dyDescent="0.25">
      <c r="B44" s="101"/>
      <c r="C44" s="83"/>
      <c r="D44" s="83"/>
      <c r="E44" s="108" t="s">
        <v>60</v>
      </c>
      <c r="F44" s="109"/>
      <c r="G44" s="100"/>
      <c r="H44" s="100"/>
      <c r="I44" s="85"/>
      <c r="J44" s="87"/>
      <c r="K44" s="82"/>
      <c r="L44" s="83"/>
      <c r="M44" s="37">
        <v>44317</v>
      </c>
      <c r="N44" s="16">
        <v>19836.38</v>
      </c>
      <c r="O44" s="17">
        <v>8.3330000000000001E-2</v>
      </c>
      <c r="P44" s="30">
        <f>P43+O44</f>
        <v>0.41665000000000002</v>
      </c>
    </row>
    <row r="45" spans="2:16" x14ac:dyDescent="0.25">
      <c r="B45" s="101"/>
      <c r="C45" s="83"/>
      <c r="D45" s="83"/>
      <c r="E45" s="110"/>
      <c r="F45" s="111"/>
      <c r="G45" s="100"/>
      <c r="H45" s="100"/>
      <c r="I45" s="85"/>
      <c r="J45" s="87"/>
      <c r="K45" s="82"/>
      <c r="L45" s="83"/>
      <c r="M45" s="37">
        <v>44565</v>
      </c>
      <c r="N45" s="26">
        <v>9597.4</v>
      </c>
      <c r="O45" s="34"/>
      <c r="P45" s="3"/>
    </row>
    <row r="46" spans="2:16" x14ac:dyDescent="0.25">
      <c r="B46" s="101"/>
      <c r="C46" s="83"/>
      <c r="D46" s="83"/>
      <c r="E46" s="112"/>
      <c r="F46" s="113"/>
      <c r="G46" s="100"/>
      <c r="H46" s="100"/>
      <c r="I46" s="85"/>
      <c r="J46" s="87"/>
      <c r="K46" s="82"/>
      <c r="L46" s="83"/>
      <c r="M46" s="37">
        <v>44593</v>
      </c>
      <c r="N46" s="26">
        <v>10255.34</v>
      </c>
      <c r="O46" s="34"/>
      <c r="P46" s="3"/>
    </row>
    <row r="47" spans="2:16" x14ac:dyDescent="0.25">
      <c r="B47" s="101"/>
      <c r="C47" s="83"/>
      <c r="D47" s="83"/>
      <c r="E47" s="106" t="s">
        <v>51</v>
      </c>
      <c r="F47" s="107"/>
      <c r="G47" s="100"/>
      <c r="H47" s="100"/>
      <c r="I47" s="85"/>
      <c r="J47" s="87"/>
      <c r="K47" s="82"/>
      <c r="L47" s="83"/>
      <c r="M47" s="37">
        <v>44621</v>
      </c>
      <c r="N47" s="26">
        <v>17974.150000000001</v>
      </c>
      <c r="O47" s="34"/>
      <c r="P47" s="3"/>
    </row>
    <row r="48" spans="2:16" x14ac:dyDescent="0.25">
      <c r="B48" s="101"/>
      <c r="C48" s="83"/>
      <c r="D48" s="83"/>
      <c r="E48" s="96" t="s">
        <v>58</v>
      </c>
      <c r="F48" s="97"/>
      <c r="G48" s="100"/>
      <c r="H48" s="100"/>
      <c r="I48" s="85"/>
      <c r="J48" s="87"/>
      <c r="K48" s="82"/>
      <c r="L48" s="83"/>
      <c r="M48" s="37">
        <v>44652</v>
      </c>
      <c r="N48" s="26">
        <v>17766.740000000002</v>
      </c>
      <c r="O48" s="25"/>
      <c r="P48" s="3"/>
    </row>
    <row r="49" spans="2:16" x14ac:dyDescent="0.25">
      <c r="B49" s="101"/>
      <c r="C49" s="83"/>
      <c r="D49" s="83"/>
      <c r="E49" s="98"/>
      <c r="F49" s="99"/>
      <c r="G49" s="100"/>
      <c r="H49" s="100"/>
      <c r="I49" s="85"/>
      <c r="J49" s="87"/>
      <c r="K49" s="82"/>
      <c r="L49" s="83"/>
      <c r="M49" s="37">
        <v>44682</v>
      </c>
      <c r="N49" s="26">
        <v>18329.34</v>
      </c>
      <c r="O49" s="25"/>
      <c r="P49" s="3"/>
    </row>
    <row r="50" spans="2:16" x14ac:dyDescent="0.25">
      <c r="B50" s="101"/>
      <c r="C50" s="83"/>
      <c r="D50" s="83"/>
      <c r="E50" s="98"/>
      <c r="F50" s="99"/>
      <c r="G50" s="100"/>
      <c r="H50" s="100"/>
      <c r="I50" s="85"/>
      <c r="J50" s="87"/>
      <c r="K50" s="82"/>
      <c r="L50" s="83"/>
      <c r="M50" s="37">
        <v>44713</v>
      </c>
      <c r="N50" s="26">
        <v>18149.04</v>
      </c>
      <c r="O50" s="25"/>
      <c r="P50" s="3"/>
    </row>
    <row r="51" spans="2:16" x14ac:dyDescent="0.25">
      <c r="B51" s="101"/>
      <c r="C51" s="83"/>
      <c r="D51" s="83"/>
      <c r="E51" s="102"/>
      <c r="F51" s="103"/>
      <c r="G51" s="100"/>
      <c r="H51" s="100"/>
      <c r="I51" s="85"/>
      <c r="J51" s="88"/>
      <c r="K51" s="82"/>
      <c r="L51" s="83"/>
      <c r="M51" s="37">
        <v>44743</v>
      </c>
      <c r="N51" s="26" t="s">
        <v>94</v>
      </c>
      <c r="O51" s="25"/>
      <c r="P51" s="3"/>
    </row>
    <row r="52" spans="2:16" ht="15" customHeight="1" x14ac:dyDescent="0.25">
      <c r="B52" s="82">
        <v>4</v>
      </c>
      <c r="C52" s="83" t="s">
        <v>32</v>
      </c>
      <c r="D52" s="83"/>
      <c r="E52" s="96" t="s">
        <v>49</v>
      </c>
      <c r="F52" s="97"/>
      <c r="G52" s="100">
        <v>687358.8</v>
      </c>
      <c r="H52" s="100"/>
      <c r="I52" s="85" t="s">
        <v>4</v>
      </c>
      <c r="J52" s="85" t="s">
        <v>5</v>
      </c>
      <c r="K52" s="84">
        <v>44110</v>
      </c>
      <c r="L52" s="84">
        <v>44162</v>
      </c>
      <c r="M52" s="7">
        <v>45200</v>
      </c>
      <c r="N52" s="8">
        <v>412382.71999999997</v>
      </c>
      <c r="O52" s="9">
        <v>0.7198</v>
      </c>
      <c r="P52" s="10">
        <f>O52</f>
        <v>0.7198</v>
      </c>
    </row>
    <row r="53" spans="2:16" x14ac:dyDescent="0.25">
      <c r="B53" s="82"/>
      <c r="C53" s="83"/>
      <c r="D53" s="83"/>
      <c r="E53" s="96" t="s">
        <v>62</v>
      </c>
      <c r="F53" s="97"/>
      <c r="G53" s="100"/>
      <c r="H53" s="100"/>
      <c r="I53" s="85"/>
      <c r="J53" s="85"/>
      <c r="K53" s="82"/>
      <c r="L53" s="82"/>
      <c r="M53" s="11" t="s">
        <v>14</v>
      </c>
      <c r="N53" s="8">
        <v>160515.32</v>
      </c>
      <c r="O53" s="9">
        <v>0.2802</v>
      </c>
      <c r="P53" s="10">
        <f>P52+O53</f>
        <v>1</v>
      </c>
    </row>
    <row r="54" spans="2:16" x14ac:dyDescent="0.25">
      <c r="B54" s="82"/>
      <c r="C54" s="83"/>
      <c r="D54" s="83"/>
      <c r="E54" s="98"/>
      <c r="F54" s="99"/>
      <c r="G54" s="100"/>
      <c r="H54" s="100"/>
      <c r="I54" s="85" t="s">
        <v>20</v>
      </c>
      <c r="J54" s="86" t="s">
        <v>38</v>
      </c>
      <c r="K54" s="84">
        <v>44200</v>
      </c>
      <c r="L54" s="84">
        <v>44571</v>
      </c>
      <c r="M54" s="3" t="s">
        <v>16</v>
      </c>
      <c r="N54" s="5">
        <v>8870.39</v>
      </c>
      <c r="O54" s="6">
        <v>8.3330000000000001E-2</v>
      </c>
      <c r="P54" s="4">
        <f>O54</f>
        <v>8.3330000000000001E-2</v>
      </c>
    </row>
    <row r="55" spans="2:16" x14ac:dyDescent="0.25">
      <c r="B55" s="82"/>
      <c r="C55" s="83"/>
      <c r="D55" s="83"/>
      <c r="E55" s="98"/>
      <c r="F55" s="99"/>
      <c r="G55" s="100"/>
      <c r="H55" s="100"/>
      <c r="I55" s="85"/>
      <c r="J55" s="87"/>
      <c r="K55" s="82"/>
      <c r="L55" s="82"/>
      <c r="M55" s="3" t="s">
        <v>17</v>
      </c>
      <c r="N55" s="5">
        <v>8870.39</v>
      </c>
      <c r="O55" s="6">
        <v>8.3330000000000001E-2</v>
      </c>
      <c r="P55" s="4">
        <f>P54+O55</f>
        <v>0.16666</v>
      </c>
    </row>
    <row r="56" spans="2:16" ht="15" customHeight="1" x14ac:dyDescent="0.25">
      <c r="B56" s="82"/>
      <c r="C56" s="83"/>
      <c r="D56" s="83"/>
      <c r="E56" s="102"/>
      <c r="F56" s="103"/>
      <c r="G56" s="100"/>
      <c r="H56" s="100"/>
      <c r="I56" s="85"/>
      <c r="J56" s="87"/>
      <c r="K56" s="82"/>
      <c r="L56" s="82"/>
      <c r="M56" s="3" t="s">
        <v>18</v>
      </c>
      <c r="N56" s="38" t="s">
        <v>91</v>
      </c>
      <c r="O56" s="18">
        <v>8.3330000000000001E-2</v>
      </c>
      <c r="P56" s="23">
        <f>P55+O56</f>
        <v>0.24998999999999999</v>
      </c>
    </row>
    <row r="57" spans="2:16" x14ac:dyDescent="0.25">
      <c r="B57" s="82"/>
      <c r="C57" s="83"/>
      <c r="D57" s="83"/>
      <c r="E57" s="104" t="s">
        <v>50</v>
      </c>
      <c r="F57" s="105"/>
      <c r="G57" s="100"/>
      <c r="H57" s="100"/>
      <c r="I57" s="85"/>
      <c r="J57" s="87"/>
      <c r="K57" s="82"/>
      <c r="L57" s="82"/>
      <c r="M57" s="3" t="s">
        <v>19</v>
      </c>
      <c r="N57" s="16">
        <v>8870.39</v>
      </c>
      <c r="O57" s="17">
        <v>8.3330000000000001E-2</v>
      </c>
      <c r="P57" s="4">
        <f>P56+O57</f>
        <v>0.33332000000000001</v>
      </c>
    </row>
    <row r="58" spans="2:16" x14ac:dyDescent="0.25">
      <c r="B58" s="82"/>
      <c r="C58" s="83"/>
      <c r="D58" s="83"/>
      <c r="E58" s="96" t="s">
        <v>63</v>
      </c>
      <c r="F58" s="97"/>
      <c r="G58" s="100"/>
      <c r="H58" s="100"/>
      <c r="I58" s="85"/>
      <c r="J58" s="87"/>
      <c r="K58" s="82"/>
      <c r="L58" s="82"/>
      <c r="M58" s="3" t="s">
        <v>22</v>
      </c>
      <c r="N58" s="13">
        <v>8870.39</v>
      </c>
      <c r="O58" s="17">
        <v>8.3330000000000001E-2</v>
      </c>
      <c r="P58" s="23">
        <f t="shared" ref="P58:P65" si="2">P57+O58</f>
        <v>0.41665000000000002</v>
      </c>
    </row>
    <row r="59" spans="2:16" x14ac:dyDescent="0.25">
      <c r="B59" s="82"/>
      <c r="C59" s="83"/>
      <c r="D59" s="83"/>
      <c r="E59" s="98"/>
      <c r="F59" s="99"/>
      <c r="G59" s="100"/>
      <c r="H59" s="100"/>
      <c r="I59" s="85"/>
      <c r="J59" s="87"/>
      <c r="K59" s="82"/>
      <c r="L59" s="82"/>
      <c r="M59" s="3" t="s">
        <v>23</v>
      </c>
      <c r="N59" s="16">
        <v>8870.39</v>
      </c>
      <c r="O59" s="17">
        <v>8.3330000000000001E-2</v>
      </c>
      <c r="P59" s="4">
        <f t="shared" si="2"/>
        <v>0.49998000000000004</v>
      </c>
    </row>
    <row r="60" spans="2:16" x14ac:dyDescent="0.25">
      <c r="B60" s="82"/>
      <c r="C60" s="83"/>
      <c r="D60" s="83"/>
      <c r="E60" s="102"/>
      <c r="F60" s="103"/>
      <c r="G60" s="100"/>
      <c r="H60" s="100"/>
      <c r="I60" s="85"/>
      <c r="J60" s="87"/>
      <c r="K60" s="82"/>
      <c r="L60" s="82"/>
      <c r="M60" s="3" t="s">
        <v>24</v>
      </c>
      <c r="N60" s="16">
        <v>8870.39</v>
      </c>
      <c r="O60" s="17">
        <v>8.3330000000000001E-2</v>
      </c>
      <c r="P60" s="23">
        <f t="shared" si="2"/>
        <v>0.58331</v>
      </c>
    </row>
    <row r="61" spans="2:16" x14ac:dyDescent="0.25">
      <c r="B61" s="82"/>
      <c r="C61" s="83"/>
      <c r="D61" s="83"/>
      <c r="E61" s="106" t="s">
        <v>51</v>
      </c>
      <c r="F61" s="107"/>
      <c r="G61" s="100"/>
      <c r="H61" s="100"/>
      <c r="I61" s="85"/>
      <c r="J61" s="87"/>
      <c r="K61" s="82"/>
      <c r="L61" s="82"/>
      <c r="M61" s="3" t="s">
        <v>25</v>
      </c>
      <c r="N61" s="16">
        <v>8870.39</v>
      </c>
      <c r="O61" s="17">
        <v>8.3330000000000001E-2</v>
      </c>
      <c r="P61" s="4">
        <f t="shared" si="2"/>
        <v>0.66664000000000001</v>
      </c>
    </row>
    <row r="62" spans="2:16" x14ac:dyDescent="0.25">
      <c r="B62" s="82"/>
      <c r="C62" s="83"/>
      <c r="D62" s="83"/>
      <c r="E62" s="96" t="s">
        <v>61</v>
      </c>
      <c r="F62" s="97"/>
      <c r="G62" s="100"/>
      <c r="H62" s="100"/>
      <c r="I62" s="85"/>
      <c r="J62" s="87"/>
      <c r="K62" s="82"/>
      <c r="L62" s="82"/>
      <c r="M62" s="3" t="s">
        <v>26</v>
      </c>
      <c r="N62" s="16">
        <v>8870.39</v>
      </c>
      <c r="O62" s="17">
        <v>8.3330000000000001E-2</v>
      </c>
      <c r="P62" s="23">
        <f t="shared" si="2"/>
        <v>0.74997000000000003</v>
      </c>
    </row>
    <row r="63" spans="2:16" x14ac:dyDescent="0.25">
      <c r="B63" s="82"/>
      <c r="C63" s="83"/>
      <c r="D63" s="83"/>
      <c r="E63" s="98"/>
      <c r="F63" s="99"/>
      <c r="G63" s="100"/>
      <c r="H63" s="100"/>
      <c r="I63" s="85"/>
      <c r="J63" s="87"/>
      <c r="K63" s="82"/>
      <c r="L63" s="82"/>
      <c r="M63" s="3" t="s">
        <v>13</v>
      </c>
      <c r="N63" s="16">
        <v>8870.39</v>
      </c>
      <c r="O63" s="17">
        <v>8.3330000000000001E-2</v>
      </c>
      <c r="P63" s="4">
        <f t="shared" si="2"/>
        <v>0.83330000000000004</v>
      </c>
    </row>
    <row r="64" spans="2:16" x14ac:dyDescent="0.25">
      <c r="B64" s="82"/>
      <c r="C64" s="83"/>
      <c r="D64" s="83"/>
      <c r="E64" s="98"/>
      <c r="F64" s="99"/>
      <c r="G64" s="100"/>
      <c r="H64" s="100"/>
      <c r="I64" s="85"/>
      <c r="J64" s="87"/>
      <c r="K64" s="82"/>
      <c r="L64" s="82"/>
      <c r="M64" s="3" t="s">
        <v>14</v>
      </c>
      <c r="N64" s="16">
        <v>8870.39</v>
      </c>
      <c r="O64" s="17">
        <v>8.3330000000000001E-2</v>
      </c>
      <c r="P64" s="23">
        <f t="shared" si="2"/>
        <v>0.91663000000000006</v>
      </c>
    </row>
    <row r="65" spans="2:16" x14ac:dyDescent="0.25">
      <c r="B65" s="82"/>
      <c r="C65" s="83"/>
      <c r="D65" s="83"/>
      <c r="E65" s="102"/>
      <c r="F65" s="103"/>
      <c r="G65" s="100"/>
      <c r="H65" s="100"/>
      <c r="I65" s="85"/>
      <c r="J65" s="88"/>
      <c r="K65" s="82"/>
      <c r="L65" s="82"/>
      <c r="M65" s="3" t="s">
        <v>15</v>
      </c>
      <c r="N65" s="16">
        <v>8870.44</v>
      </c>
      <c r="O65" s="17">
        <v>8.3330000000000001E-2</v>
      </c>
      <c r="P65" s="4">
        <f t="shared" si="2"/>
        <v>0.99996000000000007</v>
      </c>
    </row>
    <row r="66" spans="2:16" ht="15" customHeight="1" x14ac:dyDescent="0.25">
      <c r="B66" s="82">
        <v>5</v>
      </c>
      <c r="C66" s="83" t="s">
        <v>34</v>
      </c>
      <c r="D66" s="83"/>
      <c r="E66" s="96" t="s">
        <v>49</v>
      </c>
      <c r="F66" s="97"/>
      <c r="G66" s="100" t="s">
        <v>33</v>
      </c>
      <c r="H66" s="100"/>
      <c r="I66" s="85" t="s">
        <v>4</v>
      </c>
      <c r="J66" s="85" t="s">
        <v>5</v>
      </c>
      <c r="K66" s="84">
        <v>44121</v>
      </c>
      <c r="L66" s="84">
        <v>44196</v>
      </c>
      <c r="M66" s="7">
        <v>45200</v>
      </c>
      <c r="N66" s="8">
        <v>943723.15</v>
      </c>
      <c r="O66" s="9">
        <v>0.59360000000000002</v>
      </c>
      <c r="P66" s="10">
        <f>O66</f>
        <v>0.59360000000000002</v>
      </c>
    </row>
    <row r="67" spans="2:16" x14ac:dyDescent="0.25">
      <c r="B67" s="82"/>
      <c r="C67" s="83"/>
      <c r="D67" s="83"/>
      <c r="E67" s="96" t="s">
        <v>65</v>
      </c>
      <c r="F67" s="97"/>
      <c r="G67" s="100"/>
      <c r="H67" s="100"/>
      <c r="I67" s="85"/>
      <c r="J67" s="85"/>
      <c r="K67" s="82"/>
      <c r="L67" s="82"/>
      <c r="M67" s="11" t="s">
        <v>14</v>
      </c>
      <c r="N67" s="8">
        <v>504631.63</v>
      </c>
      <c r="O67" s="9">
        <v>0.31740000000000002</v>
      </c>
      <c r="P67" s="10">
        <f>P66+O67</f>
        <v>0.91100000000000003</v>
      </c>
    </row>
    <row r="68" spans="2:16" x14ac:dyDescent="0.25">
      <c r="B68" s="82"/>
      <c r="C68" s="83"/>
      <c r="D68" s="83"/>
      <c r="E68" s="98"/>
      <c r="F68" s="99"/>
      <c r="G68" s="100"/>
      <c r="H68" s="100"/>
      <c r="I68" s="85"/>
      <c r="J68" s="85"/>
      <c r="K68" s="82"/>
      <c r="L68" s="82"/>
      <c r="M68" s="11" t="s">
        <v>15</v>
      </c>
      <c r="N68" s="8">
        <v>101679.57</v>
      </c>
      <c r="O68" s="9">
        <v>6.4000000000000001E-2</v>
      </c>
      <c r="P68" s="10">
        <f>P67+O68</f>
        <v>0.97500000000000009</v>
      </c>
    </row>
    <row r="69" spans="2:16" x14ac:dyDescent="0.25">
      <c r="B69" s="82"/>
      <c r="C69" s="83"/>
      <c r="D69" s="83"/>
      <c r="E69" s="98"/>
      <c r="F69" s="99"/>
      <c r="G69" s="100"/>
      <c r="H69" s="100"/>
      <c r="I69" s="85" t="s">
        <v>20</v>
      </c>
      <c r="J69" s="86" t="s">
        <v>21</v>
      </c>
      <c r="K69" s="84">
        <v>44200</v>
      </c>
      <c r="L69" s="89">
        <v>44603</v>
      </c>
      <c r="M69" s="3" t="s">
        <v>16</v>
      </c>
      <c r="N69" s="5">
        <v>24283.03</v>
      </c>
      <c r="O69" s="6">
        <v>8.2199999999999995E-2</v>
      </c>
      <c r="P69" s="4">
        <f>O69</f>
        <v>8.2199999999999995E-2</v>
      </c>
    </row>
    <row r="70" spans="2:16" x14ac:dyDescent="0.25">
      <c r="B70" s="82"/>
      <c r="C70" s="83"/>
      <c r="D70" s="83"/>
      <c r="E70" s="98"/>
      <c r="F70" s="99"/>
      <c r="G70" s="100"/>
      <c r="H70" s="100"/>
      <c r="I70" s="85"/>
      <c r="J70" s="87"/>
      <c r="K70" s="82"/>
      <c r="L70" s="83"/>
      <c r="M70" s="3" t="s">
        <v>17</v>
      </c>
      <c r="N70" s="5">
        <v>24265.06</v>
      </c>
      <c r="O70" s="6">
        <v>8.2100000000000006E-2</v>
      </c>
      <c r="P70" s="4">
        <f>P69+O70</f>
        <v>0.1643</v>
      </c>
    </row>
    <row r="71" spans="2:16" x14ac:dyDescent="0.25">
      <c r="B71" s="82"/>
      <c r="C71" s="83"/>
      <c r="D71" s="83"/>
      <c r="E71" s="102"/>
      <c r="F71" s="103"/>
      <c r="G71" s="100"/>
      <c r="H71" s="100"/>
      <c r="I71" s="85"/>
      <c r="J71" s="87"/>
      <c r="K71" s="82"/>
      <c r="L71" s="83"/>
      <c r="M71" s="3" t="s">
        <v>18</v>
      </c>
      <c r="N71" s="5">
        <v>24283.03</v>
      </c>
      <c r="O71" s="6">
        <v>8.2100000000000006E-2</v>
      </c>
      <c r="P71" s="4">
        <f>P70+O71</f>
        <v>0.24640000000000001</v>
      </c>
    </row>
    <row r="72" spans="2:16" x14ac:dyDescent="0.25">
      <c r="B72" s="82"/>
      <c r="C72" s="83"/>
      <c r="D72" s="83"/>
      <c r="E72" s="104" t="s">
        <v>50</v>
      </c>
      <c r="F72" s="105"/>
      <c r="G72" s="100"/>
      <c r="H72" s="100"/>
      <c r="I72" s="85"/>
      <c r="J72" s="87"/>
      <c r="K72" s="82"/>
      <c r="L72" s="83"/>
      <c r="M72" s="3" t="s">
        <v>19</v>
      </c>
      <c r="N72" s="28">
        <v>26345.09</v>
      </c>
      <c r="O72" s="52">
        <v>8.9200000000000002E-2</v>
      </c>
      <c r="P72" s="4">
        <f t="shared" ref="P72:P80" si="3">P71+O72</f>
        <v>0.33560000000000001</v>
      </c>
    </row>
    <row r="73" spans="2:16" x14ac:dyDescent="0.25">
      <c r="B73" s="82"/>
      <c r="C73" s="83"/>
      <c r="D73" s="83"/>
      <c r="E73" s="96" t="s">
        <v>66</v>
      </c>
      <c r="F73" s="97"/>
      <c r="G73" s="100"/>
      <c r="H73" s="100"/>
      <c r="I73" s="85"/>
      <c r="J73" s="87"/>
      <c r="K73" s="82"/>
      <c r="L73" s="83"/>
      <c r="M73" s="3" t="s">
        <v>22</v>
      </c>
      <c r="N73" s="28">
        <v>23906.33</v>
      </c>
      <c r="O73" s="52">
        <v>8.09E-2</v>
      </c>
      <c r="P73" s="4">
        <f t="shared" si="3"/>
        <v>0.41649999999999998</v>
      </c>
    </row>
    <row r="74" spans="2:16" x14ac:dyDescent="0.25">
      <c r="B74" s="82"/>
      <c r="C74" s="83"/>
      <c r="D74" s="83"/>
      <c r="E74" s="98"/>
      <c r="F74" s="99"/>
      <c r="G74" s="100"/>
      <c r="H74" s="100"/>
      <c r="I74" s="85"/>
      <c r="J74" s="87"/>
      <c r="K74" s="82"/>
      <c r="L74" s="83"/>
      <c r="M74" s="3" t="s">
        <v>23</v>
      </c>
      <c r="N74" s="28">
        <v>24682.39</v>
      </c>
      <c r="O74" s="52">
        <v>8.3500000000000005E-2</v>
      </c>
      <c r="P74" s="4">
        <f t="shared" si="3"/>
        <v>0.5</v>
      </c>
    </row>
    <row r="75" spans="2:16" x14ac:dyDescent="0.25">
      <c r="B75" s="82"/>
      <c r="C75" s="83"/>
      <c r="D75" s="83"/>
      <c r="E75" s="102"/>
      <c r="F75" s="103"/>
      <c r="G75" s="100"/>
      <c r="H75" s="100"/>
      <c r="I75" s="85"/>
      <c r="J75" s="87"/>
      <c r="K75" s="82"/>
      <c r="L75" s="83"/>
      <c r="M75" s="3" t="s">
        <v>24</v>
      </c>
      <c r="N75" s="28">
        <v>24262.97</v>
      </c>
      <c r="O75" s="52">
        <v>8.2100000000000006E-2</v>
      </c>
      <c r="P75" s="4">
        <f t="shared" si="3"/>
        <v>0.58210000000000006</v>
      </c>
    </row>
    <row r="76" spans="2:16" x14ac:dyDescent="0.25">
      <c r="B76" s="82"/>
      <c r="C76" s="83"/>
      <c r="D76" s="83"/>
      <c r="E76" s="106" t="s">
        <v>51</v>
      </c>
      <c r="F76" s="107"/>
      <c r="G76" s="100"/>
      <c r="H76" s="100"/>
      <c r="I76" s="85"/>
      <c r="J76" s="87"/>
      <c r="K76" s="82"/>
      <c r="L76" s="83"/>
      <c r="M76" s="3" t="s">
        <v>25</v>
      </c>
      <c r="N76" s="28">
        <v>24107.62</v>
      </c>
      <c r="O76" s="52">
        <v>8.1600000000000006E-2</v>
      </c>
      <c r="P76" s="4">
        <f t="shared" si="3"/>
        <v>0.66370000000000007</v>
      </c>
    </row>
    <row r="77" spans="2:16" x14ac:dyDescent="0.25">
      <c r="B77" s="82"/>
      <c r="C77" s="83"/>
      <c r="D77" s="83"/>
      <c r="E77" s="96" t="s">
        <v>64</v>
      </c>
      <c r="F77" s="97"/>
      <c r="G77" s="100"/>
      <c r="H77" s="100"/>
      <c r="I77" s="85"/>
      <c r="J77" s="87"/>
      <c r="K77" s="82"/>
      <c r="L77" s="83"/>
      <c r="M77" s="3" t="s">
        <v>26</v>
      </c>
      <c r="N77" s="28">
        <v>24673.72</v>
      </c>
      <c r="O77" s="52">
        <v>8.3500000000000005E-2</v>
      </c>
      <c r="P77" s="4">
        <f t="shared" si="3"/>
        <v>0.74720000000000009</v>
      </c>
    </row>
    <row r="78" spans="2:16" x14ac:dyDescent="0.25">
      <c r="B78" s="82"/>
      <c r="C78" s="83"/>
      <c r="D78" s="83"/>
      <c r="E78" s="98"/>
      <c r="F78" s="99"/>
      <c r="G78" s="100"/>
      <c r="H78" s="100"/>
      <c r="I78" s="85"/>
      <c r="J78" s="87"/>
      <c r="K78" s="82"/>
      <c r="L78" s="83"/>
      <c r="M78" s="3" t="s">
        <v>13</v>
      </c>
      <c r="N78" s="28">
        <v>26297.95</v>
      </c>
      <c r="O78" s="52">
        <v>8.8999999999999996E-2</v>
      </c>
      <c r="P78" s="4">
        <f t="shared" si="3"/>
        <v>0.83620000000000005</v>
      </c>
    </row>
    <row r="79" spans="2:16" x14ac:dyDescent="0.25">
      <c r="B79" s="82"/>
      <c r="C79" s="83"/>
      <c r="D79" s="83"/>
      <c r="E79" s="98"/>
      <c r="F79" s="99"/>
      <c r="G79" s="100"/>
      <c r="H79" s="100"/>
      <c r="I79" s="85"/>
      <c r="J79" s="87"/>
      <c r="K79" s="82"/>
      <c r="L79" s="83"/>
      <c r="M79" s="3" t="s">
        <v>14</v>
      </c>
      <c r="N79" s="28">
        <v>23207.39</v>
      </c>
      <c r="O79" s="52">
        <v>7.8600000000000003E-2</v>
      </c>
      <c r="P79" s="4">
        <f t="shared" si="3"/>
        <v>0.91480000000000006</v>
      </c>
    </row>
    <row r="80" spans="2:16" x14ac:dyDescent="0.25">
      <c r="B80" s="82"/>
      <c r="C80" s="83"/>
      <c r="D80" s="83"/>
      <c r="E80" s="102"/>
      <c r="F80" s="103"/>
      <c r="G80" s="100"/>
      <c r="H80" s="100"/>
      <c r="I80" s="85"/>
      <c r="J80" s="88"/>
      <c r="K80" s="82"/>
      <c r="L80" s="83"/>
      <c r="M80" s="3" t="s">
        <v>15</v>
      </c>
      <c r="N80" s="28">
        <v>25148.62</v>
      </c>
      <c r="O80" s="52">
        <v>8.5199999999999998E-2</v>
      </c>
      <c r="P80" s="4">
        <f t="shared" si="3"/>
        <v>1</v>
      </c>
    </row>
    <row r="81" spans="2:16" ht="15" customHeight="1" x14ac:dyDescent="0.25">
      <c r="B81" s="82">
        <v>6</v>
      </c>
      <c r="C81" s="83" t="s">
        <v>35</v>
      </c>
      <c r="D81" s="83"/>
      <c r="E81" s="96" t="s">
        <v>49</v>
      </c>
      <c r="F81" s="97"/>
      <c r="G81" s="100">
        <v>596666</v>
      </c>
      <c r="H81" s="100"/>
      <c r="I81" s="85" t="s">
        <v>36</v>
      </c>
      <c r="J81" s="85" t="s">
        <v>95</v>
      </c>
      <c r="K81" s="84">
        <v>44121</v>
      </c>
      <c r="L81" s="84">
        <v>44366</v>
      </c>
      <c r="M81" s="7">
        <v>45200</v>
      </c>
      <c r="N81" s="8">
        <v>207542.07</v>
      </c>
      <c r="O81" s="9">
        <v>0.41739999999999999</v>
      </c>
      <c r="P81" s="10">
        <f>O81</f>
        <v>0.41739999999999999</v>
      </c>
    </row>
    <row r="82" spans="2:16" x14ac:dyDescent="0.25">
      <c r="B82" s="82"/>
      <c r="C82" s="83"/>
      <c r="D82" s="83"/>
      <c r="E82" s="96" t="s">
        <v>68</v>
      </c>
      <c r="F82" s="97"/>
      <c r="G82" s="100"/>
      <c r="H82" s="100"/>
      <c r="I82" s="85"/>
      <c r="J82" s="85"/>
      <c r="K82" s="82"/>
      <c r="L82" s="82"/>
      <c r="M82" s="7" t="s">
        <v>101</v>
      </c>
      <c r="N82" s="77">
        <v>148957.96</v>
      </c>
      <c r="O82" s="78">
        <v>0.29949999999999999</v>
      </c>
      <c r="P82" s="10">
        <f>P81+O82</f>
        <v>0.71689999999999998</v>
      </c>
    </row>
    <row r="83" spans="2:16" x14ac:dyDescent="0.25">
      <c r="B83" s="82"/>
      <c r="C83" s="83"/>
      <c r="D83" s="83"/>
      <c r="E83" s="98"/>
      <c r="F83" s="99"/>
      <c r="G83" s="100"/>
      <c r="H83" s="100"/>
      <c r="I83" s="85"/>
      <c r="J83" s="85"/>
      <c r="K83" s="82"/>
      <c r="L83" s="82"/>
      <c r="M83" s="7" t="s">
        <v>102</v>
      </c>
      <c r="N83" s="62">
        <v>140765.98000000001</v>
      </c>
      <c r="O83" s="64">
        <v>0.28310000000000002</v>
      </c>
      <c r="P83" s="10">
        <f>P82+O83</f>
        <v>1</v>
      </c>
    </row>
    <row r="84" spans="2:16" x14ac:dyDescent="0.25">
      <c r="B84" s="82"/>
      <c r="C84" s="83"/>
      <c r="D84" s="83"/>
      <c r="E84" s="98"/>
      <c r="F84" s="99"/>
      <c r="G84" s="100"/>
      <c r="H84" s="100"/>
      <c r="I84" s="85" t="s">
        <v>20</v>
      </c>
      <c r="J84" s="86" t="s">
        <v>95</v>
      </c>
      <c r="K84" s="84">
        <v>44368</v>
      </c>
      <c r="L84" s="89">
        <v>44738</v>
      </c>
      <c r="M84" s="79" t="s">
        <v>103</v>
      </c>
      <c r="N84" s="47">
        <v>3087.19</v>
      </c>
      <c r="O84" s="50">
        <v>3.3399999999999999E-2</v>
      </c>
      <c r="P84" s="4">
        <f>O84</f>
        <v>3.3399999999999999E-2</v>
      </c>
    </row>
    <row r="85" spans="2:16" x14ac:dyDescent="0.25">
      <c r="B85" s="82"/>
      <c r="C85" s="83"/>
      <c r="D85" s="83"/>
      <c r="E85" s="98"/>
      <c r="F85" s="99"/>
      <c r="G85" s="100"/>
      <c r="H85" s="100"/>
      <c r="I85" s="85"/>
      <c r="J85" s="87"/>
      <c r="K85" s="82"/>
      <c r="L85" s="83"/>
      <c r="M85" s="46">
        <v>44378</v>
      </c>
      <c r="N85" s="47">
        <v>7718.21</v>
      </c>
      <c r="O85" s="50">
        <v>8.3500000000000005E-2</v>
      </c>
      <c r="P85" s="4">
        <f>P84+O85</f>
        <v>0.1169</v>
      </c>
    </row>
    <row r="86" spans="2:16" x14ac:dyDescent="0.25">
      <c r="B86" s="82"/>
      <c r="C86" s="83"/>
      <c r="D86" s="83"/>
      <c r="E86" s="102"/>
      <c r="F86" s="103"/>
      <c r="G86" s="100"/>
      <c r="H86" s="100"/>
      <c r="I86" s="85"/>
      <c r="J86" s="87"/>
      <c r="K86" s="82"/>
      <c r="L86" s="83"/>
      <c r="M86" s="46">
        <v>44409</v>
      </c>
      <c r="N86" s="47">
        <v>8297.34</v>
      </c>
      <c r="O86" s="50">
        <v>8.9800000000000005E-2</v>
      </c>
      <c r="P86" s="4">
        <f t="shared" ref="P86:P91" si="4">P85+O86</f>
        <v>0.20669999999999999</v>
      </c>
    </row>
    <row r="87" spans="2:16" x14ac:dyDescent="0.25">
      <c r="B87" s="82"/>
      <c r="C87" s="83"/>
      <c r="D87" s="83"/>
      <c r="E87" s="104" t="s">
        <v>50</v>
      </c>
      <c r="F87" s="105"/>
      <c r="G87" s="100"/>
      <c r="H87" s="100"/>
      <c r="I87" s="85"/>
      <c r="J87" s="87"/>
      <c r="K87" s="82"/>
      <c r="L87" s="83"/>
      <c r="M87" s="46">
        <v>44440</v>
      </c>
      <c r="N87" s="48">
        <v>8297.34</v>
      </c>
      <c r="O87" s="51">
        <v>8.9800000000000005E-2</v>
      </c>
      <c r="P87" s="4">
        <f t="shared" si="4"/>
        <v>0.29649999999999999</v>
      </c>
    </row>
    <row r="88" spans="2:16" x14ac:dyDescent="0.25">
      <c r="B88" s="82"/>
      <c r="C88" s="83"/>
      <c r="D88" s="83"/>
      <c r="E88" s="96" t="s">
        <v>69</v>
      </c>
      <c r="F88" s="97"/>
      <c r="G88" s="100"/>
      <c r="H88" s="100"/>
      <c r="I88" s="85"/>
      <c r="J88" s="87"/>
      <c r="K88" s="82"/>
      <c r="L88" s="83"/>
      <c r="M88" s="46">
        <v>44470</v>
      </c>
      <c r="N88" s="48">
        <v>8297.34</v>
      </c>
      <c r="O88" s="51">
        <v>8.9800000000000005E-2</v>
      </c>
      <c r="P88" s="4">
        <f t="shared" si="4"/>
        <v>0.38629999999999998</v>
      </c>
    </row>
    <row r="89" spans="2:16" x14ac:dyDescent="0.25">
      <c r="B89" s="82"/>
      <c r="C89" s="83"/>
      <c r="D89" s="83"/>
      <c r="E89" s="98"/>
      <c r="F89" s="99"/>
      <c r="G89" s="100"/>
      <c r="H89" s="100"/>
      <c r="I89" s="85"/>
      <c r="J89" s="87"/>
      <c r="K89" s="82"/>
      <c r="L89" s="83"/>
      <c r="M89" s="46">
        <v>44501</v>
      </c>
      <c r="N89" s="49">
        <v>8267.85</v>
      </c>
      <c r="O89" s="4">
        <v>8.9499999999999996E-2</v>
      </c>
      <c r="P89" s="4">
        <f t="shared" si="4"/>
        <v>0.4758</v>
      </c>
    </row>
    <row r="90" spans="2:16" x14ac:dyDescent="0.25">
      <c r="B90" s="82"/>
      <c r="C90" s="83"/>
      <c r="D90" s="83"/>
      <c r="E90" s="102"/>
      <c r="F90" s="103"/>
      <c r="G90" s="100"/>
      <c r="H90" s="100"/>
      <c r="I90" s="85"/>
      <c r="J90" s="87"/>
      <c r="K90" s="82"/>
      <c r="L90" s="83"/>
      <c r="M90" s="46">
        <v>44531</v>
      </c>
      <c r="N90" s="49">
        <v>8267.85</v>
      </c>
      <c r="O90" s="4">
        <v>8.9499999999999996E-2</v>
      </c>
      <c r="P90" s="4">
        <f t="shared" si="4"/>
        <v>0.56530000000000002</v>
      </c>
    </row>
    <row r="91" spans="2:16" x14ac:dyDescent="0.25">
      <c r="B91" s="82"/>
      <c r="C91" s="83"/>
      <c r="D91" s="83"/>
      <c r="E91" s="106" t="s">
        <v>51</v>
      </c>
      <c r="F91" s="107"/>
      <c r="G91" s="100"/>
      <c r="H91" s="100"/>
      <c r="I91" s="85"/>
      <c r="J91" s="87"/>
      <c r="K91" s="82"/>
      <c r="L91" s="83"/>
      <c r="M91" s="46">
        <v>44562</v>
      </c>
      <c r="N91" s="49">
        <v>8267.85</v>
      </c>
      <c r="O91" s="4">
        <v>8.9499999999999996E-2</v>
      </c>
      <c r="P91" s="4">
        <f t="shared" si="4"/>
        <v>0.65480000000000005</v>
      </c>
    </row>
    <row r="92" spans="2:16" x14ac:dyDescent="0.25">
      <c r="B92" s="82"/>
      <c r="C92" s="83"/>
      <c r="D92" s="83"/>
      <c r="E92" s="96" t="s">
        <v>67</v>
      </c>
      <c r="F92" s="97"/>
      <c r="G92" s="100"/>
      <c r="H92" s="100"/>
      <c r="I92" s="85"/>
      <c r="J92" s="87"/>
      <c r="K92" s="82"/>
      <c r="L92" s="83"/>
      <c r="M92" s="46">
        <v>44593</v>
      </c>
      <c r="N92" s="80" t="s">
        <v>98</v>
      </c>
      <c r="O92" s="81"/>
      <c r="P92" s="4"/>
    </row>
    <row r="93" spans="2:16" x14ac:dyDescent="0.25">
      <c r="B93" s="82"/>
      <c r="C93" s="83"/>
      <c r="D93" s="83"/>
      <c r="E93" s="98"/>
      <c r="F93" s="99"/>
      <c r="G93" s="100"/>
      <c r="H93" s="100"/>
      <c r="I93" s="85"/>
      <c r="J93" s="87"/>
      <c r="K93" s="82"/>
      <c r="L93" s="83"/>
      <c r="M93" s="46">
        <v>44621</v>
      </c>
      <c r="N93" s="80" t="s">
        <v>98</v>
      </c>
      <c r="O93" s="81"/>
      <c r="P93" s="4"/>
    </row>
    <row r="94" spans="2:16" x14ac:dyDescent="0.25">
      <c r="B94" s="82"/>
      <c r="C94" s="83"/>
      <c r="D94" s="83"/>
      <c r="E94" s="98"/>
      <c r="F94" s="99"/>
      <c r="G94" s="100"/>
      <c r="H94" s="100"/>
      <c r="I94" s="85"/>
      <c r="J94" s="87"/>
      <c r="K94" s="82"/>
      <c r="L94" s="83"/>
      <c r="M94" s="46">
        <v>44652</v>
      </c>
      <c r="N94" s="80" t="s">
        <v>98</v>
      </c>
      <c r="O94" s="81"/>
      <c r="P94" s="4"/>
    </row>
    <row r="95" spans="2:16" x14ac:dyDescent="0.25">
      <c r="B95" s="82"/>
      <c r="C95" s="83"/>
      <c r="D95" s="83"/>
      <c r="E95" s="102"/>
      <c r="F95" s="103"/>
      <c r="G95" s="100"/>
      <c r="H95" s="100"/>
      <c r="I95" s="85"/>
      <c r="J95" s="88"/>
      <c r="K95" s="82"/>
      <c r="L95" s="83"/>
      <c r="M95" s="46">
        <v>44682</v>
      </c>
      <c r="N95" s="80" t="s">
        <v>98</v>
      </c>
      <c r="O95" s="81"/>
      <c r="P95" s="4"/>
    </row>
    <row r="96" spans="2:16" ht="15" customHeight="1" x14ac:dyDescent="0.25">
      <c r="B96" s="82">
        <v>7</v>
      </c>
      <c r="C96" s="83" t="s">
        <v>37</v>
      </c>
      <c r="D96" s="83"/>
      <c r="E96" s="96" t="s">
        <v>49</v>
      </c>
      <c r="F96" s="97"/>
      <c r="G96" s="100">
        <v>705771</v>
      </c>
      <c r="H96" s="100"/>
      <c r="I96" s="85" t="s">
        <v>36</v>
      </c>
      <c r="J96" s="85" t="s">
        <v>38</v>
      </c>
      <c r="K96" s="84">
        <v>44128</v>
      </c>
      <c r="L96" s="84">
        <v>44217</v>
      </c>
      <c r="M96" s="21" t="s">
        <v>90</v>
      </c>
      <c r="N96" s="8">
        <v>254671.19</v>
      </c>
      <c r="O96" s="9">
        <v>0.433</v>
      </c>
      <c r="P96" s="10">
        <f t="shared" ref="P96" si="5">O96</f>
        <v>0.433</v>
      </c>
    </row>
    <row r="97" spans="2:16" x14ac:dyDescent="0.25">
      <c r="B97" s="82"/>
      <c r="C97" s="83"/>
      <c r="D97" s="83"/>
      <c r="E97" s="96" t="s">
        <v>70</v>
      </c>
      <c r="F97" s="97"/>
      <c r="G97" s="100"/>
      <c r="H97" s="100"/>
      <c r="I97" s="85"/>
      <c r="J97" s="85"/>
      <c r="K97" s="82"/>
      <c r="L97" s="82"/>
      <c r="M97" s="22" t="s">
        <v>88</v>
      </c>
      <c r="N97" s="8">
        <v>333523.81</v>
      </c>
      <c r="O97" s="9">
        <v>0.56699999999999995</v>
      </c>
      <c r="P97" s="10">
        <f t="shared" ref="P97" si="6">P96+O97</f>
        <v>1</v>
      </c>
    </row>
    <row r="98" spans="2:16" x14ac:dyDescent="0.25">
      <c r="B98" s="82"/>
      <c r="C98" s="83"/>
      <c r="D98" s="83"/>
      <c r="E98" s="98"/>
      <c r="F98" s="99"/>
      <c r="G98" s="100"/>
      <c r="H98" s="100"/>
      <c r="I98" s="85" t="s">
        <v>20</v>
      </c>
      <c r="J98" s="86" t="s">
        <v>38</v>
      </c>
      <c r="K98" s="84">
        <v>44218</v>
      </c>
      <c r="L98" s="84">
        <v>44600</v>
      </c>
      <c r="M98" s="3" t="s">
        <v>89</v>
      </c>
      <c r="N98" s="13">
        <f>P106*O98</f>
        <v>4929.2496000000001</v>
      </c>
      <c r="O98" s="19">
        <v>4.5100000000000001E-2</v>
      </c>
      <c r="P98" s="18">
        <f>O98</f>
        <v>4.5100000000000001E-2</v>
      </c>
    </row>
    <row r="99" spans="2:16" x14ac:dyDescent="0.25">
      <c r="B99" s="82"/>
      <c r="C99" s="83"/>
      <c r="D99" s="83"/>
      <c r="E99" s="98"/>
      <c r="F99" s="99"/>
      <c r="G99" s="100"/>
      <c r="H99" s="100"/>
      <c r="I99" s="85"/>
      <c r="J99" s="87"/>
      <c r="K99" s="82"/>
      <c r="L99" s="82"/>
      <c r="M99" s="3" t="s">
        <v>17</v>
      </c>
      <c r="N99" s="13" t="s">
        <v>87</v>
      </c>
      <c r="O99" s="19">
        <v>0.1024</v>
      </c>
      <c r="P99" s="18">
        <f>P98+O99</f>
        <v>0.14750000000000002</v>
      </c>
    </row>
    <row r="100" spans="2:16" x14ac:dyDescent="0.25">
      <c r="B100" s="82"/>
      <c r="C100" s="83"/>
      <c r="D100" s="83"/>
      <c r="E100" s="102"/>
      <c r="F100" s="103"/>
      <c r="G100" s="100"/>
      <c r="H100" s="100"/>
      <c r="I100" s="85"/>
      <c r="J100" s="87"/>
      <c r="K100" s="82"/>
      <c r="L100" s="82"/>
      <c r="M100" s="3" t="s">
        <v>18</v>
      </c>
      <c r="N100" s="13" t="s">
        <v>86</v>
      </c>
      <c r="O100" s="19">
        <v>0.11749999999999999</v>
      </c>
      <c r="P100" s="18">
        <f>P99+O100</f>
        <v>0.26500000000000001</v>
      </c>
    </row>
    <row r="101" spans="2:16" x14ac:dyDescent="0.25">
      <c r="B101" s="82"/>
      <c r="C101" s="83"/>
      <c r="D101" s="83"/>
      <c r="E101" s="104" t="s">
        <v>50</v>
      </c>
      <c r="F101" s="105"/>
      <c r="G101" s="100"/>
      <c r="H101" s="100"/>
      <c r="I101" s="85"/>
      <c r="J101" s="87"/>
      <c r="K101" s="82"/>
      <c r="L101" s="82"/>
      <c r="M101" s="3" t="s">
        <v>19</v>
      </c>
      <c r="N101" s="13">
        <v>8873.32</v>
      </c>
      <c r="O101" s="18">
        <v>8.1199999999999994E-2</v>
      </c>
      <c r="P101" s="18">
        <f>P100+O101</f>
        <v>0.34620000000000001</v>
      </c>
    </row>
    <row r="102" spans="2:16" x14ac:dyDescent="0.25">
      <c r="B102" s="82"/>
      <c r="C102" s="83"/>
      <c r="D102" s="83"/>
      <c r="E102" s="96" t="s">
        <v>71</v>
      </c>
      <c r="F102" s="97"/>
      <c r="G102" s="100"/>
      <c r="H102" s="100"/>
      <c r="I102" s="85"/>
      <c r="J102" s="87"/>
      <c r="K102" s="82"/>
      <c r="L102" s="82"/>
      <c r="M102" s="3" t="s">
        <v>22</v>
      </c>
      <c r="N102" s="20">
        <v>8873.82</v>
      </c>
      <c r="O102" s="19">
        <v>8.1199999999999994E-2</v>
      </c>
      <c r="P102" s="18">
        <v>0.4254</v>
      </c>
    </row>
    <row r="103" spans="2:16" x14ac:dyDescent="0.25">
      <c r="B103" s="82"/>
      <c r="C103" s="83"/>
      <c r="D103" s="83"/>
      <c r="E103" s="98"/>
      <c r="F103" s="99"/>
      <c r="G103" s="100"/>
      <c r="H103" s="100"/>
      <c r="I103" s="85"/>
      <c r="J103" s="87"/>
      <c r="K103" s="82"/>
      <c r="L103" s="82"/>
      <c r="M103" s="3" t="s">
        <v>23</v>
      </c>
      <c r="N103" s="13">
        <v>8873.82</v>
      </c>
      <c r="O103" s="18">
        <v>8.1199999999999994E-2</v>
      </c>
      <c r="P103" s="18">
        <f>P102+O103</f>
        <v>0.50659999999999994</v>
      </c>
    </row>
    <row r="104" spans="2:16" x14ac:dyDescent="0.25">
      <c r="B104" s="82"/>
      <c r="C104" s="83"/>
      <c r="D104" s="83"/>
      <c r="E104" s="102"/>
      <c r="F104" s="103"/>
      <c r="G104" s="100"/>
      <c r="H104" s="100"/>
      <c r="I104" s="85"/>
      <c r="J104" s="87"/>
      <c r="K104" s="82"/>
      <c r="L104" s="82"/>
      <c r="M104" s="3" t="s">
        <v>24</v>
      </c>
      <c r="N104" s="27">
        <v>8873.82</v>
      </c>
      <c r="O104" s="44">
        <v>8.1199999999999994E-2</v>
      </c>
      <c r="P104" s="18">
        <f>P103+O104</f>
        <v>0.58779999999999988</v>
      </c>
    </row>
    <row r="105" spans="2:16" x14ac:dyDescent="0.25">
      <c r="B105" s="82"/>
      <c r="C105" s="83"/>
      <c r="D105" s="83"/>
      <c r="E105" s="106" t="s">
        <v>51</v>
      </c>
      <c r="F105" s="107"/>
      <c r="G105" s="100"/>
      <c r="H105" s="100"/>
      <c r="I105" s="85"/>
      <c r="J105" s="87"/>
      <c r="K105" s="82"/>
      <c r="L105" s="82"/>
      <c r="M105" s="3" t="s">
        <v>25</v>
      </c>
      <c r="N105" s="13">
        <v>8873.82</v>
      </c>
      <c r="O105" s="18">
        <v>8.1199999999999994E-2</v>
      </c>
      <c r="P105" s="18">
        <f>P104+O105</f>
        <v>0.66899999999999982</v>
      </c>
    </row>
    <row r="106" spans="2:16" x14ac:dyDescent="0.25">
      <c r="B106" s="82"/>
      <c r="C106" s="83"/>
      <c r="D106" s="83"/>
      <c r="E106" s="96" t="s">
        <v>67</v>
      </c>
      <c r="F106" s="97"/>
      <c r="G106" s="100"/>
      <c r="H106" s="100"/>
      <c r="I106" s="85"/>
      <c r="J106" s="87"/>
      <c r="K106" s="82"/>
      <c r="L106" s="82"/>
      <c r="M106" s="3" t="s">
        <v>26</v>
      </c>
      <c r="N106" s="13"/>
      <c r="O106" s="18"/>
      <c r="P106" s="45">
        <v>109296</v>
      </c>
    </row>
    <row r="107" spans="2:16" x14ac:dyDescent="0.25">
      <c r="B107" s="82"/>
      <c r="C107" s="83"/>
      <c r="D107" s="83"/>
      <c r="E107" s="98"/>
      <c r="F107" s="99"/>
      <c r="G107" s="100"/>
      <c r="H107" s="100"/>
      <c r="I107" s="85"/>
      <c r="J107" s="87"/>
      <c r="K107" s="82"/>
      <c r="L107" s="82"/>
      <c r="M107" s="3" t="s">
        <v>13</v>
      </c>
      <c r="N107" s="13"/>
      <c r="O107" s="18"/>
      <c r="P107" s="18"/>
    </row>
    <row r="108" spans="2:16" x14ac:dyDescent="0.25">
      <c r="B108" s="82"/>
      <c r="C108" s="83"/>
      <c r="D108" s="83"/>
      <c r="E108" s="98"/>
      <c r="F108" s="99"/>
      <c r="G108" s="100"/>
      <c r="H108" s="100"/>
      <c r="I108" s="85"/>
      <c r="J108" s="87"/>
      <c r="K108" s="82"/>
      <c r="L108" s="82"/>
      <c r="M108" s="3" t="s">
        <v>14</v>
      </c>
      <c r="N108" s="13"/>
      <c r="O108" s="18"/>
      <c r="P108" s="18"/>
    </row>
    <row r="109" spans="2:16" x14ac:dyDescent="0.25">
      <c r="B109" s="82"/>
      <c r="C109" s="83"/>
      <c r="D109" s="83"/>
      <c r="E109" s="102"/>
      <c r="F109" s="103"/>
      <c r="G109" s="100"/>
      <c r="H109" s="100"/>
      <c r="I109" s="85"/>
      <c r="J109" s="88"/>
      <c r="K109" s="82"/>
      <c r="L109" s="82"/>
      <c r="M109" s="3" t="s">
        <v>15</v>
      </c>
      <c r="N109" s="1"/>
      <c r="O109" s="17"/>
      <c r="P109" s="17"/>
    </row>
    <row r="110" spans="2:16" ht="15" customHeight="1" x14ac:dyDescent="0.25">
      <c r="B110" s="82">
        <v>8</v>
      </c>
      <c r="C110" s="83" t="s">
        <v>39</v>
      </c>
      <c r="D110" s="83"/>
      <c r="E110" s="96" t="s">
        <v>49</v>
      </c>
      <c r="F110" s="97"/>
      <c r="G110" s="100" t="s">
        <v>40</v>
      </c>
      <c r="H110" s="100"/>
      <c r="I110" s="85" t="s">
        <v>36</v>
      </c>
      <c r="J110" s="85" t="s">
        <v>38</v>
      </c>
      <c r="K110" s="84">
        <v>44121</v>
      </c>
      <c r="L110" s="84">
        <v>43836</v>
      </c>
      <c r="M110" s="7">
        <v>45200</v>
      </c>
      <c r="N110" s="8">
        <v>126041.97</v>
      </c>
      <c r="O110" s="9">
        <v>8.9700000000000002E-2</v>
      </c>
      <c r="P110" s="10">
        <f t="shared" ref="P110" si="7">O110</f>
        <v>8.9700000000000002E-2</v>
      </c>
    </row>
    <row r="111" spans="2:16" x14ac:dyDescent="0.25">
      <c r="B111" s="82"/>
      <c r="C111" s="83"/>
      <c r="D111" s="83"/>
      <c r="E111" s="96" t="s">
        <v>73</v>
      </c>
      <c r="F111" s="97"/>
      <c r="G111" s="100"/>
      <c r="H111" s="100"/>
      <c r="I111" s="85"/>
      <c r="J111" s="85"/>
      <c r="K111" s="82"/>
      <c r="L111" s="82"/>
      <c r="M111" s="11" t="s">
        <v>14</v>
      </c>
      <c r="N111" s="8">
        <v>706758.98</v>
      </c>
      <c r="O111" s="9">
        <v>0.50290000000000001</v>
      </c>
      <c r="P111" s="10">
        <f t="shared" ref="P111:P112" si="8">P110+O111</f>
        <v>0.59260000000000002</v>
      </c>
    </row>
    <row r="112" spans="2:16" x14ac:dyDescent="0.25">
      <c r="B112" s="82"/>
      <c r="C112" s="83"/>
      <c r="D112" s="83"/>
      <c r="E112" s="98"/>
      <c r="F112" s="99"/>
      <c r="G112" s="100"/>
      <c r="H112" s="100"/>
      <c r="I112" s="85"/>
      <c r="J112" s="85"/>
      <c r="K112" s="82"/>
      <c r="L112" s="82"/>
      <c r="M112" s="11" t="s">
        <v>15</v>
      </c>
      <c r="N112" s="8">
        <v>572592.42000000004</v>
      </c>
      <c r="O112" s="9">
        <v>0.40739999999999998</v>
      </c>
      <c r="P112" s="10">
        <f t="shared" si="8"/>
        <v>1</v>
      </c>
    </row>
    <row r="113" spans="2:16" x14ac:dyDescent="0.25">
      <c r="B113" s="82"/>
      <c r="C113" s="83"/>
      <c r="D113" s="83"/>
      <c r="E113" s="98"/>
      <c r="F113" s="99"/>
      <c r="G113" s="100"/>
      <c r="H113" s="100"/>
      <c r="I113" s="85" t="s">
        <v>20</v>
      </c>
      <c r="J113" s="86" t="s">
        <v>38</v>
      </c>
      <c r="K113" s="84">
        <v>44203</v>
      </c>
      <c r="L113" s="89">
        <v>44567</v>
      </c>
      <c r="M113" s="3" t="s">
        <v>16</v>
      </c>
      <c r="N113" s="16">
        <v>18095.810000000001</v>
      </c>
      <c r="O113" s="17">
        <v>7.4620000000000006E-2</v>
      </c>
      <c r="P113" s="39">
        <f>O113</f>
        <v>7.4620000000000006E-2</v>
      </c>
    </row>
    <row r="114" spans="2:16" x14ac:dyDescent="0.25">
      <c r="B114" s="82"/>
      <c r="C114" s="83"/>
      <c r="D114" s="83"/>
      <c r="E114" s="98"/>
      <c r="F114" s="99"/>
      <c r="G114" s="100"/>
      <c r="H114" s="100"/>
      <c r="I114" s="85"/>
      <c r="J114" s="87"/>
      <c r="K114" s="82"/>
      <c r="L114" s="83"/>
      <c r="M114" s="3" t="s">
        <v>17</v>
      </c>
      <c r="N114" s="16">
        <v>18095.810000000001</v>
      </c>
      <c r="O114" s="17">
        <v>7.46E-2</v>
      </c>
      <c r="P114" s="39">
        <f>P113+O114</f>
        <v>0.14922000000000002</v>
      </c>
    </row>
    <row r="115" spans="2:16" x14ac:dyDescent="0.25">
      <c r="B115" s="82"/>
      <c r="C115" s="83"/>
      <c r="D115" s="83"/>
      <c r="E115" s="102"/>
      <c r="F115" s="103"/>
      <c r="G115" s="100"/>
      <c r="H115" s="100"/>
      <c r="I115" s="85"/>
      <c r="J115" s="87"/>
      <c r="K115" s="82"/>
      <c r="L115" s="83"/>
      <c r="M115" s="3" t="s">
        <v>18</v>
      </c>
      <c r="N115" s="16">
        <v>18095.810000000001</v>
      </c>
      <c r="O115" s="17">
        <v>7.46E-2</v>
      </c>
      <c r="P115" s="39">
        <f>P114+O115</f>
        <v>0.22382000000000002</v>
      </c>
    </row>
    <row r="116" spans="2:16" x14ac:dyDescent="0.25">
      <c r="B116" s="82"/>
      <c r="C116" s="83"/>
      <c r="D116" s="83"/>
      <c r="E116" s="104" t="s">
        <v>50</v>
      </c>
      <c r="F116" s="105"/>
      <c r="G116" s="100"/>
      <c r="H116" s="100"/>
      <c r="I116" s="85"/>
      <c r="J116" s="87"/>
      <c r="K116" s="82"/>
      <c r="L116" s="83"/>
      <c r="M116" s="3" t="s">
        <v>19</v>
      </c>
      <c r="N116" s="16">
        <v>15705.78</v>
      </c>
      <c r="O116" s="17">
        <v>6.4699999999999994E-2</v>
      </c>
      <c r="P116" s="39">
        <f t="shared" ref="P116:P118" si="9">P115+O116</f>
        <v>0.28852</v>
      </c>
    </row>
    <row r="117" spans="2:16" x14ac:dyDescent="0.25">
      <c r="B117" s="82"/>
      <c r="C117" s="83"/>
      <c r="D117" s="83"/>
      <c r="E117" s="96" t="s">
        <v>74</v>
      </c>
      <c r="F117" s="97"/>
      <c r="G117" s="100"/>
      <c r="H117" s="100"/>
      <c r="I117" s="85"/>
      <c r="J117" s="87"/>
      <c r="K117" s="82"/>
      <c r="L117" s="83"/>
      <c r="M117" s="3" t="s">
        <v>22</v>
      </c>
      <c r="N117" s="16">
        <v>18120.61</v>
      </c>
      <c r="O117" s="17">
        <v>7.4700000000000003E-2</v>
      </c>
      <c r="P117" s="39">
        <f t="shared" si="9"/>
        <v>0.36321999999999999</v>
      </c>
    </row>
    <row r="118" spans="2:16" x14ac:dyDescent="0.25">
      <c r="B118" s="82"/>
      <c r="C118" s="83"/>
      <c r="D118" s="83"/>
      <c r="E118" s="98"/>
      <c r="F118" s="99"/>
      <c r="G118" s="100"/>
      <c r="H118" s="100"/>
      <c r="I118" s="85"/>
      <c r="J118" s="87"/>
      <c r="K118" s="82"/>
      <c r="L118" s="83"/>
      <c r="M118" s="3" t="s">
        <v>23</v>
      </c>
      <c r="N118" s="16">
        <f>14006.19</f>
        <v>14006.19</v>
      </c>
      <c r="O118" s="17">
        <v>5.7700000000000001E-2</v>
      </c>
      <c r="P118" s="39">
        <f t="shared" si="9"/>
        <v>0.42091999999999996</v>
      </c>
    </row>
    <row r="119" spans="2:16" x14ac:dyDescent="0.25">
      <c r="B119" s="82"/>
      <c r="C119" s="83"/>
      <c r="D119" s="83"/>
      <c r="E119" s="102"/>
      <c r="F119" s="103"/>
      <c r="G119" s="100"/>
      <c r="H119" s="100"/>
      <c r="I119" s="85"/>
      <c r="J119" s="87"/>
      <c r="K119" s="82"/>
      <c r="L119" s="83"/>
      <c r="M119" s="3" t="s">
        <v>24</v>
      </c>
      <c r="N119" s="16">
        <v>13956.25</v>
      </c>
      <c r="O119" s="17">
        <v>5.7520000000000002E-2</v>
      </c>
      <c r="P119" s="39">
        <f>P118+O119</f>
        <v>0.47843999999999998</v>
      </c>
    </row>
    <row r="120" spans="2:16" x14ac:dyDescent="0.25">
      <c r="B120" s="82"/>
      <c r="C120" s="83"/>
      <c r="D120" s="83"/>
      <c r="E120" s="106" t="s">
        <v>51</v>
      </c>
      <c r="F120" s="107"/>
      <c r="G120" s="100"/>
      <c r="H120" s="100"/>
      <c r="I120" s="85"/>
      <c r="J120" s="87"/>
      <c r="K120" s="82"/>
      <c r="L120" s="83"/>
      <c r="M120" s="3" t="s">
        <v>25</v>
      </c>
      <c r="N120" s="16">
        <v>13985.75</v>
      </c>
      <c r="O120" s="17">
        <v>5.7599999999999998E-2</v>
      </c>
      <c r="P120" s="39">
        <f>P119+O120</f>
        <v>0.53603999999999996</v>
      </c>
    </row>
    <row r="121" spans="2:16" x14ac:dyDescent="0.25">
      <c r="B121" s="82"/>
      <c r="C121" s="83"/>
      <c r="D121" s="83"/>
      <c r="E121" s="96" t="s">
        <v>72</v>
      </c>
      <c r="F121" s="97"/>
      <c r="G121" s="100"/>
      <c r="H121" s="100"/>
      <c r="I121" s="85"/>
      <c r="J121" s="87"/>
      <c r="K121" s="82"/>
      <c r="L121" s="83"/>
      <c r="M121" s="3" t="s">
        <v>26</v>
      </c>
      <c r="N121" s="40">
        <v>13962.13</v>
      </c>
      <c r="O121" s="17">
        <v>5.7520000000000002E-2</v>
      </c>
      <c r="P121" s="39">
        <f t="shared" ref="P121" si="10">P120+O121</f>
        <v>0.59355999999999998</v>
      </c>
    </row>
    <row r="122" spans="2:16" x14ac:dyDescent="0.25">
      <c r="B122" s="82"/>
      <c r="C122" s="83"/>
      <c r="D122" s="83"/>
      <c r="E122" s="98"/>
      <c r="F122" s="99"/>
      <c r="G122" s="100"/>
      <c r="H122" s="100"/>
      <c r="I122" s="85"/>
      <c r="J122" s="87"/>
      <c r="K122" s="82"/>
      <c r="L122" s="83"/>
      <c r="M122" s="3" t="s">
        <v>13</v>
      </c>
      <c r="N122" s="32">
        <v>13962.13</v>
      </c>
      <c r="O122" s="33">
        <v>5.7520000000000002E-2</v>
      </c>
      <c r="P122" s="39">
        <f>P121+O122</f>
        <v>0.65107999999999999</v>
      </c>
    </row>
    <row r="123" spans="2:16" x14ac:dyDescent="0.25">
      <c r="B123" s="82"/>
      <c r="C123" s="83"/>
      <c r="D123" s="83"/>
      <c r="E123" s="98"/>
      <c r="F123" s="99"/>
      <c r="G123" s="100"/>
      <c r="H123" s="100"/>
      <c r="I123" s="85"/>
      <c r="J123" s="87"/>
      <c r="K123" s="82"/>
      <c r="L123" s="83"/>
      <c r="M123" s="3" t="s">
        <v>14</v>
      </c>
      <c r="N123" s="16">
        <v>13962.14</v>
      </c>
      <c r="O123" s="42">
        <v>5.7540500000000001E-2</v>
      </c>
      <c r="P123" s="39">
        <f>P122+O123</f>
        <v>0.70862049999999999</v>
      </c>
    </row>
    <row r="124" spans="2:16" x14ac:dyDescent="0.25">
      <c r="B124" s="82"/>
      <c r="C124" s="83"/>
      <c r="D124" s="83"/>
      <c r="E124" s="98"/>
      <c r="F124" s="99"/>
      <c r="G124" s="100"/>
      <c r="H124" s="100"/>
      <c r="I124" s="85"/>
      <c r="J124" s="87"/>
      <c r="K124" s="82"/>
      <c r="L124" s="83"/>
      <c r="M124" s="3" t="s">
        <v>15</v>
      </c>
      <c r="N124" s="41">
        <v>67242.710000000006</v>
      </c>
      <c r="O124" s="43">
        <v>0.27711930000000001</v>
      </c>
      <c r="P124" s="39">
        <f>P123+O124</f>
        <v>0.98573979999999994</v>
      </c>
    </row>
    <row r="125" spans="2:16" x14ac:dyDescent="0.25">
      <c r="B125" s="82"/>
      <c r="C125" s="83"/>
      <c r="D125" s="83"/>
      <c r="E125" s="102"/>
      <c r="F125" s="103"/>
      <c r="G125" s="100"/>
      <c r="H125" s="100"/>
      <c r="I125" s="85"/>
      <c r="J125" s="88"/>
      <c r="K125" s="82"/>
      <c r="L125" s="83"/>
      <c r="M125" s="29" t="s">
        <v>16</v>
      </c>
      <c r="N125" s="40">
        <v>3457.88</v>
      </c>
      <c r="O125" s="43">
        <v>1.4250499999999999E-2</v>
      </c>
      <c r="P125" s="39">
        <f t="shared" ref="P125" si="11">P124+O125</f>
        <v>0.99999029999999989</v>
      </c>
    </row>
    <row r="126" spans="2:16" ht="15" customHeight="1" x14ac:dyDescent="0.25">
      <c r="B126" s="82">
        <v>9</v>
      </c>
      <c r="C126" s="83" t="s">
        <v>41</v>
      </c>
      <c r="D126" s="83"/>
      <c r="E126" s="96" t="s">
        <v>49</v>
      </c>
      <c r="F126" s="97"/>
      <c r="G126" s="100" t="s">
        <v>42</v>
      </c>
      <c r="H126" s="100"/>
      <c r="I126" s="85" t="s">
        <v>36</v>
      </c>
      <c r="J126" s="85" t="s">
        <v>38</v>
      </c>
      <c r="K126" s="84">
        <v>44121</v>
      </c>
      <c r="L126" s="84">
        <v>44219</v>
      </c>
      <c r="M126" s="7">
        <v>45200</v>
      </c>
      <c r="N126" s="8">
        <v>487779.64</v>
      </c>
      <c r="O126" s="9">
        <v>0.41760000000000003</v>
      </c>
      <c r="P126" s="10">
        <f t="shared" ref="P126" si="12">O126</f>
        <v>0.41760000000000003</v>
      </c>
    </row>
    <row r="127" spans="2:16" x14ac:dyDescent="0.25">
      <c r="B127" s="82"/>
      <c r="C127" s="83"/>
      <c r="D127" s="83"/>
      <c r="E127" s="96" t="s">
        <v>77</v>
      </c>
      <c r="F127" s="97"/>
      <c r="G127" s="100"/>
      <c r="H127" s="100"/>
      <c r="I127" s="85"/>
      <c r="J127" s="85"/>
      <c r="K127" s="82"/>
      <c r="L127" s="82"/>
      <c r="M127" s="11" t="s">
        <v>14</v>
      </c>
      <c r="N127" s="8">
        <v>369746.42</v>
      </c>
      <c r="O127" s="9">
        <v>0.31659999999999999</v>
      </c>
      <c r="P127" s="10">
        <f t="shared" ref="P127:P128" si="13">P126+O127</f>
        <v>0.73419999999999996</v>
      </c>
    </row>
    <row r="128" spans="2:16" x14ac:dyDescent="0.25">
      <c r="B128" s="82"/>
      <c r="C128" s="83"/>
      <c r="D128" s="83"/>
      <c r="E128" s="98"/>
      <c r="F128" s="99"/>
      <c r="G128" s="100"/>
      <c r="H128" s="100"/>
      <c r="I128" s="85"/>
      <c r="J128" s="85"/>
      <c r="K128" s="82"/>
      <c r="L128" s="82"/>
      <c r="M128" s="11" t="s">
        <v>15</v>
      </c>
      <c r="N128" s="8">
        <v>310400.59999999998</v>
      </c>
      <c r="O128" s="9">
        <v>0.26579999999999998</v>
      </c>
      <c r="P128" s="10">
        <f t="shared" si="13"/>
        <v>1</v>
      </c>
    </row>
    <row r="129" spans="2:16" x14ac:dyDescent="0.25">
      <c r="B129" s="82"/>
      <c r="C129" s="83"/>
      <c r="D129" s="83"/>
      <c r="E129" s="98"/>
      <c r="F129" s="99"/>
      <c r="G129" s="100"/>
      <c r="H129" s="100"/>
      <c r="I129" s="85" t="s">
        <v>20</v>
      </c>
      <c r="J129" s="86" t="s">
        <v>38</v>
      </c>
      <c r="K129" s="84">
        <v>44220</v>
      </c>
      <c r="L129" s="84">
        <v>44585</v>
      </c>
      <c r="M129" s="3" t="s">
        <v>16</v>
      </c>
      <c r="N129" s="5">
        <v>18086.03</v>
      </c>
      <c r="O129" s="6">
        <v>8.3299999999999999E-2</v>
      </c>
      <c r="P129" s="4">
        <f>O129</f>
        <v>8.3299999999999999E-2</v>
      </c>
    </row>
    <row r="130" spans="2:16" x14ac:dyDescent="0.25">
      <c r="B130" s="82"/>
      <c r="C130" s="83"/>
      <c r="D130" s="83"/>
      <c r="E130" s="98"/>
      <c r="F130" s="99"/>
      <c r="G130" s="100"/>
      <c r="H130" s="100"/>
      <c r="I130" s="85"/>
      <c r="J130" s="87"/>
      <c r="K130" s="82"/>
      <c r="L130" s="82"/>
      <c r="M130" s="3" t="s">
        <v>17</v>
      </c>
      <c r="N130" s="5">
        <v>18091.3</v>
      </c>
      <c r="O130" s="6">
        <v>8.3299999999999999E-2</v>
      </c>
      <c r="P130" s="4">
        <f>P129+O130</f>
        <v>0.1666</v>
      </c>
    </row>
    <row r="131" spans="2:16" x14ac:dyDescent="0.25">
      <c r="B131" s="82"/>
      <c r="C131" s="83"/>
      <c r="D131" s="83"/>
      <c r="E131" s="102"/>
      <c r="F131" s="103"/>
      <c r="G131" s="100"/>
      <c r="H131" s="100"/>
      <c r="I131" s="85"/>
      <c r="J131" s="87"/>
      <c r="K131" s="82"/>
      <c r="L131" s="82"/>
      <c r="M131" s="3" t="s">
        <v>18</v>
      </c>
      <c r="N131" s="5">
        <v>18094.259999999998</v>
      </c>
      <c r="O131" s="6">
        <v>8.3299999999999999E-2</v>
      </c>
      <c r="P131" s="4">
        <f>P130+O131</f>
        <v>0.24990000000000001</v>
      </c>
    </row>
    <row r="132" spans="2:16" x14ac:dyDescent="0.25">
      <c r="B132" s="82"/>
      <c r="C132" s="83"/>
      <c r="D132" s="83"/>
      <c r="E132" s="104" t="s">
        <v>50</v>
      </c>
      <c r="F132" s="105"/>
      <c r="G132" s="100"/>
      <c r="H132" s="100"/>
      <c r="I132" s="85"/>
      <c r="J132" s="87"/>
      <c r="K132" s="82"/>
      <c r="L132" s="82"/>
      <c r="M132" s="3" t="s">
        <v>19</v>
      </c>
      <c r="N132" s="16">
        <v>18091.45</v>
      </c>
      <c r="O132" s="17">
        <v>8.3299999999999999E-2</v>
      </c>
      <c r="P132" s="4">
        <f>P131+O132</f>
        <v>0.3332</v>
      </c>
    </row>
    <row r="133" spans="2:16" ht="15" customHeight="1" x14ac:dyDescent="0.25">
      <c r="B133" s="82"/>
      <c r="C133" s="83"/>
      <c r="D133" s="83"/>
      <c r="E133" s="96" t="s">
        <v>76</v>
      </c>
      <c r="F133" s="97"/>
      <c r="G133" s="100"/>
      <c r="H133" s="100"/>
      <c r="I133" s="85"/>
      <c r="J133" s="87"/>
      <c r="K133" s="82"/>
      <c r="L133" s="82"/>
      <c r="M133" s="3" t="s">
        <v>22</v>
      </c>
      <c r="N133" s="13">
        <v>18091.47</v>
      </c>
      <c r="O133" s="17">
        <v>8.3299999999999999E-2</v>
      </c>
      <c r="P133" s="2"/>
    </row>
    <row r="134" spans="2:16" x14ac:dyDescent="0.25">
      <c r="B134" s="82"/>
      <c r="C134" s="83"/>
      <c r="D134" s="83"/>
      <c r="E134" s="98"/>
      <c r="F134" s="99"/>
      <c r="G134" s="100"/>
      <c r="H134" s="100"/>
      <c r="I134" s="85"/>
      <c r="J134" s="87"/>
      <c r="K134" s="82"/>
      <c r="L134" s="82"/>
      <c r="M134" s="3" t="s">
        <v>23</v>
      </c>
      <c r="N134" s="16">
        <v>18091.46</v>
      </c>
      <c r="O134" s="17">
        <v>8.3299999999999999E-2</v>
      </c>
      <c r="P134" s="1"/>
    </row>
    <row r="135" spans="2:16" x14ac:dyDescent="0.25">
      <c r="B135" s="82"/>
      <c r="C135" s="83"/>
      <c r="D135" s="83"/>
      <c r="E135" s="102"/>
      <c r="F135" s="103"/>
      <c r="G135" s="100"/>
      <c r="H135" s="100"/>
      <c r="I135" s="85"/>
      <c r="J135" s="87"/>
      <c r="K135" s="82"/>
      <c r="L135" s="82"/>
      <c r="M135" s="3" t="s">
        <v>24</v>
      </c>
      <c r="N135" s="16">
        <v>18091.46</v>
      </c>
      <c r="O135" s="17">
        <v>8.3299999999999999E-2</v>
      </c>
      <c r="P135" s="24"/>
    </row>
    <row r="136" spans="2:16" x14ac:dyDescent="0.25">
      <c r="B136" s="82"/>
      <c r="C136" s="83"/>
      <c r="D136" s="83"/>
      <c r="E136" s="106" t="s">
        <v>51</v>
      </c>
      <c r="F136" s="107"/>
      <c r="G136" s="100"/>
      <c r="H136" s="100"/>
      <c r="I136" s="85"/>
      <c r="J136" s="87"/>
      <c r="K136" s="82"/>
      <c r="L136" s="82"/>
      <c r="M136" s="3" t="s">
        <v>25</v>
      </c>
      <c r="N136" s="16">
        <v>18090.48</v>
      </c>
      <c r="O136" s="17">
        <v>8.3299999999999999E-2</v>
      </c>
      <c r="P136" s="3"/>
    </row>
    <row r="137" spans="2:16" x14ac:dyDescent="0.25">
      <c r="B137" s="82"/>
      <c r="C137" s="83"/>
      <c r="D137" s="83"/>
      <c r="E137" s="96" t="s">
        <v>75</v>
      </c>
      <c r="F137" s="97"/>
      <c r="G137" s="100"/>
      <c r="H137" s="100"/>
      <c r="I137" s="85"/>
      <c r="J137" s="87"/>
      <c r="K137" s="82"/>
      <c r="L137" s="82"/>
      <c r="M137" s="3" t="s">
        <v>26</v>
      </c>
      <c r="N137" s="16">
        <v>18090.48</v>
      </c>
      <c r="O137" s="17">
        <v>8.3299999999999999E-2</v>
      </c>
      <c r="P137" s="3"/>
    </row>
    <row r="138" spans="2:16" x14ac:dyDescent="0.25">
      <c r="B138" s="82"/>
      <c r="C138" s="83"/>
      <c r="D138" s="83"/>
      <c r="E138" s="98"/>
      <c r="F138" s="99"/>
      <c r="G138" s="100"/>
      <c r="H138" s="100"/>
      <c r="I138" s="85"/>
      <c r="J138" s="87"/>
      <c r="K138" s="82"/>
      <c r="L138" s="82"/>
      <c r="M138" s="3" t="s">
        <v>13</v>
      </c>
      <c r="N138" s="16">
        <v>18090.48</v>
      </c>
      <c r="O138" s="17">
        <v>8.3299999999999999E-2</v>
      </c>
      <c r="P138" s="3"/>
    </row>
    <row r="139" spans="2:16" x14ac:dyDescent="0.25">
      <c r="B139" s="82"/>
      <c r="C139" s="83"/>
      <c r="D139" s="83"/>
      <c r="E139" s="98"/>
      <c r="F139" s="99"/>
      <c r="G139" s="100"/>
      <c r="H139" s="100"/>
      <c r="I139" s="85"/>
      <c r="J139" s="87"/>
      <c r="K139" s="82"/>
      <c r="L139" s="82"/>
      <c r="M139" s="3" t="s">
        <v>14</v>
      </c>
      <c r="N139" s="16">
        <v>16963.25</v>
      </c>
      <c r="O139" s="17">
        <v>7.8140000000000001E-2</v>
      </c>
      <c r="P139" s="3"/>
    </row>
    <row r="140" spans="2:16" x14ac:dyDescent="0.25">
      <c r="B140" s="82"/>
      <c r="C140" s="83"/>
      <c r="D140" s="83"/>
      <c r="E140" s="102"/>
      <c r="F140" s="103"/>
      <c r="G140" s="100"/>
      <c r="H140" s="100"/>
      <c r="I140" s="85"/>
      <c r="J140" s="88"/>
      <c r="K140" s="82"/>
      <c r="L140" s="82"/>
      <c r="M140" s="3" t="s">
        <v>15</v>
      </c>
      <c r="N140" s="16">
        <v>16963.25</v>
      </c>
      <c r="O140" s="17">
        <v>7.8140000000000001E-2</v>
      </c>
      <c r="P140" s="3"/>
    </row>
    <row r="141" spans="2:16" x14ac:dyDescent="0.25">
      <c r="B141" s="82">
        <v>10</v>
      </c>
      <c r="C141" s="83" t="s">
        <v>43</v>
      </c>
      <c r="D141" s="83"/>
      <c r="E141" s="96" t="s">
        <v>49</v>
      </c>
      <c r="F141" s="97"/>
      <c r="G141" s="100">
        <v>390000</v>
      </c>
      <c r="H141" s="100"/>
      <c r="I141" s="85" t="s">
        <v>36</v>
      </c>
      <c r="J141" s="85" t="s">
        <v>38</v>
      </c>
      <c r="K141" s="84">
        <v>44116</v>
      </c>
      <c r="L141" s="84">
        <v>44162</v>
      </c>
      <c r="M141" s="7">
        <v>45200</v>
      </c>
      <c r="N141" s="8">
        <v>166920.91</v>
      </c>
      <c r="O141" s="9">
        <v>0.50839999999999996</v>
      </c>
      <c r="P141" s="10">
        <f t="shared" ref="P141" si="14">O141</f>
        <v>0.50839999999999996</v>
      </c>
    </row>
    <row r="142" spans="2:16" x14ac:dyDescent="0.25">
      <c r="B142" s="82"/>
      <c r="C142" s="83"/>
      <c r="D142" s="83"/>
      <c r="E142" s="96" t="s">
        <v>79</v>
      </c>
      <c r="F142" s="97"/>
      <c r="G142" s="100"/>
      <c r="H142" s="100"/>
      <c r="I142" s="85"/>
      <c r="J142" s="85"/>
      <c r="K142" s="82"/>
      <c r="L142" s="82"/>
      <c r="M142" s="11" t="s">
        <v>14</v>
      </c>
      <c r="N142" s="8">
        <v>161431.67000000001</v>
      </c>
      <c r="O142" s="9">
        <v>0.49159999999999998</v>
      </c>
      <c r="P142" s="10">
        <f t="shared" ref="P142" si="15">P141+O142</f>
        <v>1</v>
      </c>
    </row>
    <row r="143" spans="2:16" x14ac:dyDescent="0.25">
      <c r="B143" s="82"/>
      <c r="C143" s="83"/>
      <c r="D143" s="83"/>
      <c r="E143" s="98"/>
      <c r="F143" s="99"/>
      <c r="G143" s="100"/>
      <c r="H143" s="100"/>
      <c r="I143" s="85" t="s">
        <v>20</v>
      </c>
      <c r="J143" s="86" t="s">
        <v>38</v>
      </c>
      <c r="K143" s="84" t="s">
        <v>44</v>
      </c>
      <c r="L143" s="89">
        <v>44558</v>
      </c>
      <c r="M143" s="3" t="s">
        <v>16</v>
      </c>
      <c r="N143" s="5">
        <v>4722.99</v>
      </c>
      <c r="O143" s="6">
        <v>8.3000000000000004E-2</v>
      </c>
      <c r="P143" s="4">
        <f>O143</f>
        <v>8.3000000000000004E-2</v>
      </c>
    </row>
    <row r="144" spans="2:16" x14ac:dyDescent="0.25">
      <c r="B144" s="82"/>
      <c r="C144" s="83"/>
      <c r="D144" s="83"/>
      <c r="E144" s="98"/>
      <c r="F144" s="99"/>
      <c r="G144" s="100"/>
      <c r="H144" s="100"/>
      <c r="I144" s="85"/>
      <c r="J144" s="87"/>
      <c r="K144" s="82"/>
      <c r="L144" s="83"/>
      <c r="M144" s="3" t="s">
        <v>17</v>
      </c>
      <c r="N144" s="5">
        <v>4722.99</v>
      </c>
      <c r="O144" s="6">
        <v>8.3299999999999999E-2</v>
      </c>
      <c r="P144" s="4">
        <f>P143+O144</f>
        <v>0.1663</v>
      </c>
    </row>
    <row r="145" spans="2:16" x14ac:dyDescent="0.25">
      <c r="B145" s="82"/>
      <c r="C145" s="83"/>
      <c r="D145" s="83"/>
      <c r="E145" s="102"/>
      <c r="F145" s="103"/>
      <c r="G145" s="100"/>
      <c r="H145" s="100"/>
      <c r="I145" s="85"/>
      <c r="J145" s="87"/>
      <c r="K145" s="82"/>
      <c r="L145" s="83"/>
      <c r="M145" s="3" t="s">
        <v>18</v>
      </c>
      <c r="N145" s="5">
        <v>4722.99</v>
      </c>
      <c r="O145" s="6">
        <v>8.3299999999999999E-2</v>
      </c>
      <c r="P145" s="4">
        <f>P144+O145</f>
        <v>0.24959999999999999</v>
      </c>
    </row>
    <row r="146" spans="2:16" x14ac:dyDescent="0.25">
      <c r="B146" s="82"/>
      <c r="C146" s="83"/>
      <c r="D146" s="83"/>
      <c r="E146" s="104" t="s">
        <v>50</v>
      </c>
      <c r="F146" s="105"/>
      <c r="G146" s="100"/>
      <c r="H146" s="100"/>
      <c r="I146" s="85"/>
      <c r="J146" s="87"/>
      <c r="K146" s="82"/>
      <c r="L146" s="83"/>
      <c r="M146" s="3" t="s">
        <v>19</v>
      </c>
      <c r="N146" s="115" t="s">
        <v>97</v>
      </c>
      <c r="O146" s="116"/>
      <c r="P146" s="6"/>
    </row>
    <row r="147" spans="2:16" x14ac:dyDescent="0.25">
      <c r="B147" s="82"/>
      <c r="C147" s="83"/>
      <c r="D147" s="83"/>
      <c r="E147" s="108" t="s">
        <v>80</v>
      </c>
      <c r="F147" s="109"/>
      <c r="G147" s="100"/>
      <c r="H147" s="100"/>
      <c r="I147" s="85"/>
      <c r="J147" s="87"/>
      <c r="K147" s="82"/>
      <c r="L147" s="83"/>
      <c r="M147" s="3" t="s">
        <v>22</v>
      </c>
      <c r="N147" s="5">
        <v>4719.5600000000004</v>
      </c>
      <c r="O147" s="6">
        <v>8.3299999999999999E-2</v>
      </c>
      <c r="P147" s="61">
        <f>P145+O147</f>
        <v>0.33289999999999997</v>
      </c>
    </row>
    <row r="148" spans="2:16" x14ac:dyDescent="0.25">
      <c r="B148" s="82"/>
      <c r="C148" s="83"/>
      <c r="D148" s="83"/>
      <c r="E148" s="110"/>
      <c r="F148" s="111"/>
      <c r="G148" s="100"/>
      <c r="H148" s="100"/>
      <c r="I148" s="85"/>
      <c r="J148" s="87"/>
      <c r="K148" s="82"/>
      <c r="L148" s="83"/>
      <c r="M148" s="3" t="s">
        <v>23</v>
      </c>
      <c r="N148" s="5">
        <v>4730.2700000000004</v>
      </c>
      <c r="O148" s="6">
        <v>8.3500000000000005E-2</v>
      </c>
      <c r="P148" s="61">
        <f>P147+O148</f>
        <v>0.41639999999999999</v>
      </c>
    </row>
    <row r="149" spans="2:16" x14ac:dyDescent="0.25">
      <c r="B149" s="82"/>
      <c r="C149" s="83"/>
      <c r="D149" s="83"/>
      <c r="E149" s="112"/>
      <c r="F149" s="113"/>
      <c r="G149" s="100"/>
      <c r="H149" s="100"/>
      <c r="I149" s="85"/>
      <c r="J149" s="87"/>
      <c r="K149" s="82"/>
      <c r="L149" s="83"/>
      <c r="M149" s="3" t="s">
        <v>24</v>
      </c>
      <c r="N149" s="5">
        <v>4722.1400000000003</v>
      </c>
      <c r="O149" s="6">
        <v>8.3299999999999999E-2</v>
      </c>
      <c r="P149" s="61">
        <f>P148+O149</f>
        <v>0.49969999999999998</v>
      </c>
    </row>
    <row r="150" spans="2:16" x14ac:dyDescent="0.25">
      <c r="B150" s="82"/>
      <c r="C150" s="83"/>
      <c r="D150" s="83"/>
      <c r="E150" s="106" t="s">
        <v>51</v>
      </c>
      <c r="F150" s="107"/>
      <c r="G150" s="100"/>
      <c r="H150" s="100"/>
      <c r="I150" s="85"/>
      <c r="J150" s="87"/>
      <c r="K150" s="82"/>
      <c r="L150" s="83"/>
      <c r="M150" s="3" t="s">
        <v>25</v>
      </c>
      <c r="N150" s="115" t="s">
        <v>98</v>
      </c>
      <c r="O150" s="116"/>
      <c r="P150" s="61"/>
    </row>
    <row r="151" spans="2:16" x14ac:dyDescent="0.25">
      <c r="B151" s="82"/>
      <c r="C151" s="83"/>
      <c r="D151" s="83"/>
      <c r="E151" s="96" t="s">
        <v>78</v>
      </c>
      <c r="F151" s="97"/>
      <c r="G151" s="100"/>
      <c r="H151" s="100"/>
      <c r="I151" s="85"/>
      <c r="J151" s="87"/>
      <c r="K151" s="82"/>
      <c r="L151" s="83"/>
      <c r="M151" s="3" t="s">
        <v>26</v>
      </c>
      <c r="N151" s="5">
        <v>4720.83</v>
      </c>
      <c r="O151" s="6">
        <v>8.3299999999999999E-2</v>
      </c>
      <c r="P151" s="61">
        <f>P149+O151</f>
        <v>0.58299999999999996</v>
      </c>
    </row>
    <row r="152" spans="2:16" x14ac:dyDescent="0.25">
      <c r="B152" s="82"/>
      <c r="C152" s="83"/>
      <c r="D152" s="83"/>
      <c r="E152" s="98"/>
      <c r="F152" s="99"/>
      <c r="G152" s="100"/>
      <c r="H152" s="100"/>
      <c r="I152" s="85"/>
      <c r="J152" s="87"/>
      <c r="K152" s="82"/>
      <c r="L152" s="83"/>
      <c r="M152" s="3" t="s">
        <v>13</v>
      </c>
      <c r="N152" s="115" t="s">
        <v>98</v>
      </c>
      <c r="O152" s="116"/>
      <c r="P152" s="6"/>
    </row>
    <row r="153" spans="2:16" x14ac:dyDescent="0.25">
      <c r="B153" s="82"/>
      <c r="C153" s="83"/>
      <c r="D153" s="83"/>
      <c r="E153" s="98"/>
      <c r="F153" s="99"/>
      <c r="G153" s="100"/>
      <c r="H153" s="100"/>
      <c r="I153" s="85"/>
      <c r="J153" s="87"/>
      <c r="K153" s="82"/>
      <c r="L153" s="83"/>
      <c r="M153" s="3" t="s">
        <v>14</v>
      </c>
      <c r="N153" s="115" t="s">
        <v>98</v>
      </c>
      <c r="O153" s="116"/>
      <c r="P153" s="6"/>
    </row>
    <row r="154" spans="2:16" x14ac:dyDescent="0.25">
      <c r="B154" s="82"/>
      <c r="C154" s="83"/>
      <c r="D154" s="83"/>
      <c r="E154" s="102"/>
      <c r="F154" s="103"/>
      <c r="G154" s="100"/>
      <c r="H154" s="100"/>
      <c r="I154" s="85"/>
      <c r="J154" s="88"/>
      <c r="K154" s="82"/>
      <c r="L154" s="83"/>
      <c r="M154" s="3" t="s">
        <v>15</v>
      </c>
      <c r="N154" s="115" t="s">
        <v>98</v>
      </c>
      <c r="O154" s="116"/>
      <c r="P154" s="6"/>
    </row>
    <row r="155" spans="2:16" x14ac:dyDescent="0.25">
      <c r="B155" s="82">
        <v>12</v>
      </c>
      <c r="C155" s="83" t="s">
        <v>46</v>
      </c>
      <c r="D155" s="83"/>
      <c r="E155" s="96" t="s">
        <v>49</v>
      </c>
      <c r="F155" s="97"/>
      <c r="G155" s="100">
        <v>2136958.5</v>
      </c>
      <c r="H155" s="100"/>
      <c r="I155" s="85" t="s">
        <v>36</v>
      </c>
      <c r="J155" s="85" t="s">
        <v>38</v>
      </c>
      <c r="K155" s="84">
        <v>44132</v>
      </c>
      <c r="L155" s="84">
        <v>44186</v>
      </c>
      <c r="M155" s="7" t="s">
        <v>13</v>
      </c>
      <c r="N155" s="8">
        <v>271971.49</v>
      </c>
      <c r="O155" s="9">
        <v>0.1527</v>
      </c>
      <c r="P155" s="57">
        <f t="shared" ref="P155" si="16">O155</f>
        <v>0.1527</v>
      </c>
    </row>
    <row r="156" spans="2:16" x14ac:dyDescent="0.25">
      <c r="B156" s="82"/>
      <c r="C156" s="83"/>
      <c r="D156" s="83"/>
      <c r="E156" s="96" t="s">
        <v>82</v>
      </c>
      <c r="F156" s="97"/>
      <c r="G156" s="100"/>
      <c r="H156" s="100"/>
      <c r="I156" s="85"/>
      <c r="J156" s="85"/>
      <c r="K156" s="82"/>
      <c r="L156" s="82"/>
      <c r="M156" s="11" t="s">
        <v>14</v>
      </c>
      <c r="N156" s="8">
        <v>1201436.22</v>
      </c>
      <c r="O156" s="9">
        <v>0.67459999999999998</v>
      </c>
      <c r="P156" s="57">
        <f t="shared" ref="P156:P157" si="17">P155+O156</f>
        <v>0.82729999999999992</v>
      </c>
    </row>
    <row r="157" spans="2:16" x14ac:dyDescent="0.25">
      <c r="B157" s="82"/>
      <c r="C157" s="83"/>
      <c r="D157" s="83"/>
      <c r="E157" s="98"/>
      <c r="F157" s="99"/>
      <c r="G157" s="100"/>
      <c r="H157" s="100"/>
      <c r="I157" s="85"/>
      <c r="J157" s="85"/>
      <c r="K157" s="82"/>
      <c r="L157" s="82"/>
      <c r="M157" s="11" t="s">
        <v>15</v>
      </c>
      <c r="N157" s="8">
        <v>307549.69</v>
      </c>
      <c r="O157" s="9">
        <v>0.17269999999999999</v>
      </c>
      <c r="P157" s="57">
        <f t="shared" si="17"/>
        <v>0.99999999999999989</v>
      </c>
    </row>
    <row r="158" spans="2:16" x14ac:dyDescent="0.25">
      <c r="B158" s="82"/>
      <c r="C158" s="83"/>
      <c r="D158" s="83"/>
      <c r="E158" s="98"/>
      <c r="F158" s="99"/>
      <c r="G158" s="100"/>
      <c r="H158" s="100"/>
      <c r="I158" s="85" t="s">
        <v>20</v>
      </c>
      <c r="J158" s="86" t="s">
        <v>38</v>
      </c>
      <c r="K158" s="84">
        <v>44200</v>
      </c>
      <c r="L158" s="83" t="s">
        <v>100</v>
      </c>
      <c r="M158" s="46">
        <v>44197</v>
      </c>
      <c r="N158" s="5">
        <v>22273.97</v>
      </c>
      <c r="O158" s="6">
        <v>6.7299999999999999E-2</v>
      </c>
      <c r="P158" s="58">
        <f>O158</f>
        <v>6.7299999999999999E-2</v>
      </c>
    </row>
    <row r="159" spans="2:16" x14ac:dyDescent="0.25">
      <c r="B159" s="82"/>
      <c r="C159" s="83"/>
      <c r="D159" s="83"/>
      <c r="E159" s="98"/>
      <c r="F159" s="99"/>
      <c r="G159" s="100"/>
      <c r="H159" s="100"/>
      <c r="I159" s="85"/>
      <c r="J159" s="87"/>
      <c r="K159" s="82"/>
      <c r="L159" s="83"/>
      <c r="M159" s="46">
        <v>44228</v>
      </c>
      <c r="N159" s="5">
        <v>22273.97</v>
      </c>
      <c r="O159" s="6">
        <v>8.7300000000000003E-2</v>
      </c>
      <c r="P159" s="58">
        <f>O159+P158</f>
        <v>0.15460000000000002</v>
      </c>
    </row>
    <row r="160" spans="2:16" x14ac:dyDescent="0.25">
      <c r="B160" s="82"/>
      <c r="C160" s="83"/>
      <c r="D160" s="83"/>
      <c r="E160" s="102"/>
      <c r="F160" s="103"/>
      <c r="G160" s="100"/>
      <c r="H160" s="100"/>
      <c r="I160" s="85"/>
      <c r="J160" s="87"/>
      <c r="K160" s="82"/>
      <c r="L160" s="83"/>
      <c r="M160" s="46">
        <v>44256</v>
      </c>
      <c r="N160" s="28">
        <v>35800.94</v>
      </c>
      <c r="O160" s="52">
        <v>0.1082</v>
      </c>
      <c r="P160" s="59">
        <f>O160+P159</f>
        <v>0.26280000000000003</v>
      </c>
    </row>
    <row r="161" spans="2:16" x14ac:dyDescent="0.25">
      <c r="B161" s="82"/>
      <c r="C161" s="83"/>
      <c r="D161" s="83"/>
      <c r="E161" s="104" t="s">
        <v>50</v>
      </c>
      <c r="F161" s="105"/>
      <c r="G161" s="100"/>
      <c r="H161" s="100"/>
      <c r="I161" s="85"/>
      <c r="J161" s="87"/>
      <c r="K161" s="82"/>
      <c r="L161" s="83"/>
      <c r="M161" s="46">
        <v>44287</v>
      </c>
      <c r="N161" s="53">
        <v>35800.94</v>
      </c>
      <c r="O161" s="54">
        <v>0.1082</v>
      </c>
      <c r="P161" s="59">
        <f t="shared" ref="P161:P167" si="18">O161+P160</f>
        <v>0.37100000000000005</v>
      </c>
    </row>
    <row r="162" spans="2:16" x14ac:dyDescent="0.25">
      <c r="B162" s="82"/>
      <c r="C162" s="83"/>
      <c r="D162" s="83"/>
      <c r="E162" s="108" t="s">
        <v>83</v>
      </c>
      <c r="F162" s="109"/>
      <c r="G162" s="100"/>
      <c r="H162" s="100"/>
      <c r="I162" s="85"/>
      <c r="J162" s="87"/>
      <c r="K162" s="82"/>
      <c r="L162" s="83"/>
      <c r="M162" s="46">
        <v>44317</v>
      </c>
      <c r="N162" s="53">
        <v>35800.94</v>
      </c>
      <c r="O162" s="54">
        <v>0.1082</v>
      </c>
      <c r="P162" s="59">
        <f t="shared" si="18"/>
        <v>0.47920000000000007</v>
      </c>
    </row>
    <row r="163" spans="2:16" x14ac:dyDescent="0.25">
      <c r="B163" s="82"/>
      <c r="C163" s="83"/>
      <c r="D163" s="83"/>
      <c r="E163" s="110"/>
      <c r="F163" s="111"/>
      <c r="G163" s="100"/>
      <c r="H163" s="100"/>
      <c r="I163" s="85"/>
      <c r="J163" s="87"/>
      <c r="K163" s="82"/>
      <c r="L163" s="83"/>
      <c r="M163" s="46">
        <v>44348</v>
      </c>
      <c r="N163" s="55">
        <v>40566.57</v>
      </c>
      <c r="O163" s="56">
        <v>0.1226</v>
      </c>
      <c r="P163" s="59">
        <f t="shared" si="18"/>
        <v>0.60180000000000011</v>
      </c>
    </row>
    <row r="164" spans="2:16" x14ac:dyDescent="0.25">
      <c r="B164" s="82"/>
      <c r="C164" s="83"/>
      <c r="D164" s="83"/>
      <c r="E164" s="112"/>
      <c r="F164" s="113"/>
      <c r="G164" s="100"/>
      <c r="H164" s="100"/>
      <c r="I164" s="85"/>
      <c r="J164" s="87"/>
      <c r="K164" s="82"/>
      <c r="L164" s="83"/>
      <c r="M164" s="46">
        <v>44378</v>
      </c>
      <c r="N164" s="55">
        <v>27041.59</v>
      </c>
      <c r="O164" s="56">
        <v>8.1699999999999995E-2</v>
      </c>
      <c r="P164" s="59">
        <f t="shared" si="18"/>
        <v>0.68350000000000011</v>
      </c>
    </row>
    <row r="165" spans="2:16" x14ac:dyDescent="0.25">
      <c r="B165" s="82"/>
      <c r="C165" s="83"/>
      <c r="D165" s="83"/>
      <c r="E165" s="106" t="s">
        <v>51</v>
      </c>
      <c r="F165" s="107"/>
      <c r="G165" s="100"/>
      <c r="H165" s="100"/>
      <c r="I165" s="85"/>
      <c r="J165" s="87"/>
      <c r="K165" s="82"/>
      <c r="L165" s="83"/>
      <c r="M165" s="46">
        <v>44409</v>
      </c>
      <c r="N165" s="5">
        <v>22273.97</v>
      </c>
      <c r="O165" s="6">
        <v>6.7299999999999999E-2</v>
      </c>
      <c r="P165" s="59">
        <f t="shared" si="18"/>
        <v>0.75080000000000013</v>
      </c>
    </row>
    <row r="166" spans="2:16" x14ac:dyDescent="0.25">
      <c r="B166" s="82"/>
      <c r="C166" s="83"/>
      <c r="D166" s="83"/>
      <c r="E166" s="96" t="s">
        <v>81</v>
      </c>
      <c r="F166" s="97"/>
      <c r="G166" s="100"/>
      <c r="H166" s="100"/>
      <c r="I166" s="85"/>
      <c r="J166" s="87"/>
      <c r="K166" s="82"/>
      <c r="L166" s="83"/>
      <c r="M166" s="46">
        <v>44440</v>
      </c>
      <c r="N166" s="5">
        <v>22273.97</v>
      </c>
      <c r="O166" s="6">
        <v>6.7299999999999999E-2</v>
      </c>
      <c r="P166" s="59">
        <f t="shared" si="18"/>
        <v>0.81810000000000016</v>
      </c>
    </row>
    <row r="167" spans="2:16" x14ac:dyDescent="0.25">
      <c r="B167" s="82"/>
      <c r="C167" s="83"/>
      <c r="D167" s="83"/>
      <c r="E167" s="98"/>
      <c r="F167" s="99"/>
      <c r="G167" s="100"/>
      <c r="H167" s="100"/>
      <c r="I167" s="85"/>
      <c r="J167" s="87"/>
      <c r="K167" s="82"/>
      <c r="L167" s="83"/>
      <c r="M167" s="46" t="s">
        <v>96</v>
      </c>
      <c r="N167" s="5">
        <v>8985</v>
      </c>
      <c r="O167" s="6">
        <v>2.7199999999999998E-2</v>
      </c>
      <c r="P167" s="59">
        <f t="shared" si="18"/>
        <v>0.84530000000000016</v>
      </c>
    </row>
    <row r="168" spans="2:16" x14ac:dyDescent="0.25">
      <c r="B168" s="82"/>
      <c r="C168" s="83"/>
      <c r="D168" s="83"/>
      <c r="E168" s="98"/>
      <c r="F168" s="99"/>
      <c r="G168" s="100"/>
      <c r="H168" s="100"/>
      <c r="I168" s="85"/>
      <c r="J168" s="87"/>
      <c r="K168" s="82"/>
      <c r="L168" s="83"/>
      <c r="M168" s="3"/>
      <c r="N168" s="49"/>
      <c r="O168" s="4"/>
      <c r="P168" s="4"/>
    </row>
    <row r="169" spans="2:16" x14ac:dyDescent="0.25">
      <c r="B169" s="82"/>
      <c r="C169" s="83"/>
      <c r="D169" s="83"/>
      <c r="E169" s="102"/>
      <c r="F169" s="103"/>
      <c r="G169" s="100"/>
      <c r="H169" s="100"/>
      <c r="I169" s="85"/>
      <c r="J169" s="88"/>
      <c r="K169" s="82"/>
      <c r="L169" s="83"/>
      <c r="M169" s="3"/>
      <c r="N169" s="49"/>
      <c r="O169" s="4"/>
      <c r="P169" s="4"/>
    </row>
    <row r="170" spans="2:16" x14ac:dyDescent="0.25">
      <c r="B170" s="82">
        <v>12</v>
      </c>
      <c r="C170" s="83" t="s">
        <v>45</v>
      </c>
      <c r="D170" s="83"/>
      <c r="E170" s="96" t="s">
        <v>49</v>
      </c>
      <c r="F170" s="97"/>
      <c r="G170" s="100">
        <v>596666</v>
      </c>
      <c r="H170" s="100"/>
      <c r="I170" s="85" t="s">
        <v>36</v>
      </c>
      <c r="J170" s="85" t="s">
        <v>38</v>
      </c>
      <c r="K170" s="84">
        <v>44152</v>
      </c>
      <c r="L170" s="122">
        <v>44400</v>
      </c>
      <c r="M170" s="7" t="s">
        <v>14</v>
      </c>
      <c r="N170" s="8">
        <v>130057.87</v>
      </c>
      <c r="O170" s="9">
        <v>0.40310000000000001</v>
      </c>
      <c r="P170" s="9">
        <f>O170</f>
        <v>0.40310000000000001</v>
      </c>
    </row>
    <row r="171" spans="2:16" x14ac:dyDescent="0.25">
      <c r="B171" s="82"/>
      <c r="C171" s="83"/>
      <c r="D171" s="83"/>
      <c r="E171" s="96" t="s">
        <v>84</v>
      </c>
      <c r="F171" s="97"/>
      <c r="G171" s="100"/>
      <c r="H171" s="100"/>
      <c r="I171" s="85"/>
      <c r="J171" s="85"/>
      <c r="K171" s="82"/>
      <c r="L171" s="85"/>
      <c r="M171" s="11" t="s">
        <v>15</v>
      </c>
      <c r="N171" s="62">
        <v>296801.56</v>
      </c>
      <c r="O171" s="63">
        <v>0.59689999999999999</v>
      </c>
      <c r="P171" s="64">
        <f>P170+O171</f>
        <v>1</v>
      </c>
    </row>
    <row r="172" spans="2:16" x14ac:dyDescent="0.25">
      <c r="B172" s="82"/>
      <c r="C172" s="83"/>
      <c r="D172" s="83"/>
      <c r="E172" s="98"/>
      <c r="F172" s="99"/>
      <c r="G172" s="100"/>
      <c r="H172" s="100"/>
      <c r="I172" s="85" t="s">
        <v>20</v>
      </c>
      <c r="J172" s="86" t="s">
        <v>38</v>
      </c>
      <c r="K172" s="84">
        <v>44401</v>
      </c>
      <c r="L172" s="89">
        <v>44765</v>
      </c>
      <c r="M172" s="1" t="s">
        <v>99</v>
      </c>
      <c r="N172" s="47">
        <v>2658.03</v>
      </c>
      <c r="O172" s="65">
        <v>2.8799999999999999E-2</v>
      </c>
      <c r="P172" s="50">
        <f>O172</f>
        <v>2.8799999999999999E-2</v>
      </c>
    </row>
    <row r="173" spans="2:16" x14ac:dyDescent="0.25">
      <c r="B173" s="82"/>
      <c r="C173" s="83"/>
      <c r="D173" s="83"/>
      <c r="E173" s="98"/>
      <c r="F173" s="99"/>
      <c r="G173" s="100"/>
      <c r="H173" s="100"/>
      <c r="I173" s="85"/>
      <c r="J173" s="87"/>
      <c r="K173" s="82"/>
      <c r="L173" s="83"/>
      <c r="M173" s="66">
        <v>44409</v>
      </c>
      <c r="N173" s="47">
        <v>8216.93</v>
      </c>
      <c r="O173" s="65">
        <v>8.8900000000000007E-2</v>
      </c>
      <c r="P173" s="50">
        <f>O173+P172</f>
        <v>0.1177</v>
      </c>
    </row>
    <row r="174" spans="2:16" x14ac:dyDescent="0.25">
      <c r="B174" s="82"/>
      <c r="C174" s="83"/>
      <c r="D174" s="83"/>
      <c r="E174" s="98"/>
      <c r="F174" s="99"/>
      <c r="G174" s="100"/>
      <c r="H174" s="100"/>
      <c r="I174" s="85"/>
      <c r="J174" s="87"/>
      <c r="K174" s="82"/>
      <c r="L174" s="83"/>
      <c r="M174" s="66">
        <v>44440</v>
      </c>
      <c r="N174" s="48">
        <v>8216.93</v>
      </c>
      <c r="O174" s="67">
        <v>8.8900000000000007E-2</v>
      </c>
      <c r="P174" s="50">
        <f>O174+P173</f>
        <v>0.20660000000000001</v>
      </c>
    </row>
    <row r="175" spans="2:16" x14ac:dyDescent="0.25">
      <c r="B175" s="82"/>
      <c r="C175" s="83"/>
      <c r="D175" s="83"/>
      <c r="E175" s="102"/>
      <c r="F175" s="103"/>
      <c r="G175" s="100"/>
      <c r="H175" s="100"/>
      <c r="I175" s="85"/>
      <c r="J175" s="87"/>
      <c r="K175" s="82"/>
      <c r="L175" s="83"/>
      <c r="M175" s="66">
        <v>44470</v>
      </c>
      <c r="N175" s="60">
        <v>8216.93</v>
      </c>
      <c r="O175" s="58">
        <v>8.8900000000000007E-2</v>
      </c>
      <c r="P175" s="50">
        <f>O175+P174</f>
        <v>0.29549999999999998</v>
      </c>
    </row>
    <row r="176" spans="2:16" x14ac:dyDescent="0.25">
      <c r="B176" s="82"/>
      <c r="C176" s="83"/>
      <c r="D176" s="83"/>
      <c r="E176" s="104" t="s">
        <v>50</v>
      </c>
      <c r="F176" s="105"/>
      <c r="G176" s="100"/>
      <c r="H176" s="100"/>
      <c r="I176" s="85"/>
      <c r="J176" s="87"/>
      <c r="K176" s="82"/>
      <c r="L176" s="83"/>
      <c r="M176" s="66">
        <v>44501</v>
      </c>
      <c r="N176" s="60">
        <v>7919.02</v>
      </c>
      <c r="O176" s="58">
        <v>8.5699999999999998E-2</v>
      </c>
      <c r="P176" s="50">
        <f>O176+P175</f>
        <v>0.38119999999999998</v>
      </c>
    </row>
    <row r="177" spans="2:16" x14ac:dyDescent="0.25">
      <c r="B177" s="82"/>
      <c r="C177" s="83"/>
      <c r="D177" s="83"/>
      <c r="E177" s="96" t="s">
        <v>85</v>
      </c>
      <c r="F177" s="97"/>
      <c r="G177" s="100"/>
      <c r="H177" s="100"/>
      <c r="I177" s="85"/>
      <c r="J177" s="87"/>
      <c r="K177" s="82"/>
      <c r="L177" s="83"/>
      <c r="M177" s="66">
        <v>44531</v>
      </c>
      <c r="N177" s="47">
        <v>7497.71</v>
      </c>
      <c r="O177" s="65">
        <v>8.1100000000000005E-2</v>
      </c>
      <c r="P177" s="50">
        <f t="shared" ref="P177:P182" si="19">O177+P176</f>
        <v>0.46229999999999999</v>
      </c>
    </row>
    <row r="178" spans="2:16" x14ac:dyDescent="0.25">
      <c r="B178" s="82"/>
      <c r="C178" s="83"/>
      <c r="D178" s="83"/>
      <c r="E178" s="98"/>
      <c r="F178" s="99"/>
      <c r="G178" s="100"/>
      <c r="H178" s="100"/>
      <c r="I178" s="85"/>
      <c r="J178" s="87"/>
      <c r="K178" s="82"/>
      <c r="L178" s="83"/>
      <c r="M178" s="66">
        <v>44562</v>
      </c>
      <c r="N178" s="48">
        <v>8203.07</v>
      </c>
      <c r="O178" s="67">
        <v>8.8800000000000004E-2</v>
      </c>
      <c r="P178" s="50">
        <f>O178+P177</f>
        <v>0.55110000000000003</v>
      </c>
    </row>
    <row r="179" spans="2:16" x14ac:dyDescent="0.25">
      <c r="B179" s="82"/>
      <c r="C179" s="83"/>
      <c r="D179" s="83"/>
      <c r="E179" s="102"/>
      <c r="F179" s="103"/>
      <c r="G179" s="100"/>
      <c r="H179" s="100"/>
      <c r="I179" s="85"/>
      <c r="J179" s="87"/>
      <c r="K179" s="82"/>
      <c r="L179" s="83"/>
      <c r="M179" s="66">
        <v>44593</v>
      </c>
      <c r="N179" s="117" t="s">
        <v>98</v>
      </c>
      <c r="O179" s="118"/>
      <c r="P179" s="50">
        <f>O179+P178</f>
        <v>0.55110000000000003</v>
      </c>
    </row>
    <row r="180" spans="2:16" x14ac:dyDescent="0.25">
      <c r="B180" s="82"/>
      <c r="C180" s="83"/>
      <c r="D180" s="83"/>
      <c r="E180" s="106" t="s">
        <v>51</v>
      </c>
      <c r="F180" s="107"/>
      <c r="G180" s="100"/>
      <c r="H180" s="100"/>
      <c r="I180" s="85"/>
      <c r="J180" s="87"/>
      <c r="K180" s="82"/>
      <c r="L180" s="83"/>
      <c r="M180" s="66">
        <v>44621</v>
      </c>
      <c r="N180" s="60">
        <v>8216.93</v>
      </c>
      <c r="O180" s="58">
        <v>9.5600000000000004E-2</v>
      </c>
      <c r="P180" s="50">
        <f>O180+P179</f>
        <v>0.64670000000000005</v>
      </c>
    </row>
    <row r="181" spans="2:16" x14ac:dyDescent="0.25">
      <c r="B181" s="82"/>
      <c r="C181" s="83"/>
      <c r="D181" s="83"/>
      <c r="E181" s="96" t="s">
        <v>67</v>
      </c>
      <c r="F181" s="97"/>
      <c r="G181" s="100"/>
      <c r="H181" s="100"/>
      <c r="I181" s="85"/>
      <c r="J181" s="87"/>
      <c r="K181" s="82"/>
      <c r="L181" s="83"/>
      <c r="M181" s="66">
        <v>44652</v>
      </c>
      <c r="N181" s="119" t="s">
        <v>98</v>
      </c>
      <c r="O181" s="120"/>
      <c r="P181" s="50">
        <f t="shared" si="19"/>
        <v>0.64670000000000005</v>
      </c>
    </row>
    <row r="182" spans="2:16" x14ac:dyDescent="0.25">
      <c r="B182" s="82"/>
      <c r="C182" s="83"/>
      <c r="D182" s="83"/>
      <c r="E182" s="98"/>
      <c r="F182" s="99"/>
      <c r="G182" s="100"/>
      <c r="H182" s="100"/>
      <c r="I182" s="85"/>
      <c r="J182" s="87"/>
      <c r="K182" s="82"/>
      <c r="L182" s="83"/>
      <c r="M182" s="66">
        <v>44682</v>
      </c>
      <c r="N182" s="119" t="s">
        <v>98</v>
      </c>
      <c r="O182" s="120"/>
      <c r="P182" s="50">
        <f t="shared" si="19"/>
        <v>0.64670000000000005</v>
      </c>
    </row>
    <row r="183" spans="2:16" x14ac:dyDescent="0.25">
      <c r="B183" s="82"/>
      <c r="C183" s="83"/>
      <c r="D183" s="83"/>
      <c r="E183" s="98"/>
      <c r="F183" s="99"/>
      <c r="G183" s="100"/>
      <c r="H183" s="100"/>
      <c r="I183" s="85"/>
      <c r="J183" s="87"/>
      <c r="K183" s="82"/>
      <c r="L183" s="83"/>
      <c r="M183" s="66">
        <v>44713</v>
      </c>
      <c r="N183" s="119" t="s">
        <v>98</v>
      </c>
      <c r="O183" s="120"/>
      <c r="P183" s="50"/>
    </row>
    <row r="184" spans="2:16" x14ac:dyDescent="0.25">
      <c r="B184" s="82"/>
      <c r="C184" s="83"/>
      <c r="D184" s="83"/>
      <c r="E184" s="98"/>
      <c r="F184" s="99"/>
      <c r="G184" s="100"/>
      <c r="H184" s="100"/>
      <c r="I184" s="85"/>
      <c r="J184" s="88"/>
      <c r="K184" s="82"/>
      <c r="L184" s="83"/>
      <c r="M184" s="66">
        <v>44743</v>
      </c>
      <c r="N184" s="119" t="s">
        <v>98</v>
      </c>
      <c r="O184" s="120"/>
      <c r="P184" s="50">
        <f>O184+P182</f>
        <v>0.64670000000000005</v>
      </c>
    </row>
    <row r="185" spans="2:16" x14ac:dyDescent="0.25">
      <c r="B185" s="69"/>
      <c r="C185" s="70"/>
      <c r="D185" s="70"/>
      <c r="E185" s="98"/>
      <c r="F185" s="99"/>
      <c r="G185" s="71"/>
      <c r="H185" s="71"/>
      <c r="I185" s="72"/>
      <c r="J185" s="72"/>
      <c r="K185" s="69"/>
      <c r="L185" s="68"/>
      <c r="M185" s="73"/>
      <c r="N185" s="74"/>
      <c r="O185" s="75"/>
      <c r="P185" s="76"/>
    </row>
    <row r="186" spans="2:16" x14ac:dyDescent="0.25">
      <c r="E186" s="102"/>
      <c r="F186" s="103"/>
    </row>
  </sheetData>
  <mergeCells count="222">
    <mergeCell ref="E176:F176"/>
    <mergeCell ref="E37:F37"/>
    <mergeCell ref="E38:F42"/>
    <mergeCell ref="E43:F43"/>
    <mergeCell ref="E44:F46"/>
    <mergeCell ref="E47:F47"/>
    <mergeCell ref="K170:K171"/>
    <mergeCell ref="L170:L171"/>
    <mergeCell ref="N146:O146"/>
    <mergeCell ref="N150:O150"/>
    <mergeCell ref="N152:O152"/>
    <mergeCell ref="N153:O153"/>
    <mergeCell ref="K172:K184"/>
    <mergeCell ref="L172:L184"/>
    <mergeCell ref="K141:K142"/>
    <mergeCell ref="L141:L142"/>
    <mergeCell ref="I143:I154"/>
    <mergeCell ref="J143:J154"/>
    <mergeCell ref="K143:K154"/>
    <mergeCell ref="L143:L154"/>
    <mergeCell ref="N179:O179"/>
    <mergeCell ref="N181:O181"/>
    <mergeCell ref="N182:O182"/>
    <mergeCell ref="N183:O183"/>
    <mergeCell ref="N184:O184"/>
    <mergeCell ref="N154:O154"/>
    <mergeCell ref="K126:K128"/>
    <mergeCell ref="L126:L128"/>
    <mergeCell ref="I129:I140"/>
    <mergeCell ref="J129:J140"/>
    <mergeCell ref="K129:K140"/>
    <mergeCell ref="L129:L140"/>
    <mergeCell ref="K110:K112"/>
    <mergeCell ref="L110:L112"/>
    <mergeCell ref="B170:B184"/>
    <mergeCell ref="C170:D184"/>
    <mergeCell ref="G170:H184"/>
    <mergeCell ref="I170:I171"/>
    <mergeCell ref="J170:J171"/>
    <mergeCell ref="K155:K157"/>
    <mergeCell ref="L155:L157"/>
    <mergeCell ref="I158:I169"/>
    <mergeCell ref="J158:J169"/>
    <mergeCell ref="K158:K169"/>
    <mergeCell ref="L158:L169"/>
    <mergeCell ref="B155:B169"/>
    <mergeCell ref="C155:D169"/>
    <mergeCell ref="G155:H169"/>
    <mergeCell ref="I155:I157"/>
    <mergeCell ref="J155:J157"/>
    <mergeCell ref="E155:F155"/>
    <mergeCell ref="E156:F160"/>
    <mergeCell ref="E177:F179"/>
    <mergeCell ref="E180:F180"/>
    <mergeCell ref="B141:B154"/>
    <mergeCell ref="C141:D154"/>
    <mergeCell ref="G141:H154"/>
    <mergeCell ref="I141:I142"/>
    <mergeCell ref="J141:J142"/>
    <mergeCell ref="E141:F141"/>
    <mergeCell ref="E142:F145"/>
    <mergeCell ref="E146:F146"/>
    <mergeCell ref="E147:F149"/>
    <mergeCell ref="E150:F150"/>
    <mergeCell ref="E151:F154"/>
    <mergeCell ref="I172:I184"/>
    <mergeCell ref="J172:J184"/>
    <mergeCell ref="E181:F186"/>
    <mergeCell ref="E161:F161"/>
    <mergeCell ref="E162:F164"/>
    <mergeCell ref="E165:F165"/>
    <mergeCell ref="E166:F169"/>
    <mergeCell ref="E170:F170"/>
    <mergeCell ref="E171:F175"/>
    <mergeCell ref="B126:B140"/>
    <mergeCell ref="C126:D140"/>
    <mergeCell ref="G126:H140"/>
    <mergeCell ref="I126:I128"/>
    <mergeCell ref="J126:J128"/>
    <mergeCell ref="E126:F126"/>
    <mergeCell ref="E127:F131"/>
    <mergeCell ref="E132:F132"/>
    <mergeCell ref="E133:F135"/>
    <mergeCell ref="E136:F136"/>
    <mergeCell ref="E137:F140"/>
    <mergeCell ref="I113:I125"/>
    <mergeCell ref="J113:J125"/>
    <mergeCell ref="K113:K125"/>
    <mergeCell ref="L113:L125"/>
    <mergeCell ref="B110:B125"/>
    <mergeCell ref="C110:D125"/>
    <mergeCell ref="G110:H125"/>
    <mergeCell ref="I110:I112"/>
    <mergeCell ref="J110:J112"/>
    <mergeCell ref="E110:F110"/>
    <mergeCell ref="E111:F115"/>
    <mergeCell ref="E116:F116"/>
    <mergeCell ref="E117:F119"/>
    <mergeCell ref="E120:F120"/>
    <mergeCell ref="E121:F125"/>
    <mergeCell ref="K96:K97"/>
    <mergeCell ref="L96:L97"/>
    <mergeCell ref="I98:I109"/>
    <mergeCell ref="J98:J109"/>
    <mergeCell ref="K98:K109"/>
    <mergeCell ref="L98:L109"/>
    <mergeCell ref="B96:B109"/>
    <mergeCell ref="C96:D109"/>
    <mergeCell ref="G96:H109"/>
    <mergeCell ref="I96:I97"/>
    <mergeCell ref="J96:J97"/>
    <mergeCell ref="E96:F96"/>
    <mergeCell ref="E97:F100"/>
    <mergeCell ref="E101:F101"/>
    <mergeCell ref="E102:F104"/>
    <mergeCell ref="E105:F105"/>
    <mergeCell ref="E106:F109"/>
    <mergeCell ref="K81:K83"/>
    <mergeCell ref="L81:L83"/>
    <mergeCell ref="I84:I95"/>
    <mergeCell ref="J84:J95"/>
    <mergeCell ref="K84:K95"/>
    <mergeCell ref="L84:L95"/>
    <mergeCell ref="B81:B95"/>
    <mergeCell ref="C81:D95"/>
    <mergeCell ref="G81:H95"/>
    <mergeCell ref="I81:I83"/>
    <mergeCell ref="J81:J83"/>
    <mergeCell ref="E81:F81"/>
    <mergeCell ref="E82:F86"/>
    <mergeCell ref="E87:F87"/>
    <mergeCell ref="E88:F90"/>
    <mergeCell ref="E91:F91"/>
    <mergeCell ref="E92:F95"/>
    <mergeCell ref="K66:K68"/>
    <mergeCell ref="L66:L68"/>
    <mergeCell ref="I69:I80"/>
    <mergeCell ref="J69:J80"/>
    <mergeCell ref="K69:K80"/>
    <mergeCell ref="L69:L80"/>
    <mergeCell ref="B66:B80"/>
    <mergeCell ref="C66:D80"/>
    <mergeCell ref="G66:H80"/>
    <mergeCell ref="I66:I68"/>
    <mergeCell ref="J66:J68"/>
    <mergeCell ref="E66:F66"/>
    <mergeCell ref="E67:F71"/>
    <mergeCell ref="E72:F72"/>
    <mergeCell ref="E73:F75"/>
    <mergeCell ref="E76:F76"/>
    <mergeCell ref="E77:F80"/>
    <mergeCell ref="I54:I65"/>
    <mergeCell ref="J54:J65"/>
    <mergeCell ref="K54:K65"/>
    <mergeCell ref="L54:L65"/>
    <mergeCell ref="B52:B65"/>
    <mergeCell ref="C52:D65"/>
    <mergeCell ref="G52:H65"/>
    <mergeCell ref="I52:I53"/>
    <mergeCell ref="J52:J53"/>
    <mergeCell ref="E52:F52"/>
    <mergeCell ref="E53:F56"/>
    <mergeCell ref="E57:F57"/>
    <mergeCell ref="E58:F60"/>
    <mergeCell ref="E61:F61"/>
    <mergeCell ref="E62:F65"/>
    <mergeCell ref="L40:L51"/>
    <mergeCell ref="B37:B51"/>
    <mergeCell ref="C37:D51"/>
    <mergeCell ref="G37:H51"/>
    <mergeCell ref="I37:I39"/>
    <mergeCell ref="J37:J39"/>
    <mergeCell ref="E48:F51"/>
    <mergeCell ref="K52:K53"/>
    <mergeCell ref="L52:L53"/>
    <mergeCell ref="B4:B17"/>
    <mergeCell ref="C22:D36"/>
    <mergeCell ref="B22:B36"/>
    <mergeCell ref="G22:H36"/>
    <mergeCell ref="I22:I24"/>
    <mergeCell ref="J22:J24"/>
    <mergeCell ref="J4:J7"/>
    <mergeCell ref="I4:I7"/>
    <mergeCell ref="I8:I20"/>
    <mergeCell ref="J8:J20"/>
    <mergeCell ref="C4:D20"/>
    <mergeCell ref="E5:F9"/>
    <mergeCell ref="G4:H20"/>
    <mergeCell ref="E4:F4"/>
    <mergeCell ref="E10:F10"/>
    <mergeCell ref="E16:F16"/>
    <mergeCell ref="E32:F32"/>
    <mergeCell ref="E28:F28"/>
    <mergeCell ref="E22:F22"/>
    <mergeCell ref="E23:F27"/>
    <mergeCell ref="E29:F31"/>
    <mergeCell ref="E33:F36"/>
    <mergeCell ref="A21:XFD21"/>
    <mergeCell ref="N92:O92"/>
    <mergeCell ref="N93:O93"/>
    <mergeCell ref="N94:O94"/>
    <mergeCell ref="N95:O95"/>
    <mergeCell ref="C3:D3"/>
    <mergeCell ref="E3:F3"/>
    <mergeCell ref="G3:H3"/>
    <mergeCell ref="K22:K24"/>
    <mergeCell ref="L22:L24"/>
    <mergeCell ref="I25:I36"/>
    <mergeCell ref="J25:J36"/>
    <mergeCell ref="K25:K36"/>
    <mergeCell ref="L25:L36"/>
    <mergeCell ref="L4:L7"/>
    <mergeCell ref="K4:K7"/>
    <mergeCell ref="K8:K20"/>
    <mergeCell ref="L8:L20"/>
    <mergeCell ref="E11:F15"/>
    <mergeCell ref="E17:F20"/>
    <mergeCell ref="K37:K39"/>
    <mergeCell ref="L37:L39"/>
    <mergeCell ref="I40:I51"/>
    <mergeCell ref="J40:J51"/>
    <mergeCell ref="K40:K51"/>
  </mergeCells>
  <pageMargins left="0.70866141732283472" right="0.70866141732283472" top="0.74803149606299213" bottom="0.74803149606299213" header="0.31496062992125984" footer="0.31496062992125984"/>
  <pageSetup paperSize="9" scale="50" fitToWidth="0" fitToHeight="0" orientation="landscape" horizontalDpi="0" verticalDpi="0" r:id="rId1"/>
  <rowBreaks count="2" manualBreakCount="2">
    <brk id="65" min="1" max="15" man="1"/>
    <brk id="125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brandy</dc:creator>
  <cp:lastModifiedBy>brandy</cp:lastModifiedBy>
  <cp:lastPrinted>2021-08-12T20:02:22Z</cp:lastPrinted>
  <dcterms:created xsi:type="dcterms:W3CDTF">2021-05-17T15:06:48Z</dcterms:created>
  <dcterms:modified xsi:type="dcterms:W3CDTF">2022-09-05T16:52:40Z</dcterms:modified>
</cp:coreProperties>
</file>