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Nacional\Pasajero\"/>
    </mc:Choice>
  </mc:AlternateContent>
  <xr:revisionPtr revIDLastSave="0" documentId="13_ncr:1_{E35E6151-0CFC-4A41-9452-B8D85E5C88D5}" xr6:coauthVersionLast="47" xr6:coauthVersionMax="47" xr10:uidLastSave="{00000000-0000-0000-0000-000000000000}"/>
  <bookViews>
    <workbookView xWindow="-120" yWindow="-120" windowWidth="29040" windowHeight="15720" tabRatio="916" xr2:uid="{00000000-000D-0000-FFFF-FFFF00000000}"/>
  </bookViews>
  <sheets>
    <sheet name="Hoja1" sheetId="1" r:id="rId1"/>
  </sheets>
  <definedNames>
    <definedName name="_xlnm._FilterDatabase" localSheetId="0" hidden="1">Hoja1!$P$1:$P$33</definedName>
    <definedName name="A_impresión_IM">#REF!</definedName>
    <definedName name="A12_">#N/A</definedName>
    <definedName name="A6979_">#REF!</definedName>
  </definedNames>
  <calcPr calcId="191029"/>
</workbook>
</file>

<file path=xl/calcChain.xml><?xml version="1.0" encoding="utf-8"?>
<calcChain xmlns="http://schemas.openxmlformats.org/spreadsheetml/2006/main">
  <c r="N30" i="1" l="1"/>
  <c r="C30" i="1"/>
  <c r="D30" i="1"/>
  <c r="B30" i="1"/>
  <c r="C28" i="1"/>
  <c r="D28" i="1"/>
  <c r="E28" i="1"/>
  <c r="F28" i="1"/>
  <c r="G28" i="1"/>
  <c r="H28" i="1"/>
  <c r="I28" i="1"/>
  <c r="J28" i="1"/>
  <c r="K28" i="1"/>
  <c r="L28" i="1"/>
  <c r="M28" i="1"/>
  <c r="B28" i="1"/>
  <c r="C26" i="1"/>
  <c r="D26" i="1"/>
  <c r="E26" i="1"/>
  <c r="F26" i="1"/>
  <c r="G26" i="1"/>
  <c r="H26" i="1"/>
  <c r="I26" i="1"/>
  <c r="J26" i="1"/>
  <c r="K26" i="1"/>
  <c r="L26" i="1"/>
  <c r="M26" i="1"/>
  <c r="B26" i="1"/>
  <c r="C24" i="1"/>
  <c r="D24" i="1"/>
  <c r="E24" i="1"/>
  <c r="F24" i="1"/>
  <c r="G24" i="1"/>
  <c r="H24" i="1"/>
  <c r="I24" i="1"/>
  <c r="J24" i="1"/>
  <c r="K24" i="1"/>
  <c r="L24" i="1"/>
  <c r="M24" i="1"/>
  <c r="B24" i="1"/>
  <c r="C22" i="1"/>
  <c r="D22" i="1"/>
  <c r="E22" i="1"/>
  <c r="F22" i="1"/>
  <c r="G22" i="1"/>
  <c r="H22" i="1"/>
  <c r="I22" i="1"/>
  <c r="J22" i="1"/>
  <c r="K22" i="1"/>
  <c r="L22" i="1"/>
  <c r="M22" i="1"/>
  <c r="B22" i="1"/>
  <c r="C20" i="1"/>
  <c r="D20" i="1"/>
  <c r="E20" i="1"/>
  <c r="F20" i="1"/>
  <c r="G20" i="1"/>
  <c r="H20" i="1"/>
  <c r="I20" i="1"/>
  <c r="J20" i="1"/>
  <c r="K20" i="1"/>
  <c r="L20" i="1"/>
  <c r="M20" i="1"/>
  <c r="B20" i="1"/>
  <c r="C18" i="1"/>
  <c r="D18" i="1"/>
  <c r="E18" i="1"/>
  <c r="F18" i="1"/>
  <c r="G18" i="1"/>
  <c r="H18" i="1"/>
  <c r="I18" i="1"/>
  <c r="J18" i="1"/>
  <c r="K18" i="1"/>
  <c r="L18" i="1"/>
  <c r="M18" i="1"/>
  <c r="B18" i="1"/>
  <c r="C16" i="1"/>
  <c r="D16" i="1"/>
  <c r="E16" i="1"/>
  <c r="F16" i="1"/>
  <c r="G16" i="1"/>
  <c r="H16" i="1"/>
  <c r="I16" i="1"/>
  <c r="J16" i="1"/>
  <c r="K16" i="1"/>
  <c r="L16" i="1"/>
  <c r="M16" i="1"/>
  <c r="B16" i="1"/>
  <c r="C14" i="1"/>
  <c r="D14" i="1"/>
  <c r="E14" i="1"/>
  <c r="F14" i="1"/>
  <c r="G14" i="1"/>
  <c r="H14" i="1"/>
  <c r="I14" i="1"/>
  <c r="J14" i="1"/>
  <c r="K14" i="1"/>
  <c r="L14" i="1"/>
  <c r="M14" i="1"/>
  <c r="B14" i="1"/>
  <c r="C12" i="1"/>
  <c r="D12" i="1"/>
  <c r="E12" i="1"/>
  <c r="F12" i="1"/>
  <c r="G12" i="1"/>
  <c r="H12" i="1"/>
  <c r="I12" i="1"/>
  <c r="J12" i="1"/>
  <c r="K12" i="1"/>
  <c r="L12" i="1"/>
  <c r="M12" i="1"/>
  <c r="B12" i="1"/>
  <c r="C10" i="1"/>
  <c r="D10" i="1"/>
  <c r="E10" i="1"/>
  <c r="F10" i="1"/>
  <c r="G10" i="1"/>
  <c r="H10" i="1"/>
  <c r="I10" i="1"/>
  <c r="J10" i="1"/>
  <c r="K10" i="1"/>
  <c r="L10" i="1"/>
  <c r="M10" i="1"/>
  <c r="B10" i="1"/>
  <c r="N29" i="1"/>
  <c r="N27" i="1"/>
  <c r="N28" i="1" s="1"/>
  <c r="N25" i="1"/>
  <c r="N26" i="1" l="1"/>
  <c r="N24" i="1"/>
  <c r="N19" i="1"/>
  <c r="N20" i="1" s="1"/>
  <c r="N23" i="1"/>
  <c r="N21" i="1"/>
  <c r="N22" i="1" s="1"/>
  <c r="N15" i="1"/>
  <c r="N16" i="1" s="1"/>
  <c r="N13" i="1"/>
  <c r="N14" i="1" s="1"/>
  <c r="N11" i="1"/>
  <c r="N12" i="1"/>
  <c r="N9" i="1"/>
  <c r="N10" i="1" s="1"/>
  <c r="N8" i="1"/>
  <c r="N17" i="1"/>
  <c r="N18" i="1" s="1"/>
</calcChain>
</file>

<file path=xl/sharedStrings.xml><?xml version="1.0" encoding="utf-8"?>
<sst xmlns="http://schemas.openxmlformats.org/spreadsheetml/2006/main" count="31" uniqueCount="21">
  <si>
    <t>Fuente: Líneas Aéreas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</si>
  <si>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</si>
  <si>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</si>
  <si>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</si>
  <si>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</si>
  <si>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</si>
  <si>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</si>
  <si>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</si>
  <si>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</si>
  <si>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</si>
  <si>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</si>
  <si>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</si>
  <si>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</si>
  <si>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</si>
  <si>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NOTA: Se considera pasajeros de los servicios regular y no regular nacional</t>
  </si>
  <si>
    <t>Variación Porcentual</t>
  </si>
  <si>
    <t>Meses</t>
  </si>
  <si>
    <t>Años</t>
  </si>
  <si>
    <t>CUADRO Nº 1</t>
  </si>
  <si>
    <t xml:space="preserve">PERÚ: TRÁFICO MENSUAL DE PASAJEROS SEGÚN LÍNEAS AÉREAS A NIVEL NACIONAL  </t>
  </si>
  <si>
    <t>2014 - 2025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</si>
</sst>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([$€-2]* #,##0.00_);_([$€-2]* \(#,##0.00\);_([$€-2]* &quot;-&quot;??_)"/>
  </numFmts>
  <fonts count="34">
    <font>
      <sz val="10"/>
      <name val="Arial"/>
    </font>
    <font>
      <sz val="10"/>
      <name val="Arial"/>
      <family val="2"/>
    </font>
    <font>
      <b/>
      <sz val="10"/>
      <name val="匠牥晩††††††††††"/>
    </font>
    <font>
      <sz val="10"/>
      <color indexed="8"/>
      <name val="匠牥晩††††††††††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sz val="8"/>
      <name val="匠牥晩††††††††††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i/>
      <sz val="8"/>
      <name val="匠牥晩††††††††††"/>
    </font>
    <font>
      <sz val="8"/>
      <name val="匠牥晩††††††††††"/>
    </font>
    <font>
      <b/>
      <i/>
      <sz val="8"/>
      <name val="匠牥晩††††††††††"/>
    </font>
    <font>
      <b/>
      <sz val="8"/>
      <color indexed="18"/>
      <name val="匠牥晩††††††††††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4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" fillId="0" borderId="0" applyNumberFormat="0" applyFont="0" applyFill="0" applyBorder="0" applyProtection="0">
      <alignment vertical="center"/>
    </xf>
    <xf numFmtId="43" fontId="4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4" fillId="0" borderId="0"/>
    <xf numFmtId="0" fontId="17" fillId="0" borderId="0"/>
    <xf numFmtId="0" fontId="3" fillId="0" borderId="0"/>
    <xf numFmtId="0" fontId="4" fillId="0" borderId="0"/>
    <xf numFmtId="0" fontId="4" fillId="0" borderId="0"/>
    <xf numFmtId="0" fontId="20" fillId="0" borderId="0"/>
    <xf numFmtId="0" fontId="33" fillId="0" borderId="0"/>
    <xf numFmtId="0" fontId="4" fillId="0" borderId="0"/>
    <xf numFmtId="0" fontId="33" fillId="0" borderId="0"/>
    <xf numFmtId="0" fontId="9" fillId="23" borderId="5" applyNumberFormat="0" applyFont="0" applyAlignment="0" applyProtection="0"/>
    <xf numFmtId="0" fontId="4" fillId="23" borderId="5" applyNumberFormat="0" applyFont="0" applyAlignment="0" applyProtection="0"/>
    <xf numFmtId="0" fontId="9" fillId="23" borderId="5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6" applyNumberFormat="0" applyAlignment="0" applyProtection="0"/>
    <xf numFmtId="0" fontId="21" fillId="16" borderId="6" applyNumberFormat="0" applyAlignment="0" applyProtection="0"/>
    <xf numFmtId="0" fontId="22" fillId="0" borderId="7" applyBorder="0" applyAlignment="0">
      <alignment horizontal="center" vertical="center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</cellStyleXfs>
  <cellXfs count="41">
    <xf numFmtId="0" fontId="0" fillId="0" borderId="0" xfId="0"/>
    <xf numFmtId="0" fontId="4" fillId="0" borderId="0" xfId="0" applyFont="1"/>
    <xf numFmtId="10" fontId="2" fillId="0" borderId="0" xfId="70" applyNumberFormat="1" applyFont="1" applyAlignment="1">
      <alignment horizontal="center"/>
    </xf>
    <xf numFmtId="10" fontId="8" fillId="0" borderId="0" xfId="70" applyNumberFormat="1" applyFont="1" applyAlignment="1">
      <alignment horizontal="center"/>
    </xf>
    <xf numFmtId="0" fontId="29" fillId="0" borderId="0" xfId="70" applyFont="1" applyAlignment="1">
      <alignment horizontal="left" vertical="top"/>
    </xf>
    <xf numFmtId="3" fontId="0" fillId="0" borderId="0" xfId="0" applyNumberFormat="1"/>
    <xf numFmtId="3" fontId="30" fillId="24" borderId="12" xfId="66" applyNumberFormat="1" applyFont="1" applyFill="1" applyBorder="1" applyAlignment="1">
      <alignment horizontal="right" vertical="center" indent="1"/>
    </xf>
    <xf numFmtId="10" fontId="8" fillId="24" borderId="12" xfId="66" applyNumberFormat="1" applyFont="1" applyFill="1" applyBorder="1" applyAlignment="1">
      <alignment horizontal="right" vertical="center" indent="1"/>
    </xf>
    <xf numFmtId="164" fontId="0" fillId="0" borderId="0" xfId="0" applyNumberFormat="1"/>
    <xf numFmtId="0" fontId="31" fillId="0" borderId="0" xfId="70" applyFont="1" applyAlignment="1">
      <alignment horizontal="left" vertical="center"/>
    </xf>
    <xf numFmtId="0" fontId="31" fillId="0" borderId="0" xfId="70" applyFont="1" applyAlignment="1">
      <alignment horizontal="left" vertical="top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10" fontId="8" fillId="0" borderId="13" xfId="70" applyNumberFormat="1" applyFont="1" applyBorder="1" applyAlignment="1">
      <alignment horizontal="center" vertical="center"/>
    </xf>
    <xf numFmtId="0" fontId="7" fillId="24" borderId="15" xfId="0" applyFont="1" applyFill="1" applyBorder="1" applyAlignment="1">
      <alignment horizontal="right" vertical="center" wrapText="1"/>
    </xf>
    <xf numFmtId="0" fontId="6" fillId="24" borderId="16" xfId="0" applyFont="1" applyFill="1" applyBorder="1" applyAlignment="1">
      <alignment horizontal="left" vertical="center"/>
    </xf>
    <xf numFmtId="164" fontId="4" fillId="0" borderId="0" xfId="83" applyNumberFormat="1" applyFont="1" applyBorder="1"/>
    <xf numFmtId="0" fontId="32" fillId="24" borderId="16" xfId="70" applyFont="1" applyFill="1" applyBorder="1" applyAlignment="1">
      <alignment horizontal="center" vertical="center" wrapText="1" shrinkToFit="1"/>
    </xf>
    <xf numFmtId="0" fontId="32" fillId="24" borderId="17" xfId="70" applyFont="1" applyFill="1" applyBorder="1" applyAlignment="1">
      <alignment horizontal="center" vertical="center"/>
    </xf>
    <xf numFmtId="0" fontId="32" fillId="24" borderId="17" xfId="70" applyFont="1" applyFill="1" applyBorder="1" applyAlignment="1">
      <alignment horizontal="center" vertical="center" wrapText="1" shrinkToFit="1"/>
    </xf>
    <xf numFmtId="10" fontId="8" fillId="24" borderId="21" xfId="66" applyNumberFormat="1" applyFont="1" applyFill="1" applyBorder="1" applyAlignment="1">
      <alignment horizontal="right" vertical="center" indent="1"/>
    </xf>
    <xf numFmtId="10" fontId="8" fillId="0" borderId="17" xfId="70" applyNumberFormat="1" applyFont="1" applyBorder="1" applyAlignment="1">
      <alignment horizontal="center" vertical="center"/>
    </xf>
    <xf numFmtId="3" fontId="30" fillId="24" borderId="21" xfId="66" applyNumberFormat="1" applyFont="1" applyFill="1" applyBorder="1" applyAlignment="1">
      <alignment horizontal="right" vertical="center" indent="1"/>
    </xf>
    <xf numFmtId="0" fontId="0" fillId="0" borderId="19" xfId="0" applyBorder="1"/>
    <xf numFmtId="10" fontId="8" fillId="24" borderId="11" xfId="66" applyNumberFormat="1" applyFont="1" applyFill="1" applyBorder="1" applyAlignment="1">
      <alignment horizontal="right" vertical="center" indent="1"/>
    </xf>
    <xf numFmtId="3" fontId="5" fillId="0" borderId="22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10" fontId="8" fillId="0" borderId="23" xfId="70" applyNumberFormat="1" applyFont="1" applyBorder="1" applyAlignment="1">
      <alignment horizontal="center" vertical="center"/>
    </xf>
    <xf numFmtId="10" fontId="8" fillId="0" borderId="0" xfId="70" applyNumberFormat="1" applyFont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0" fontId="7" fillId="24" borderId="18" xfId="0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horizontal="center" vertical="center"/>
    </xf>
    <xf numFmtId="0" fontId="7" fillId="24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4" borderId="2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10" fontId="8" fillId="0" borderId="16" xfId="70" applyNumberFormat="1" applyFont="1" applyBorder="1" applyAlignment="1">
      <alignment horizontal="center" vertical="center"/>
    </xf>
    <xf numFmtId="10" fontId="8" fillId="0" borderId="25" xfId="70" applyNumberFormat="1" applyFont="1" applyBorder="1" applyAlignment="1">
      <alignment horizontal="center" vertical="center"/>
    </xf>
    <xf numFmtId="10" fontId="8" fillId="0" borderId="19" xfId="70" applyNumberFormat="1" applyFont="1" applyBorder="1" applyAlignment="1">
      <alignment horizontal="center" vertical="center"/>
    </xf>
  </cellXfs>
  <cellStyles count="104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1 2" xfId="26" xr:uid="{00000000-0005-0000-0000-000019000000}"/>
    <cellStyle name="60% - Énfasis2" xfId="27" builtinId="36" customBuiltin="1"/>
    <cellStyle name="60% - Énfasis2 2" xfId="28" xr:uid="{00000000-0005-0000-0000-00001B000000}"/>
    <cellStyle name="60% - Énfasis3" xfId="29" builtinId="40" customBuiltin="1"/>
    <cellStyle name="60% - Énfasis3 2" xfId="30" xr:uid="{00000000-0005-0000-0000-00001D000000}"/>
    <cellStyle name="60% - Énfasis4" xfId="31" builtinId="44" customBuiltin="1"/>
    <cellStyle name="60% - Énfasis4 2" xfId="32" xr:uid="{00000000-0005-0000-0000-00001F000000}"/>
    <cellStyle name="60% - Énfasis5" xfId="33" builtinId="48" customBuiltin="1"/>
    <cellStyle name="60% - Énfasis5 2" xfId="34" xr:uid="{00000000-0005-0000-0000-000021000000}"/>
    <cellStyle name="60% - Énfasis6" xfId="35" builtinId="52" customBuiltin="1"/>
    <cellStyle name="60% - Énfasis6 2" xfId="36" xr:uid="{00000000-0005-0000-0000-000023000000}"/>
    <cellStyle name="Buena 2" xfId="37" xr:uid="{00000000-0005-0000-0000-000024000000}"/>
    <cellStyle name="Cálculo" xfId="38" builtinId="22" customBuiltin="1"/>
    <cellStyle name="Cálculo 2" xfId="39" xr:uid="{00000000-0005-0000-0000-000026000000}"/>
    <cellStyle name="Celda de comprobación" xfId="40" builtinId="23" customBuiltin="1"/>
    <cellStyle name="Celda de comprobación 2" xfId="41" xr:uid="{00000000-0005-0000-0000-000028000000}"/>
    <cellStyle name="Celda vinculada" xfId="42" builtinId="24" customBuiltin="1"/>
    <cellStyle name="Celda vinculada 2" xfId="43" xr:uid="{00000000-0005-0000-0000-00002A000000}"/>
    <cellStyle name="Encabezado 4" xfId="44" builtinId="19" customBuiltin="1"/>
    <cellStyle name="Encabezado 4 2" xfId="45" xr:uid="{00000000-0005-0000-0000-00002C000000}"/>
    <cellStyle name="Énfasis1" xfId="46" builtinId="29" customBuiltin="1"/>
    <cellStyle name="Énfasis1 2" xfId="47" xr:uid="{00000000-0005-0000-0000-00002E000000}"/>
    <cellStyle name="Énfasis2" xfId="48" builtinId="33" customBuiltin="1"/>
    <cellStyle name="Énfasis2 2" xfId="49" xr:uid="{00000000-0005-0000-0000-000030000000}"/>
    <cellStyle name="Énfasis3" xfId="50" builtinId="37" customBuiltin="1"/>
    <cellStyle name="Énfasis3 2" xfId="51" xr:uid="{00000000-0005-0000-0000-000032000000}"/>
    <cellStyle name="Énfasis4" xfId="52" builtinId="41" customBuiltin="1"/>
    <cellStyle name="Énfasis4 2" xfId="53" xr:uid="{00000000-0005-0000-0000-000034000000}"/>
    <cellStyle name="Énfasis5" xfId="54" builtinId="45" customBuiltin="1"/>
    <cellStyle name="Énfasis5 2" xfId="55" xr:uid="{00000000-0005-0000-0000-000036000000}"/>
    <cellStyle name="Énfasis6" xfId="56" builtinId="49" customBuiltin="1"/>
    <cellStyle name="Énfasis6 2" xfId="57" xr:uid="{00000000-0005-0000-0000-000038000000}"/>
    <cellStyle name="Entrada" xfId="58" builtinId="20" customBuiltin="1"/>
    <cellStyle name="Entrada 2" xfId="59" xr:uid="{00000000-0005-0000-0000-00003A000000}"/>
    <cellStyle name="Euro" xfId="60" xr:uid="{00000000-0005-0000-0000-00003B000000}"/>
    <cellStyle name="Euro 2" xfId="61" xr:uid="{00000000-0005-0000-0000-00003C000000}"/>
    <cellStyle name="Euro 3" xfId="62" xr:uid="{00000000-0005-0000-0000-00003D000000}"/>
    <cellStyle name="Euro 4" xfId="63" xr:uid="{00000000-0005-0000-0000-00003E000000}"/>
    <cellStyle name="Incorrecto" xfId="64" builtinId="27" customBuiltin="1"/>
    <cellStyle name="Incorrecto 2" xfId="65" xr:uid="{00000000-0005-0000-0000-000040000000}"/>
    <cellStyle name="Millares 2" xfId="66" xr:uid="{00000000-0005-0000-0000-000041000000}"/>
    <cellStyle name="Millares 3" xfId="67" xr:uid="{00000000-0005-0000-0000-000042000000}"/>
    <cellStyle name="Neutral" xfId="68" builtinId="28" customBuiltin="1"/>
    <cellStyle name="Neutral 2" xfId="69" xr:uid="{00000000-0005-0000-0000-000044000000}"/>
    <cellStyle name="Normal" xfId="0" builtinId="0"/>
    <cellStyle name="Normal 2" xfId="70" xr:uid="{00000000-0005-0000-0000-000046000000}"/>
    <cellStyle name="Normal 2 2" xfId="71" xr:uid="{00000000-0005-0000-0000-000047000000}"/>
    <cellStyle name="Normal 3" xfId="72" xr:uid="{00000000-0005-0000-0000-000048000000}"/>
    <cellStyle name="Normal 3 2" xfId="73" xr:uid="{00000000-0005-0000-0000-000049000000}"/>
    <cellStyle name="Normal 3 3" xfId="74" xr:uid="{00000000-0005-0000-0000-00004A000000}"/>
    <cellStyle name="Normal 3 4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rmal 7" xfId="79" xr:uid="{00000000-0005-0000-0000-00004F000000}"/>
    <cellStyle name="Notas" xfId="80" builtinId="10" customBuiltin="1"/>
    <cellStyle name="Notas 2" xfId="81" xr:uid="{00000000-0005-0000-0000-000051000000}"/>
    <cellStyle name="Notas 3" xfId="82" xr:uid="{00000000-0005-0000-0000-000052000000}"/>
    <cellStyle name="Porcentaje" xfId="83" builtinId="5"/>
    <cellStyle name="Porcentual 2" xfId="84" xr:uid="{00000000-0005-0000-0000-000054000000}"/>
    <cellStyle name="Porcentual 2 2" xfId="85" xr:uid="{00000000-0005-0000-0000-000055000000}"/>
    <cellStyle name="Porcentual 2 3" xfId="86" xr:uid="{00000000-0005-0000-0000-000056000000}"/>
    <cellStyle name="Porcentual 3" xfId="87" xr:uid="{00000000-0005-0000-0000-000057000000}"/>
    <cellStyle name="Salida" xfId="88" builtinId="21" customBuiltin="1"/>
    <cellStyle name="Salida 2" xfId="89" xr:uid="{00000000-0005-0000-0000-000059000000}"/>
    <cellStyle name="shirley" xfId="90" xr:uid="{00000000-0005-0000-0000-00005A000000}"/>
    <cellStyle name="Texto de advertencia" xfId="91" builtinId="11" customBuiltin="1"/>
    <cellStyle name="Texto de advertencia 2" xfId="92" xr:uid="{00000000-0005-0000-0000-00005C000000}"/>
    <cellStyle name="Texto explicativo" xfId="93" builtinId="53" customBuiltin="1"/>
    <cellStyle name="Texto explicativo 2" xfId="94" xr:uid="{00000000-0005-0000-0000-00005E000000}"/>
    <cellStyle name="Título" xfId="95" builtinId="15" customBuiltin="1"/>
    <cellStyle name="Título 1 2" xfId="96" xr:uid="{00000000-0005-0000-0000-000060000000}"/>
    <cellStyle name="Título 2" xfId="97" builtinId="17" customBuiltin="1"/>
    <cellStyle name="Título 2 2" xfId="98" xr:uid="{00000000-0005-0000-0000-000062000000}"/>
    <cellStyle name="Título 3" xfId="99" builtinId="18" customBuiltin="1"/>
    <cellStyle name="Título 3 2" xfId="100" xr:uid="{00000000-0005-0000-0000-000064000000}"/>
    <cellStyle name="Título 4" xfId="101" xr:uid="{00000000-0005-0000-0000-000065000000}"/>
    <cellStyle name="Total" xfId="102" builtinId="25" customBuiltin="1"/>
    <cellStyle name="Total 2" xfId="103" xr:uid="{00000000-0005-0000-0000-00006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6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 Mensual de Pasajeros según Línea Aérea a Nivel 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6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2020 - 2025</a:t>
            </a:r>
          </a:p>
        </c:rich>
      </c:tx>
      <c:layout>
        <c:manualLayout>
          <c:xMode val="edge"/>
          <c:yMode val="edge"/>
          <c:x val="0.33279905650560204"/>
          <c:y val="4.82096780156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76113689074284E-2"/>
          <c:y val="0.1509647442718309"/>
          <c:w val="0.80699532906824878"/>
          <c:h val="0.75602492256035558"/>
        </c:manualLayout>
      </c:layout>
      <c:lineChart>
        <c:grouping val="standard"/>
        <c:varyColors val="0"/>
        <c:ser>
          <c:idx val="9"/>
          <c:order val="0"/>
          <c:tx>
            <c:strRef>
              <c:f>Hoja1!$A$19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Hoja1!$B$6:$M$6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Hoja1!$B$19:$M$19</c:f>
              <c:numCache>
                <c:formatCode>#,##0</c:formatCode>
                <c:ptCount val="12"/>
                <c:pt idx="0">
                  <c:v>1230258</c:v>
                </c:pt>
                <c:pt idx="1">
                  <c:v>1225767</c:v>
                </c:pt>
                <c:pt idx="2">
                  <c:v>611287</c:v>
                </c:pt>
                <c:pt idx="3">
                  <c:v>13442</c:v>
                </c:pt>
                <c:pt idx="4">
                  <c:v>8719</c:v>
                </c:pt>
                <c:pt idx="5">
                  <c:v>8872</c:v>
                </c:pt>
                <c:pt idx="6">
                  <c:v>79553</c:v>
                </c:pt>
                <c:pt idx="7">
                  <c:v>107142</c:v>
                </c:pt>
                <c:pt idx="8">
                  <c:v>161686</c:v>
                </c:pt>
                <c:pt idx="9">
                  <c:v>331946</c:v>
                </c:pt>
                <c:pt idx="10">
                  <c:v>461962</c:v>
                </c:pt>
                <c:pt idx="11">
                  <c:v>635918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E-4943-9086-E26A69B6285C}"/>
            </c:ext>
          </c:extLst>
        </c:ser>
        <c:ser>
          <c:idx val="10"/>
          <c:order val="1"/>
          <c:tx>
            <c:strRef>
              <c:f>Hoja1!$A$21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Hoja1!$B$6:$M$6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Hoja1!$B$21:$M$21</c:f>
              <c:numCache>
                <c:formatCode>#,##0</c:formatCode>
                <c:ptCount val="12"/>
                <c:pt idx="0">
                  <c:v>634628</c:v>
                </c:pt>
                <c:pt idx="1">
                  <c:v>236673</c:v>
                </c:pt>
                <c:pt idx="2">
                  <c:v>422519</c:v>
                </c:pt>
                <c:pt idx="3">
                  <c:v>419282</c:v>
                </c:pt>
                <c:pt idx="4">
                  <c:v>555603</c:v>
                </c:pt>
                <c:pt idx="5">
                  <c:v>600611</c:v>
                </c:pt>
                <c:pt idx="6">
                  <c:v>769300</c:v>
                </c:pt>
                <c:pt idx="7">
                  <c:v>883416</c:v>
                </c:pt>
                <c:pt idx="8">
                  <c:v>849884</c:v>
                </c:pt>
                <c:pt idx="9">
                  <c:v>904795</c:v>
                </c:pt>
                <c:pt idx="10">
                  <c:v>925350</c:v>
                </c:pt>
                <c:pt idx="11">
                  <c:v>933225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E-4943-9086-E26A69B6285C}"/>
            </c:ext>
          </c:extLst>
        </c:ser>
        <c:ser>
          <c:idx val="11"/>
          <c:order val="2"/>
          <c:tx>
            <c:strRef>
              <c:f>Hoja1!$A$23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Hoja1!$B$6:$M$6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Hoja1!$B$23:$M$23</c:f>
              <c:numCache>
                <c:formatCode>#,##0</c:formatCode>
                <c:ptCount val="12"/>
                <c:pt idx="0">
                  <c:v>890749</c:v>
                </c:pt>
                <c:pt idx="1">
                  <c:v>844893</c:v>
                </c:pt>
                <c:pt idx="2">
                  <c:v>908787</c:v>
                </c:pt>
                <c:pt idx="3">
                  <c:v>888977</c:v>
                </c:pt>
                <c:pt idx="4">
                  <c:v>961549</c:v>
                </c:pt>
                <c:pt idx="5">
                  <c:v>963259</c:v>
                </c:pt>
                <c:pt idx="6">
                  <c:v>1126294</c:v>
                </c:pt>
                <c:pt idx="7">
                  <c:v>1223439</c:v>
                </c:pt>
                <c:pt idx="8">
                  <c:v>1117003</c:v>
                </c:pt>
                <c:pt idx="9">
                  <c:v>1234341</c:v>
                </c:pt>
                <c:pt idx="10">
                  <c:v>1109662</c:v>
                </c:pt>
                <c:pt idx="11">
                  <c:v>1132552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5E-4943-9086-E26A69B6285C}"/>
            </c:ext>
          </c:extLst>
        </c:ser>
        <c:ser>
          <c:idx val="1"/>
          <c:order val="3"/>
          <c:tx>
            <c:strRef>
              <c:f>Hoja1!$A$25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Hoja1!$B$6:$M$6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Hoja1!$B$25:$M$25</c:f>
              <c:numCache>
                <c:formatCode>#,##0</c:formatCode>
                <c:ptCount val="12"/>
                <c:pt idx="0">
                  <c:v>1059518</c:v>
                </c:pt>
                <c:pt idx="1">
                  <c:v>980758</c:v>
                </c:pt>
                <c:pt idx="2">
                  <c:v>1011589</c:v>
                </c:pt>
                <c:pt idx="3">
                  <c:v>1017328</c:v>
                </c:pt>
                <c:pt idx="4">
                  <c:v>1134904</c:v>
                </c:pt>
                <c:pt idx="5">
                  <c:v>1098722</c:v>
                </c:pt>
                <c:pt idx="6">
                  <c:v>1251136</c:v>
                </c:pt>
                <c:pt idx="7">
                  <c:v>1317377</c:v>
                </c:pt>
                <c:pt idx="8">
                  <c:v>1193007</c:v>
                </c:pt>
                <c:pt idx="9">
                  <c:v>1239293</c:v>
                </c:pt>
                <c:pt idx="10">
                  <c:v>1188847</c:v>
                </c:pt>
                <c:pt idx="11">
                  <c:v>1276823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5E-4943-9086-E26A69B6285C}"/>
            </c:ext>
          </c:extLst>
        </c:ser>
        <c:ser>
          <c:idx val="0"/>
          <c:order val="4"/>
          <c:tx>
            <c:strRef>
              <c:f>Hoja1!$A$27</c:f>
              <c:strCache>
                <c:ptCount val="1"/>
                <c:pt idx="0">
                  <c:v>2024</c:v>
                </c:pt>
              </c:strCache>
            </c:strRef>
          </c:tx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n-lt"/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Hoja1!$B$27:$M$27</c:f>
              <c:numCache>
                <c:formatCode>#,##0</c:formatCode>
                <c:ptCount val="12"/>
                <c:pt idx="0">
                  <c:v>1279169</c:v>
                </c:pt>
                <c:pt idx="1">
                  <c:v>1167203</c:v>
                </c:pt>
                <c:pt idx="2">
                  <c:v>1182961</c:v>
                </c:pt>
                <c:pt idx="3">
                  <c:v>1171081</c:v>
                </c:pt>
                <c:pt idx="4">
                  <c:v>1283349</c:v>
                </c:pt>
                <c:pt idx="5">
                  <c:v>1219848</c:v>
                </c:pt>
                <c:pt idx="6">
                  <c:v>1384123</c:v>
                </c:pt>
                <c:pt idx="7">
                  <c:v>1462301</c:v>
                </c:pt>
                <c:pt idx="8">
                  <c:v>1353339</c:v>
                </c:pt>
                <c:pt idx="9">
                  <c:v>1426968</c:v>
                </c:pt>
                <c:pt idx="10">
                  <c:v>1302166</c:v>
                </c:pt>
                <c:pt idx="11">
                  <c:v>1317622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E-4E3A-9B40-0DFFEC7A685D}"/>
            </c:ext>
          </c:extLst>
        </c:ser>
        <c:ser>
          <c:idx val="2"/>
          <c:order val="5"/>
          <c:tx>
            <c:strRef>
              <c:f>Hoja1!$A$29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3.2429061428125974E-2"/>
                  <c:y val="-3.636363636363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D-4B29-B990-BC7B24F11052}"/>
                </c:ext>
              </c:extLst>
            </c:dLbl>
            <c:dLbl>
              <c:idx val="1"/>
              <c:layout>
                <c:manualLayout>
                  <c:x val="-2.8687246647957593E-2"/>
                  <c:y val="-5.757575757575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B-4EDF-B147-1A7BCECF2798}"/>
                </c:ext>
              </c:extLst>
            </c:dLbl>
            <c:dLbl>
              <c:idx val="2"/>
              <c:layout>
                <c:manualLayout>
                  <c:x val="-3.3676333021515459E-2"/>
                  <c:y val="-3.636363636363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B-4EDF-B147-1A7BCECF2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n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Hoja1!$B$29:$M$29</c:f>
              <c:numCache>
                <c:formatCode>#,##0</c:formatCode>
                <c:ptCount val="12"/>
                <c:pt idx="0">
                  <c:v>1368435</c:v>
                </c:pt>
                <c:pt idx="1">
                  <c:v>1188059</c:v>
                </c:pt>
                <c:pt idx="2">
                  <c:v>1300969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4-4E93-902A-78788EC5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666936"/>
        <c:axId val="1"/>
      </c:lineChart>
      <c:catAx>
        <c:axId val="93666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36666936"/>
        <c:crosses val="autoZero"/>
        <c:crossBetween val="between"/>
        <c:majorUnit val="13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8523873711291"/>
          <c:y val="0.34588165115724173"/>
          <c:w val="5.0138032305433185E-2"/>
          <c:h val="0.24489990989932228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5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6350">
      <a:solidFill>
        <a:srgbClr val="000000">
          <a:alpha val="81000"/>
        </a:srgbClr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28575</xdr:rowOff>
    </xdr:from>
    <xdr:to>
      <xdr:col>1</xdr:col>
      <xdr:colOff>0</xdr:colOff>
      <xdr:row>7</xdr:row>
      <xdr:rowOff>0</xdr:rowOff>
    </xdr:to>
    <xdr:sp macro="" textlink="">
      <xdr:nvSpPr>
        <xdr:cNvPr id="557108" name="Line 7">
          <a:extLst>
            <a:ext uri="{FF2B5EF4-FFF2-40B4-BE49-F238E27FC236}">
              <a16:creationId xmlns:a16="http://schemas.microsoft.com/office/drawing/2014/main" id="{D779E34C-07A8-FEBF-5ECF-B295CB27FEBD}"/>
            </a:ext>
          </a:extLst>
        </xdr:cNvPr>
        <xdr:cNvSpPr>
          <a:spLocks noChangeShapeType="1"/>
        </xdr:cNvSpPr>
      </xdr:nvSpPr>
      <xdr:spPr bwMode="auto">
        <a:xfrm>
          <a:off x="9525" y="923925"/>
          <a:ext cx="9429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171450</xdr:colOff>
      <xdr:row>2</xdr:row>
      <xdr:rowOff>95250</xdr:rowOff>
    </xdr:to>
    <xdr:pic>
      <xdr:nvPicPr>
        <xdr:cNvPr id="557109" name="Picture 22" descr="1030">
          <a:extLst>
            <a:ext uri="{FF2B5EF4-FFF2-40B4-BE49-F238E27FC236}">
              <a16:creationId xmlns:a16="http://schemas.microsoft.com/office/drawing/2014/main" id="{F6F7BF63-6757-544D-DC6E-2D9D27F1862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104775</xdr:colOff>
      <xdr:row>2</xdr:row>
      <xdr:rowOff>152400</xdr:rowOff>
    </xdr:to>
    <xdr:grpSp>
      <xdr:nvGrpSpPr>
        <xdr:cNvPr id="557110" name="Group 23">
          <a:extLst>
            <a:ext uri="{FF2B5EF4-FFF2-40B4-BE49-F238E27FC236}">
              <a16:creationId xmlns:a16="http://schemas.microsoft.com/office/drawing/2014/main" id="{19269C43-9250-AD50-10E4-D0673238E4E0}"/>
            </a:ext>
          </a:extLst>
        </xdr:cNvPr>
        <xdr:cNvGrpSpPr>
          <a:grpSpLocks noChangeAspect="1"/>
        </xdr:cNvGrpSpPr>
      </xdr:nvGrpSpPr>
      <xdr:grpSpPr bwMode="auto">
        <a:xfrm rot="-201987">
          <a:off x="104775" y="28575"/>
          <a:ext cx="952500" cy="476250"/>
          <a:chOff x="-164" y="-135"/>
          <a:chExt cx="364" cy="366"/>
        </a:xfrm>
      </xdr:grpSpPr>
      <xdr:sp macro="" textlink="">
        <xdr:nvSpPr>
          <xdr:cNvPr id="557112" name="AutoShape 24">
            <a:extLst>
              <a:ext uri="{FF2B5EF4-FFF2-40B4-BE49-F238E27FC236}">
                <a16:creationId xmlns:a16="http://schemas.microsoft.com/office/drawing/2014/main" id="{9A764B31-5765-16F4-2E63-078D581ABA8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7113" name="Rectangle 25">
            <a:extLst>
              <a:ext uri="{FF2B5EF4-FFF2-40B4-BE49-F238E27FC236}">
                <a16:creationId xmlns:a16="http://schemas.microsoft.com/office/drawing/2014/main" id="{BFECBC7E-1F93-FA2D-5E14-28AB8990520E}"/>
              </a:ext>
            </a:extLst>
          </xdr:cNvPr>
          <xdr:cNvSpPr>
            <a:spLocks noChangeArrowheads="1"/>
          </xdr:cNvSpPr>
        </xdr:nvSpPr>
        <xdr:spPr bwMode="auto">
          <a:xfrm>
            <a:off x="-164" y="-135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0" name="Rectangle 26">
            <a:extLst>
              <a:ext uri="{FF2B5EF4-FFF2-40B4-BE49-F238E27FC236}">
                <a16:creationId xmlns:a16="http://schemas.microsoft.com/office/drawing/2014/main" id="{7656E62D-011C-E3EF-B3B3-556385E25F88}"/>
              </a:ext>
            </a:extLst>
          </xdr:cNvPr>
          <xdr:cNvSpPr>
            <a:spLocks noChangeArrowheads="1"/>
          </xdr:cNvSpPr>
        </xdr:nvSpPr>
        <xdr:spPr bwMode="auto">
          <a:xfrm>
            <a:off x="-156" y="96"/>
            <a:ext cx="298" cy="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>
    <xdr:from>
      <xdr:col>0</xdr:col>
      <xdr:colOff>371475</xdr:colOff>
      <xdr:row>36</xdr:row>
      <xdr:rowOff>9525</xdr:rowOff>
    </xdr:from>
    <xdr:to>
      <xdr:col>13</xdr:col>
      <xdr:colOff>552450</xdr:colOff>
      <xdr:row>54</xdr:row>
      <xdr:rowOff>85725</xdr:rowOff>
    </xdr:to>
    <xdr:graphicFrame macro="">
      <xdr:nvGraphicFramePr>
        <xdr:cNvPr id="557111" name="Chart 3">
          <a:extLst>
            <a:ext uri="{FF2B5EF4-FFF2-40B4-BE49-F238E27FC236}">
              <a16:creationId xmlns:a16="http://schemas.microsoft.com/office/drawing/2014/main" id="{B757A3C1-4ECD-CA89-E582-39E739BE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0.29654</cdr:x>
      <cdr:y>0.69106</cdr:y>
    </cdr:from>
    <cdr:to>
      <cdr:x>0.37693</cdr:x>
      <cdr:y>0.71565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67101" y="19049"/>
          <a:ext cx="781050" cy="104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showGridLines="0" tabSelected="1" zoomScaleNormal="100" workbookViewId="0">
      <selection activeCell="P24" sqref="P24"/>
    </sheetView>
  </sheetViews>
  <sheetFormatPr baseColWidth="10" defaultRowHeight="12.75"/>
  <cols>
    <col min="1" max="1" width="14.28515625" customWidth="1"/>
    <col min="2" max="2" width="11.28515625" customWidth="1"/>
    <col min="3" max="3" width="13.28515625" customWidth="1"/>
    <col min="4" max="4" width="11.28515625" customWidth="1"/>
    <col min="5" max="5" width="11.7109375" customWidth="1"/>
    <col min="6" max="6" width="12" customWidth="1"/>
    <col min="7" max="7" width="10.85546875" customWidth="1"/>
    <col min="8" max="8" width="10.5703125" customWidth="1"/>
    <col min="9" max="9" width="11.28515625" customWidth="1"/>
    <col min="10" max="10" width="10.28515625" bestFit="1" customWidth="1"/>
    <col min="11" max="11" width="11.5703125" customWidth="1"/>
    <col min="12" max="12" width="10.42578125" customWidth="1"/>
    <col min="13" max="13" width="11.140625" customWidth="1"/>
    <col min="14" max="14" width="12.42578125" customWidth="1"/>
    <col min="18" max="18" width="11.5703125" customWidth="1"/>
  </cols>
  <sheetData>
    <row r="1" spans="1:17" ht="12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Q1" s="5"/>
    </row>
    <row r="2" spans="1:17" ht="15" customHeight="1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Q2" s="5"/>
    </row>
    <row r="3" spans="1:17" ht="15" customHeight="1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5"/>
    </row>
    <row r="4" spans="1:17" ht="15" customHeight="1">
      <c r="A4" s="35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Q4" s="5"/>
    </row>
    <row r="5" spans="1:17" ht="12.75" customHeight="1" thickBot="1">
      <c r="Q5" s="5"/>
    </row>
    <row r="6" spans="1:17" ht="14.1" customHeight="1" thickTop="1">
      <c r="A6" s="14" t="s">
        <v>16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6" t="s">
        <v>13</v>
      </c>
    </row>
    <row r="7" spans="1:17" ht="14.1" customHeight="1" thickBot="1">
      <c r="A7" s="15" t="s">
        <v>17</v>
      </c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  <c r="N7" s="37"/>
      <c r="Q7" s="8"/>
    </row>
    <row r="8" spans="1:17" ht="20.100000000000001" customHeight="1" thickTop="1">
      <c r="A8" s="18">
        <v>2014</v>
      </c>
      <c r="B8" s="25">
        <v>691589</v>
      </c>
      <c r="C8" s="31">
        <v>666112</v>
      </c>
      <c r="D8" s="31">
        <v>682840</v>
      </c>
      <c r="E8" s="31">
        <v>663375</v>
      </c>
      <c r="F8" s="31">
        <v>721171</v>
      </c>
      <c r="G8" s="31">
        <v>692211</v>
      </c>
      <c r="H8" s="31">
        <v>788859</v>
      </c>
      <c r="I8" s="31">
        <v>860035</v>
      </c>
      <c r="J8" s="31">
        <v>787703</v>
      </c>
      <c r="K8" s="31">
        <v>840978</v>
      </c>
      <c r="L8" s="31">
        <v>778611</v>
      </c>
      <c r="M8" s="27">
        <v>776681</v>
      </c>
      <c r="N8" s="6">
        <f>SUM(B8:M8)</f>
        <v>8950165</v>
      </c>
    </row>
    <row r="9" spans="1:17" ht="20.100000000000001" customHeight="1">
      <c r="A9" s="18">
        <v>2015</v>
      </c>
      <c r="B9" s="26">
        <v>782477</v>
      </c>
      <c r="C9" s="11">
        <v>761957</v>
      </c>
      <c r="D9" s="11">
        <v>750487</v>
      </c>
      <c r="E9" s="11">
        <v>751134</v>
      </c>
      <c r="F9" s="11">
        <v>822424</v>
      </c>
      <c r="G9" s="11">
        <v>773314</v>
      </c>
      <c r="H9" s="11">
        <v>883733</v>
      </c>
      <c r="I9" s="11">
        <v>961958</v>
      </c>
      <c r="J9" s="11">
        <v>871396</v>
      </c>
      <c r="K9" s="11">
        <v>945663</v>
      </c>
      <c r="L9" s="11">
        <v>844073</v>
      </c>
      <c r="M9" s="28">
        <v>856628</v>
      </c>
      <c r="N9" s="6">
        <f>SUM(B9:M9)</f>
        <v>10005244</v>
      </c>
    </row>
    <row r="10" spans="1:17" ht="20.100000000000001" customHeight="1">
      <c r="A10" s="19" t="s">
        <v>15</v>
      </c>
      <c r="B10" s="21">
        <f>+B9/B8-1</f>
        <v>0.13141909428865994</v>
      </c>
      <c r="C10" s="13">
        <f t="shared" ref="C10:M10" si="0">+C9/C8-1</f>
        <v>0.14388721416218297</v>
      </c>
      <c r="D10" s="13">
        <f t="shared" si="0"/>
        <v>9.9067131392419849E-2</v>
      </c>
      <c r="E10" s="13">
        <f t="shared" si="0"/>
        <v>0.13229169022046361</v>
      </c>
      <c r="F10" s="13">
        <f t="shared" si="0"/>
        <v>0.14040082033248713</v>
      </c>
      <c r="G10" s="13">
        <f t="shared" si="0"/>
        <v>0.11716514184258853</v>
      </c>
      <c r="H10" s="13">
        <f t="shared" si="0"/>
        <v>0.12026737351034855</v>
      </c>
      <c r="I10" s="13">
        <f t="shared" si="0"/>
        <v>0.11851029318574247</v>
      </c>
      <c r="J10" s="13">
        <f t="shared" si="0"/>
        <v>0.10624943665315478</v>
      </c>
      <c r="K10" s="13">
        <f t="shared" si="0"/>
        <v>0.12448006963321268</v>
      </c>
      <c r="L10" s="13">
        <f t="shared" si="0"/>
        <v>8.4075359839508979E-2</v>
      </c>
      <c r="M10" s="29">
        <f t="shared" si="0"/>
        <v>0.10293415185900012</v>
      </c>
      <c r="N10" s="7">
        <f t="shared" ref="N10" si="1">+N9/N8-1</f>
        <v>0.11788374851189887</v>
      </c>
    </row>
    <row r="11" spans="1:17" ht="20.100000000000001" customHeight="1">
      <c r="A11" s="18">
        <v>2016</v>
      </c>
      <c r="B11" s="26">
        <v>853100</v>
      </c>
      <c r="C11" s="11">
        <v>854575</v>
      </c>
      <c r="D11" s="11">
        <v>832746</v>
      </c>
      <c r="E11" s="11">
        <v>789015</v>
      </c>
      <c r="F11" s="11">
        <v>921848</v>
      </c>
      <c r="G11" s="11">
        <v>859664</v>
      </c>
      <c r="H11" s="11">
        <v>976117</v>
      </c>
      <c r="I11" s="11">
        <v>1032025</v>
      </c>
      <c r="J11" s="11">
        <v>912892</v>
      </c>
      <c r="K11" s="11">
        <v>995703</v>
      </c>
      <c r="L11" s="11">
        <v>882731</v>
      </c>
      <c r="M11" s="28">
        <v>883615</v>
      </c>
      <c r="N11" s="6">
        <f>SUM(B11:M11)</f>
        <v>10794031</v>
      </c>
    </row>
    <row r="12" spans="1:17" ht="20.100000000000001" customHeight="1">
      <c r="A12" s="19" t="s">
        <v>15</v>
      </c>
      <c r="B12" s="21">
        <f>+B11/B9-1</f>
        <v>9.025568802661299E-2</v>
      </c>
      <c r="C12" s="13">
        <f t="shared" ref="C12:M12" si="2">+C11/C9-1</f>
        <v>0.12155279103676464</v>
      </c>
      <c r="D12" s="13">
        <f t="shared" si="2"/>
        <v>0.10960749486666654</v>
      </c>
      <c r="E12" s="13">
        <f t="shared" si="2"/>
        <v>5.0431747198236287E-2</v>
      </c>
      <c r="F12" s="13">
        <f t="shared" si="2"/>
        <v>0.12089141367469813</v>
      </c>
      <c r="G12" s="13">
        <f t="shared" si="2"/>
        <v>0.11166227431547848</v>
      </c>
      <c r="H12" s="13">
        <f t="shared" si="2"/>
        <v>0.10453836169974418</v>
      </c>
      <c r="I12" s="13">
        <f t="shared" si="2"/>
        <v>7.2837899367747871E-2</v>
      </c>
      <c r="J12" s="13">
        <f t="shared" si="2"/>
        <v>4.762014055607322E-2</v>
      </c>
      <c r="K12" s="13">
        <f t="shared" si="2"/>
        <v>5.2915256280514411E-2</v>
      </c>
      <c r="L12" s="13">
        <f t="shared" si="2"/>
        <v>4.5799356216820186E-2</v>
      </c>
      <c r="M12" s="29">
        <f t="shared" si="2"/>
        <v>3.1503756589791543E-2</v>
      </c>
      <c r="N12" s="7">
        <f>+N11/SUM(B9:M9)-1</f>
        <v>7.8837357689627519E-2</v>
      </c>
    </row>
    <row r="13" spans="1:17" ht="20.100000000000001" customHeight="1">
      <c r="A13" s="18">
        <v>2017</v>
      </c>
      <c r="B13" s="26">
        <v>909298</v>
      </c>
      <c r="C13" s="11">
        <v>873078</v>
      </c>
      <c r="D13" s="11">
        <v>885624</v>
      </c>
      <c r="E13" s="11">
        <v>863897</v>
      </c>
      <c r="F13" s="11">
        <v>926417</v>
      </c>
      <c r="G13" s="11">
        <v>922949</v>
      </c>
      <c r="H13" s="11">
        <v>1092771</v>
      </c>
      <c r="I13" s="11">
        <v>1135861</v>
      </c>
      <c r="J13" s="11">
        <v>1014344</v>
      </c>
      <c r="K13" s="11">
        <v>1082540</v>
      </c>
      <c r="L13" s="11">
        <v>983141</v>
      </c>
      <c r="M13" s="28">
        <v>1018378</v>
      </c>
      <c r="N13" s="6">
        <f>SUM(B13:M13)</f>
        <v>11708298</v>
      </c>
    </row>
    <row r="14" spans="1:17" ht="20.100000000000001" customHeight="1">
      <c r="A14" s="19" t="s">
        <v>15</v>
      </c>
      <c r="B14" s="21">
        <f>+B13/B11-1</f>
        <v>6.5875043957332124E-2</v>
      </c>
      <c r="C14" s="13">
        <f t="shared" ref="C14:M14" si="3">+C13/C11-1</f>
        <v>2.1651698212561854E-2</v>
      </c>
      <c r="D14" s="13">
        <f t="shared" si="3"/>
        <v>6.3498353639645178E-2</v>
      </c>
      <c r="E14" s="13">
        <f t="shared" si="3"/>
        <v>9.4905673529654067E-2</v>
      </c>
      <c r="F14" s="13">
        <f t="shared" si="3"/>
        <v>4.9563485520389694E-3</v>
      </c>
      <c r="G14" s="13">
        <f t="shared" si="3"/>
        <v>7.3615970890952731E-2</v>
      </c>
      <c r="H14" s="13">
        <f t="shared" si="3"/>
        <v>0.11950821469147654</v>
      </c>
      <c r="I14" s="13">
        <f t="shared" si="3"/>
        <v>0.1006138417189506</v>
      </c>
      <c r="J14" s="13">
        <f t="shared" si="3"/>
        <v>0.11113253265446521</v>
      </c>
      <c r="K14" s="13">
        <f t="shared" si="3"/>
        <v>8.721174888495864E-2</v>
      </c>
      <c r="L14" s="13">
        <f t="shared" si="3"/>
        <v>0.11374926223277537</v>
      </c>
      <c r="M14" s="29">
        <f t="shared" si="3"/>
        <v>0.15251325520730186</v>
      </c>
      <c r="N14" s="7">
        <f>+N13/SUM(B11:M11)-1</f>
        <v>8.4701164930877093E-2</v>
      </c>
    </row>
    <row r="15" spans="1:17" ht="20.100000000000001" customHeight="1">
      <c r="A15" s="19">
        <v>2018</v>
      </c>
      <c r="B15" s="26">
        <v>1021797</v>
      </c>
      <c r="C15" s="11">
        <v>988505</v>
      </c>
      <c r="D15" s="11">
        <v>998041</v>
      </c>
      <c r="E15" s="11">
        <v>955965</v>
      </c>
      <c r="F15" s="11">
        <v>1063354</v>
      </c>
      <c r="G15" s="11">
        <v>1006688</v>
      </c>
      <c r="H15" s="11">
        <v>1174701</v>
      </c>
      <c r="I15" s="11">
        <v>1226378</v>
      </c>
      <c r="J15" s="11">
        <v>1084811</v>
      </c>
      <c r="K15" s="11">
        <v>1121760</v>
      </c>
      <c r="L15" s="11">
        <v>1038769</v>
      </c>
      <c r="M15" s="28">
        <v>1029896</v>
      </c>
      <c r="N15" s="6">
        <f>SUM(B15:M15)</f>
        <v>12710665</v>
      </c>
    </row>
    <row r="16" spans="1:17" ht="20.100000000000001" customHeight="1">
      <c r="A16" s="19" t="s">
        <v>15</v>
      </c>
      <c r="B16" s="21">
        <f>+B15/B13-1</f>
        <v>0.1237207164207994</v>
      </c>
      <c r="C16" s="13">
        <f t="shared" ref="C16:M16" si="4">+C15/C13-1</f>
        <v>0.13220697348919574</v>
      </c>
      <c r="D16" s="13">
        <f t="shared" si="4"/>
        <v>0.1269353585720352</v>
      </c>
      <c r="E16" s="13">
        <f t="shared" si="4"/>
        <v>0.10657289005518011</v>
      </c>
      <c r="F16" s="13">
        <f t="shared" si="4"/>
        <v>0.14781356559734982</v>
      </c>
      <c r="G16" s="13">
        <f t="shared" si="4"/>
        <v>9.0729823641392926E-2</v>
      </c>
      <c r="H16" s="13">
        <f t="shared" si="4"/>
        <v>7.4974537208619241E-2</v>
      </c>
      <c r="I16" s="13">
        <f t="shared" si="4"/>
        <v>7.9690208573055976E-2</v>
      </c>
      <c r="J16" s="13">
        <f t="shared" si="4"/>
        <v>6.9470514933789751E-2</v>
      </c>
      <c r="K16" s="13">
        <f t="shared" si="4"/>
        <v>3.6229608143809822E-2</v>
      </c>
      <c r="L16" s="13">
        <f t="shared" si="4"/>
        <v>5.6581914496496521E-2</v>
      </c>
      <c r="M16" s="29">
        <f t="shared" si="4"/>
        <v>1.1310142206528484E-2</v>
      </c>
      <c r="N16" s="7">
        <f>+N15/SUM(B13:M13)-1</f>
        <v>8.5611674728470311E-2</v>
      </c>
      <c r="P16" s="5"/>
    </row>
    <row r="17" spans="1:20" ht="19.899999999999999" customHeight="1">
      <c r="A17" s="19">
        <v>2019</v>
      </c>
      <c r="B17" s="26">
        <v>1042278</v>
      </c>
      <c r="C17" s="11">
        <v>986428</v>
      </c>
      <c r="D17" s="11">
        <v>1025278</v>
      </c>
      <c r="E17" s="11">
        <v>1051655</v>
      </c>
      <c r="F17" s="11">
        <v>1175297</v>
      </c>
      <c r="G17" s="11">
        <v>1129507</v>
      </c>
      <c r="H17" s="11">
        <v>1260049</v>
      </c>
      <c r="I17" s="11">
        <v>1349991</v>
      </c>
      <c r="J17" s="11">
        <v>1229274</v>
      </c>
      <c r="K17" s="11">
        <v>1184777</v>
      </c>
      <c r="L17" s="11">
        <v>1182878</v>
      </c>
      <c r="M17" s="28">
        <v>1210776</v>
      </c>
      <c r="N17" s="6">
        <f>SUM(B17:M17)</f>
        <v>13828188</v>
      </c>
      <c r="P17" s="5"/>
    </row>
    <row r="18" spans="1:20" ht="20.100000000000001" customHeight="1">
      <c r="A18" s="19" t="s">
        <v>15</v>
      </c>
      <c r="B18" s="21">
        <f>+B17/B15-1</f>
        <v>2.0044098778915886E-2</v>
      </c>
      <c r="C18" s="13">
        <f t="shared" ref="C18:M18" si="5">+C17/C15-1</f>
        <v>-2.1011527508713046E-3</v>
      </c>
      <c r="D18" s="13">
        <f t="shared" si="5"/>
        <v>2.7290462015087558E-2</v>
      </c>
      <c r="E18" s="13">
        <f t="shared" si="5"/>
        <v>0.10009780692807801</v>
      </c>
      <c r="F18" s="13">
        <f t="shared" si="5"/>
        <v>0.10527350252126766</v>
      </c>
      <c r="G18" s="13">
        <f t="shared" si="5"/>
        <v>0.12200304364410819</v>
      </c>
      <c r="H18" s="13">
        <f t="shared" si="5"/>
        <v>7.2655084144816362E-2</v>
      </c>
      <c r="I18" s="13">
        <f t="shared" si="5"/>
        <v>0.10079518712827529</v>
      </c>
      <c r="J18" s="13">
        <f t="shared" si="5"/>
        <v>0.13316881926897861</v>
      </c>
      <c r="K18" s="13">
        <f t="shared" si="5"/>
        <v>5.6176900584795408E-2</v>
      </c>
      <c r="L18" s="13">
        <f t="shared" si="5"/>
        <v>0.13873055510897991</v>
      </c>
      <c r="M18" s="29">
        <f t="shared" si="5"/>
        <v>0.17562938393779559</v>
      </c>
      <c r="N18" s="7">
        <f>+N17/SUM(B15:M15)-1</f>
        <v>8.7920104888296491E-2</v>
      </c>
      <c r="P18" s="5"/>
    </row>
    <row r="19" spans="1:20" ht="20.100000000000001" customHeight="1">
      <c r="A19" s="19">
        <v>2020</v>
      </c>
      <c r="B19" s="26">
        <v>1230258</v>
      </c>
      <c r="C19" s="11">
        <v>1225767</v>
      </c>
      <c r="D19" s="11">
        <v>611287</v>
      </c>
      <c r="E19" s="11">
        <v>13442</v>
      </c>
      <c r="F19" s="11">
        <v>8719</v>
      </c>
      <c r="G19" s="11">
        <v>8872</v>
      </c>
      <c r="H19" s="11">
        <v>79553</v>
      </c>
      <c r="I19" s="11">
        <v>107142</v>
      </c>
      <c r="J19" s="11">
        <v>161686</v>
      </c>
      <c r="K19" s="11">
        <v>331946</v>
      </c>
      <c r="L19" s="11">
        <v>461962</v>
      </c>
      <c r="M19" s="28">
        <v>635918</v>
      </c>
      <c r="N19" s="6">
        <f>SUM(B19:M19)</f>
        <v>4876552</v>
      </c>
      <c r="P19" s="5"/>
    </row>
    <row r="20" spans="1:20" ht="20.100000000000001" customHeight="1">
      <c r="A20" s="19" t="s">
        <v>15</v>
      </c>
      <c r="B20" s="21">
        <f>+B19/B17-1</f>
        <v>0.18035495328501616</v>
      </c>
      <c r="C20" s="13">
        <f t="shared" ref="C20:M20" si="6">+C19/C17-1</f>
        <v>0.24263200152469322</v>
      </c>
      <c r="D20" s="13">
        <f t="shared" si="6"/>
        <v>-0.40378414439790966</v>
      </c>
      <c r="E20" s="13">
        <f t="shared" si="6"/>
        <v>-0.98721824172375927</v>
      </c>
      <c r="F20" s="13">
        <f t="shared" si="6"/>
        <v>-0.99258144962507344</v>
      </c>
      <c r="G20" s="13">
        <f t="shared" si="6"/>
        <v>-0.99214524566912821</v>
      </c>
      <c r="H20" s="13">
        <f t="shared" si="6"/>
        <v>-0.93686515365672285</v>
      </c>
      <c r="I20" s="13">
        <f t="shared" si="6"/>
        <v>-0.92063502645573192</v>
      </c>
      <c r="J20" s="13">
        <f t="shared" si="6"/>
        <v>-0.86847033289567666</v>
      </c>
      <c r="K20" s="13">
        <f t="shared" si="6"/>
        <v>-0.71982406815797395</v>
      </c>
      <c r="L20" s="13">
        <f t="shared" si="6"/>
        <v>-0.60945930180458174</v>
      </c>
      <c r="M20" s="29">
        <f t="shared" si="6"/>
        <v>-0.47478476613345488</v>
      </c>
      <c r="N20" s="7">
        <f>+N19/SUM(B17:M17)-1</f>
        <v>-0.6473469987535605</v>
      </c>
      <c r="P20" s="5"/>
    </row>
    <row r="21" spans="1:20" ht="20.100000000000001" customHeight="1">
      <c r="A21" s="19">
        <v>2021</v>
      </c>
      <c r="B21" s="26">
        <v>634628</v>
      </c>
      <c r="C21" s="11">
        <v>236673</v>
      </c>
      <c r="D21" s="11">
        <v>422519</v>
      </c>
      <c r="E21" s="11">
        <v>419282</v>
      </c>
      <c r="F21" s="11">
        <v>555603</v>
      </c>
      <c r="G21" s="11">
        <v>600611</v>
      </c>
      <c r="H21" s="11">
        <v>769300</v>
      </c>
      <c r="I21" s="11">
        <v>883416</v>
      </c>
      <c r="J21" s="11">
        <v>849884</v>
      </c>
      <c r="K21" s="11">
        <v>904795</v>
      </c>
      <c r="L21" s="11">
        <v>925350</v>
      </c>
      <c r="M21" s="28">
        <v>933225</v>
      </c>
      <c r="N21" s="6">
        <f>SUM(B21:M21)</f>
        <v>8135286</v>
      </c>
      <c r="P21" s="5"/>
    </row>
    <row r="22" spans="1:20" ht="20.100000000000001" customHeight="1">
      <c r="A22" s="19" t="s">
        <v>15</v>
      </c>
      <c r="B22" s="21">
        <f>+B21/B19-1</f>
        <v>-0.48415047900521679</v>
      </c>
      <c r="C22" s="13">
        <f t="shared" ref="C22:M22" si="7">+C21/C19-1</f>
        <v>-0.80691844371728072</v>
      </c>
      <c r="D22" s="13">
        <f t="shared" si="7"/>
        <v>-0.30880421144241577</v>
      </c>
      <c r="E22" s="13">
        <f t="shared" si="7"/>
        <v>30.191935723850616</v>
      </c>
      <c r="F22" s="13">
        <f t="shared" si="7"/>
        <v>62.723248078908135</v>
      </c>
      <c r="G22" s="13">
        <f t="shared" si="7"/>
        <v>66.697362488728587</v>
      </c>
      <c r="H22" s="13">
        <f t="shared" si="7"/>
        <v>8.6702827046120188</v>
      </c>
      <c r="I22" s="13">
        <f t="shared" si="7"/>
        <v>7.2452819622556976</v>
      </c>
      <c r="J22" s="13">
        <f t="shared" si="7"/>
        <v>4.2563858342713656</v>
      </c>
      <c r="K22" s="13">
        <f t="shared" si="7"/>
        <v>1.7257294861212364</v>
      </c>
      <c r="L22" s="13">
        <f t="shared" si="7"/>
        <v>1.003086833982016</v>
      </c>
      <c r="M22" s="29">
        <f t="shared" si="7"/>
        <v>0.46752411474435385</v>
      </c>
      <c r="N22" s="7">
        <f>+N21/SUM(B19:M19)-1</f>
        <v>0.66824551445365499</v>
      </c>
      <c r="O22" s="1"/>
    </row>
    <row r="23" spans="1:20" ht="21" customHeight="1">
      <c r="A23" s="19">
        <v>2022</v>
      </c>
      <c r="B23" s="26">
        <v>890749</v>
      </c>
      <c r="C23" s="11">
        <v>844893</v>
      </c>
      <c r="D23" s="11">
        <v>908787</v>
      </c>
      <c r="E23" s="11">
        <v>888977</v>
      </c>
      <c r="F23" s="11">
        <v>961549</v>
      </c>
      <c r="G23" s="11">
        <v>963259</v>
      </c>
      <c r="H23" s="11">
        <v>1126294</v>
      </c>
      <c r="I23" s="11">
        <v>1223439</v>
      </c>
      <c r="J23" s="11">
        <v>1117003</v>
      </c>
      <c r="K23" s="11">
        <v>1234341</v>
      </c>
      <c r="L23" s="11">
        <v>1109662</v>
      </c>
      <c r="M23" s="28">
        <v>1132552</v>
      </c>
      <c r="N23" s="6">
        <f>SUM(B23:M23)</f>
        <v>12401505</v>
      </c>
      <c r="O23" s="1"/>
    </row>
    <row r="24" spans="1:20" ht="19.149999999999999" customHeight="1">
      <c r="A24" s="19" t="s">
        <v>15</v>
      </c>
      <c r="B24" s="21">
        <f>+B23/B21-1</f>
        <v>0.40357658344731084</v>
      </c>
      <c r="C24" s="13">
        <f t="shared" ref="C24:M24" si="8">+C23/C21-1</f>
        <v>2.5698748906719397</v>
      </c>
      <c r="D24" s="13">
        <f t="shared" si="8"/>
        <v>1.1508784220354586</v>
      </c>
      <c r="E24" s="13">
        <f t="shared" si="8"/>
        <v>1.1202364995396894</v>
      </c>
      <c r="F24" s="13">
        <f t="shared" si="8"/>
        <v>0.73064040330955726</v>
      </c>
      <c r="G24" s="13">
        <f t="shared" si="8"/>
        <v>0.60379846522957448</v>
      </c>
      <c r="H24" s="13">
        <f t="shared" si="8"/>
        <v>0.4640504354608086</v>
      </c>
      <c r="I24" s="13">
        <f t="shared" si="8"/>
        <v>0.38489567768752209</v>
      </c>
      <c r="J24" s="13">
        <f t="shared" si="8"/>
        <v>0.31430053983837802</v>
      </c>
      <c r="K24" s="13">
        <f t="shared" si="8"/>
        <v>0.36422172978409484</v>
      </c>
      <c r="L24" s="13">
        <f t="shared" si="8"/>
        <v>0.19918085048900425</v>
      </c>
      <c r="M24" s="29">
        <f t="shared" si="8"/>
        <v>0.21358943448793166</v>
      </c>
      <c r="N24" s="7">
        <f>+N23/SUM(B21:M21)-1</f>
        <v>0.52440922175323657</v>
      </c>
      <c r="O24" s="1"/>
      <c r="P24" s="5"/>
    </row>
    <row r="25" spans="1:20" ht="19.149999999999999" customHeight="1">
      <c r="A25" s="19">
        <v>2023</v>
      </c>
      <c r="B25" s="26">
        <v>1059518</v>
      </c>
      <c r="C25" s="11">
        <v>980758</v>
      </c>
      <c r="D25" s="11">
        <v>1011589</v>
      </c>
      <c r="E25" s="11">
        <v>1017328</v>
      </c>
      <c r="F25" s="11">
        <v>1134904</v>
      </c>
      <c r="G25" s="11">
        <v>1098722</v>
      </c>
      <c r="H25" s="11">
        <v>1251136</v>
      </c>
      <c r="I25" s="11">
        <v>1317377</v>
      </c>
      <c r="J25" s="11">
        <v>1193007</v>
      </c>
      <c r="K25" s="11">
        <v>1239293</v>
      </c>
      <c r="L25" s="11">
        <v>1188847</v>
      </c>
      <c r="M25" s="28">
        <v>1276823</v>
      </c>
      <c r="N25" s="6">
        <f>SUM(B25:M25)</f>
        <v>13769302</v>
      </c>
      <c r="O25" s="1"/>
      <c r="P25" s="5"/>
    </row>
    <row r="26" spans="1:20" ht="19.149999999999999" customHeight="1">
      <c r="A26" s="19" t="s">
        <v>15</v>
      </c>
      <c r="B26" s="21">
        <f>+B25/B23-1</f>
        <v>0.18946863819100557</v>
      </c>
      <c r="C26" s="13">
        <f t="shared" ref="C26:M26" si="9">+C25/C23-1</f>
        <v>0.1608073448353815</v>
      </c>
      <c r="D26" s="13">
        <f t="shared" si="9"/>
        <v>0.11312001602135591</v>
      </c>
      <c r="E26" s="13">
        <f t="shared" si="9"/>
        <v>0.14438056327666526</v>
      </c>
      <c r="F26" s="13">
        <f t="shared" si="9"/>
        <v>0.18028722405202435</v>
      </c>
      <c r="G26" s="13">
        <f t="shared" si="9"/>
        <v>0.14062988251342579</v>
      </c>
      <c r="H26" s="13">
        <f t="shared" si="9"/>
        <v>0.1108431723866059</v>
      </c>
      <c r="I26" s="13">
        <f t="shared" si="9"/>
        <v>7.6781923741191749E-2</v>
      </c>
      <c r="J26" s="13">
        <f t="shared" si="9"/>
        <v>6.8042789500117662E-2</v>
      </c>
      <c r="K26" s="13">
        <f t="shared" si="9"/>
        <v>4.0118573392604606E-3</v>
      </c>
      <c r="L26" s="13">
        <f t="shared" si="9"/>
        <v>7.1359567147473824E-2</v>
      </c>
      <c r="M26" s="29">
        <f t="shared" si="9"/>
        <v>0.12738576241973876</v>
      </c>
      <c r="N26" s="20">
        <f>+N25/SUM(B23:M23)-1</f>
        <v>0.11029282333071677</v>
      </c>
      <c r="O26" s="1"/>
      <c r="P26" s="5"/>
    </row>
    <row r="27" spans="1:20" ht="19.149999999999999" customHeight="1">
      <c r="A27" s="19">
        <v>2024</v>
      </c>
      <c r="B27" s="26">
        <v>1279169</v>
      </c>
      <c r="C27" s="11">
        <v>1167203</v>
      </c>
      <c r="D27" s="11">
        <v>1182961</v>
      </c>
      <c r="E27" s="11">
        <v>1171081</v>
      </c>
      <c r="F27" s="11">
        <v>1283349</v>
      </c>
      <c r="G27" s="11">
        <v>1219848</v>
      </c>
      <c r="H27" s="11">
        <v>1384123</v>
      </c>
      <c r="I27" s="11">
        <v>1462301</v>
      </c>
      <c r="J27" s="11">
        <v>1353339</v>
      </c>
      <c r="K27" s="11">
        <v>1426968</v>
      </c>
      <c r="L27" s="11">
        <v>1302166</v>
      </c>
      <c r="M27" s="28">
        <v>1317622</v>
      </c>
      <c r="N27" s="6">
        <f>SUM(B27:M27)</f>
        <v>15550130</v>
      </c>
      <c r="O27" s="1"/>
      <c r="P27" s="5"/>
    </row>
    <row r="28" spans="1:20" ht="19.149999999999999" customHeight="1">
      <c r="A28" s="19" t="s">
        <v>15</v>
      </c>
      <c r="B28" s="21">
        <f>+B27/B25-1</f>
        <v>0.20731219290281055</v>
      </c>
      <c r="C28" s="13">
        <f t="shared" ref="C28:M28" si="10">+C27/C25-1</f>
        <v>0.19010296117900638</v>
      </c>
      <c r="D28" s="13">
        <f t="shared" si="10"/>
        <v>0.16940872231706749</v>
      </c>
      <c r="E28" s="13">
        <f t="shared" si="10"/>
        <v>0.15113414749225429</v>
      </c>
      <c r="F28" s="13">
        <f t="shared" si="10"/>
        <v>0.130799609482388</v>
      </c>
      <c r="G28" s="13">
        <f t="shared" si="10"/>
        <v>0.11024262734340451</v>
      </c>
      <c r="H28" s="13">
        <f t="shared" si="10"/>
        <v>0.10629300092076321</v>
      </c>
      <c r="I28" s="13">
        <f t="shared" si="10"/>
        <v>0.11000951132439685</v>
      </c>
      <c r="J28" s="13">
        <f t="shared" si="10"/>
        <v>0.13439317623450653</v>
      </c>
      <c r="K28" s="13">
        <f t="shared" si="10"/>
        <v>0.15143715005248959</v>
      </c>
      <c r="L28" s="13">
        <f t="shared" si="10"/>
        <v>9.5318405143807405E-2</v>
      </c>
      <c r="M28" s="30">
        <f t="shared" si="10"/>
        <v>3.1953528406051479E-2</v>
      </c>
      <c r="N28" s="7">
        <f>+N27/SUM(B25:M25)-1</f>
        <v>0.12933320803044346</v>
      </c>
      <c r="O28" s="1"/>
      <c r="P28" s="5"/>
    </row>
    <row r="29" spans="1:20" ht="19.149999999999999" customHeight="1">
      <c r="A29" s="19">
        <v>2025</v>
      </c>
      <c r="B29" s="12">
        <v>1368435</v>
      </c>
      <c r="C29" s="11">
        <v>1188059</v>
      </c>
      <c r="D29" s="11">
        <v>1300969</v>
      </c>
      <c r="E29" s="11"/>
      <c r="F29" s="11"/>
      <c r="G29" s="11"/>
      <c r="H29" s="11"/>
      <c r="I29" s="11"/>
      <c r="J29" s="11"/>
      <c r="K29" s="11"/>
      <c r="L29" s="11"/>
      <c r="M29" s="11"/>
      <c r="N29" s="22">
        <f>SUM(B29:M29)</f>
        <v>3857463</v>
      </c>
      <c r="O29" s="1"/>
      <c r="P29" s="5"/>
    </row>
    <row r="30" spans="1:20" ht="19.899999999999999" customHeight="1" thickBot="1">
      <c r="A30" s="17" t="s">
        <v>15</v>
      </c>
      <c r="B30" s="38">
        <f>+B29/B27-1</f>
        <v>6.9784367820045601E-2</v>
      </c>
      <c r="C30" s="40">
        <f t="shared" ref="C30:D30" si="11">+C29/C27-1</f>
        <v>1.7868357089555031E-2</v>
      </c>
      <c r="D30" s="39">
        <f t="shared" si="11"/>
        <v>9.975645858147475E-2</v>
      </c>
      <c r="E30" s="23"/>
      <c r="F30" s="23"/>
      <c r="G30" s="23"/>
      <c r="H30" s="23"/>
      <c r="I30" s="23"/>
      <c r="J30" s="23"/>
      <c r="K30" s="23"/>
      <c r="L30" s="23"/>
      <c r="M30" s="23"/>
      <c r="N30" s="24">
        <f>+N29/SUM(B27:D27)-1</f>
        <v>6.2857279836267432E-2</v>
      </c>
      <c r="O30" s="1"/>
      <c r="P30" s="5"/>
    </row>
    <row r="31" spans="1:20" ht="21.75" customHeight="1" thickTop="1">
      <c r="A31" s="9" t="s">
        <v>14</v>
      </c>
      <c r="B31" s="3"/>
      <c r="C31" s="2"/>
      <c r="D31" s="2"/>
      <c r="E31" s="2"/>
      <c r="F31" s="2"/>
      <c r="G31" s="1"/>
      <c r="H31" s="1"/>
      <c r="I31" s="1"/>
      <c r="J31" s="1"/>
      <c r="K31" s="1"/>
      <c r="L31" s="16"/>
    </row>
    <row r="32" spans="1:20" ht="19.5" customHeight="1">
      <c r="A32" s="10" t="s">
        <v>0</v>
      </c>
      <c r="R32" s="8"/>
      <c r="S32" s="8"/>
      <c r="T32" s="8"/>
    </row>
    <row r="33" spans="1:15" ht="18" customHeight="1">
      <c r="A33" s="4"/>
      <c r="N33" s="1"/>
      <c r="O33" s="1"/>
    </row>
    <row r="34" spans="1:15" ht="18" customHeight="1">
      <c r="N34" s="1"/>
      <c r="O34" s="1"/>
    </row>
    <row r="35" spans="1:15" ht="18" customHeight="1">
      <c r="B35" s="2"/>
      <c r="C35" s="2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</row>
    <row r="36" spans="1:15" ht="18" customHeight="1">
      <c r="B36" s="2"/>
      <c r="C36" s="2"/>
      <c r="D36" s="2"/>
      <c r="E36" s="2"/>
      <c r="F36" s="2"/>
      <c r="G36" s="2"/>
      <c r="H36" s="1"/>
      <c r="I36" s="1"/>
      <c r="J36" s="1"/>
      <c r="K36" s="1"/>
      <c r="L36" s="1"/>
      <c r="M36" s="1"/>
      <c r="N36" s="1"/>
      <c r="O36" s="1"/>
    </row>
    <row r="37" spans="1:15" ht="18" customHeight="1">
      <c r="B37" s="2"/>
      <c r="C37" s="2"/>
      <c r="D37" s="2"/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</row>
    <row r="38" spans="1:15" ht="18" customHeight="1">
      <c r="B38" s="2"/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</row>
    <row r="39" spans="1:15" ht="18" customHeight="1">
      <c r="B39" s="2"/>
      <c r="C39" s="2"/>
      <c r="D39" s="2"/>
      <c r="E39" s="2"/>
      <c r="F39" s="2"/>
      <c r="G39" s="2"/>
      <c r="H39" s="1"/>
      <c r="I39" s="1"/>
      <c r="J39" s="1"/>
      <c r="K39" s="1"/>
      <c r="L39" s="1"/>
      <c r="M39" s="1"/>
      <c r="N39" s="1"/>
      <c r="O39" s="1"/>
    </row>
    <row r="40" spans="1:15" ht="18" customHeight="1">
      <c r="B40" s="2"/>
      <c r="C40" s="2"/>
      <c r="D40" s="2"/>
      <c r="E40" s="2"/>
      <c r="F40" s="2"/>
      <c r="G40" s="2"/>
      <c r="H40" s="1"/>
      <c r="I40" s="1"/>
      <c r="J40" s="1"/>
      <c r="K40" s="1"/>
      <c r="L40" s="1"/>
      <c r="M40" s="1"/>
      <c r="N40" s="1"/>
      <c r="O40" s="1"/>
    </row>
    <row r="41" spans="1:15" ht="18" customHeight="1">
      <c r="B41" s="2"/>
      <c r="C41" s="2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</row>
    <row r="42" spans="1:15" ht="18" customHeight="1">
      <c r="B42" s="2"/>
      <c r="C42" s="2"/>
      <c r="D42" s="2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</row>
    <row r="43" spans="1:15" ht="18" customHeight="1">
      <c r="B43" s="2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</row>
    <row r="44" spans="1:15" ht="18" customHeight="1"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</row>
    <row r="45" spans="1:15" ht="18" customHeight="1">
      <c r="B45" s="2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</row>
    <row r="46" spans="1:15" ht="18" customHeight="1">
      <c r="M46" s="1"/>
      <c r="N46" s="1"/>
      <c r="O46" s="1"/>
    </row>
    <row r="47" spans="1:15" ht="18" customHeight="1">
      <c r="O47" s="1"/>
    </row>
    <row r="48" spans="1:1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30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mergeCells count="17">
    <mergeCell ref="K6:K7"/>
    <mergeCell ref="L6:L7"/>
    <mergeCell ref="M6:M7"/>
    <mergeCell ref="A1:N1"/>
    <mergeCell ref="A3:N3"/>
    <mergeCell ref="A4:N4"/>
    <mergeCell ref="A2:N2"/>
    <mergeCell ref="B6:B7"/>
    <mergeCell ref="C6:C7"/>
    <mergeCell ref="D6:D7"/>
    <mergeCell ref="E6:E7"/>
    <mergeCell ref="F6:F7"/>
    <mergeCell ref="G6:G7"/>
    <mergeCell ref="H6:H7"/>
    <mergeCell ref="I6:I7"/>
    <mergeCell ref="N6:N7"/>
    <mergeCell ref="J6:J7"/>
  </mergeCells>
  <phoneticPr fontId="5" type="noConversion"/>
  <pageMargins left="0.72" right="0.62" top="0.71" bottom="0.7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2019-11-08T16:52:39Z</cp:lastPrinted>
  <dcterms:created xsi:type="dcterms:W3CDTF">2010-08-25T14:10:54Z</dcterms:created>
  <dcterms:modified xsi:type="dcterms:W3CDTF">2025-05-13T15:55:38Z</dcterms:modified>
</cp:coreProperties>
</file>