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scostosLOG4\Desktop\PROYECTOS\31.TUNEL-GAMBETA-EXP.055500-2023\PUBLICACION_15_09_23\PUBLICACION_20_09_23\"/>
    </mc:Choice>
  </mc:AlternateContent>
  <bookViews>
    <workbookView xWindow="0" yWindow="0" windowWidth="13530" windowHeight="8700" tabRatio="960" firstSheet="1" activeTab="2"/>
  </bookViews>
  <sheets>
    <sheet name="FORMATO 1 (VR ESTIMADO)" sheetId="10" state="hidden" r:id="rId1"/>
    <sheet name="COTIZACION" sheetId="29" r:id="rId2"/>
    <sheet name="FORMATO 1" sheetId="2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b" localSheetId="1">[1]STRSUMM0!#REF!</definedName>
    <definedName name="\b">[1]STRSUMM0!#REF!</definedName>
    <definedName name="\k" localSheetId="1">'[2]7422CW00'!#REF!</definedName>
    <definedName name="\k">'[2]7422CW00'!#REF!</definedName>
    <definedName name="\l" localSheetId="1">[3]STRSUMM0!#REF!</definedName>
    <definedName name="\l">[3]STRSUMM0!#REF!</definedName>
    <definedName name="\ñ" localSheetId="1">'[4]7422CW00'!#REF!</definedName>
    <definedName name="\ñ">'[4]7422CW00'!#REF!</definedName>
    <definedName name="\R" localSheetId="1">#REF!</definedName>
    <definedName name="\R">#REF!</definedName>
    <definedName name="_____F">[5]RESUMEN!$H$26</definedName>
    <definedName name="_____F15p" localSheetId="1">#REF!</definedName>
    <definedName name="_____F15p">#REF!</definedName>
    <definedName name="_____Ind1" localSheetId="1">#REF!</definedName>
    <definedName name="_____Ind1">#REF!</definedName>
    <definedName name="_____Ind2" localSheetId="1">#REF!</definedName>
    <definedName name="_____Ind2">#REF!</definedName>
    <definedName name="_____Ind3" localSheetId="1">#REF!</definedName>
    <definedName name="_____Ind3">#REF!</definedName>
    <definedName name="_____Ind4" localSheetId="1">#REF!</definedName>
    <definedName name="_____Ind4">#REF!</definedName>
    <definedName name="_____Ind5" localSheetId="1">#REF!</definedName>
    <definedName name="_____Ind5">#REF!</definedName>
    <definedName name="_____QTY1" localSheetId="1">#REF!</definedName>
    <definedName name="_____QTY1">#REF!</definedName>
    <definedName name="_____RET1" localSheetId="1">'[2]7422CW00'!#REF!</definedName>
    <definedName name="_____RET1">'[2]7422CW00'!#REF!</definedName>
    <definedName name="_____RET2" localSheetId="1">'[2]7422CW00'!#REF!</definedName>
    <definedName name="_____RET2">'[2]7422CW00'!#REF!</definedName>
    <definedName name="_____RET3" localSheetId="1">'[2]7422CW00'!#REF!</definedName>
    <definedName name="_____RET3">'[2]7422CW00'!#REF!</definedName>
    <definedName name="_____RET4" localSheetId="1">'[2]7422CW00'!#REF!</definedName>
    <definedName name="_____RET4">'[2]7422CW00'!#REF!</definedName>
    <definedName name="_____RET5" localSheetId="1">'[2]7422CW00'!#REF!</definedName>
    <definedName name="_____RET5">'[2]7422CW00'!#REF!</definedName>
    <definedName name="_____RET6" localSheetId="1">'[2]7422CW00'!#REF!</definedName>
    <definedName name="_____RET6">'[2]7422CW00'!#REF!</definedName>
    <definedName name="____F">[6]RESUMEN!$H$26</definedName>
    <definedName name="____F15p" localSheetId="1">#REF!</definedName>
    <definedName name="____F15p">#REF!</definedName>
    <definedName name="____Ind1" localSheetId="1">#REF!</definedName>
    <definedName name="____Ind1">#REF!</definedName>
    <definedName name="____Ind2" localSheetId="1">#REF!</definedName>
    <definedName name="____Ind2">#REF!</definedName>
    <definedName name="____Ind3" localSheetId="1">#REF!</definedName>
    <definedName name="____Ind3">#REF!</definedName>
    <definedName name="____Ind4" localSheetId="1">#REF!</definedName>
    <definedName name="____Ind4">#REF!</definedName>
    <definedName name="____Ind5" localSheetId="1">#REF!</definedName>
    <definedName name="____Ind5">#REF!</definedName>
    <definedName name="____QTY1" localSheetId="1">#REF!</definedName>
    <definedName name="____QTY1">#REF!</definedName>
    <definedName name="____RET1" localSheetId="1">'[2]7422CW00'!#REF!</definedName>
    <definedName name="____RET1">'[2]7422CW00'!#REF!</definedName>
    <definedName name="____RET2" localSheetId="1">'[2]7422CW00'!#REF!</definedName>
    <definedName name="____RET2">'[2]7422CW00'!#REF!</definedName>
    <definedName name="____RET3" localSheetId="1">'[2]7422CW00'!#REF!</definedName>
    <definedName name="____RET3">'[2]7422CW00'!#REF!</definedName>
    <definedName name="____RET4" localSheetId="1">'[2]7422CW00'!#REF!</definedName>
    <definedName name="____RET4">'[2]7422CW00'!#REF!</definedName>
    <definedName name="____RET5" localSheetId="1">'[2]7422CW00'!#REF!</definedName>
    <definedName name="____RET5">'[2]7422CW00'!#REF!</definedName>
    <definedName name="____RET6" localSheetId="1">'[2]7422CW00'!#REF!</definedName>
    <definedName name="____RET6">'[2]7422CW00'!#REF!</definedName>
    <definedName name="___CUN1" localSheetId="1">#REF!</definedName>
    <definedName name="___CUN1">#REF!</definedName>
    <definedName name="___DIS1" localSheetId="1">#REF!</definedName>
    <definedName name="___DIS1">#REF!</definedName>
    <definedName name="___DIS2" localSheetId="1">#REF!</definedName>
    <definedName name="___DIS2">#REF!</definedName>
    <definedName name="___F">[6]RESUMEN!$H$26</definedName>
    <definedName name="___F15p" localSheetId="1">#REF!</definedName>
    <definedName name="___F15p">#REF!</definedName>
    <definedName name="___Ind1" localSheetId="1">#REF!</definedName>
    <definedName name="___Ind1">#REF!</definedName>
    <definedName name="___Ind2" localSheetId="1">#REF!</definedName>
    <definedName name="___Ind2">#REF!</definedName>
    <definedName name="___Ind3" localSheetId="1">#REF!</definedName>
    <definedName name="___Ind3">#REF!</definedName>
    <definedName name="___Ind4" localSheetId="1">#REF!</definedName>
    <definedName name="___Ind4">#REF!</definedName>
    <definedName name="___Ind5" localSheetId="1">#REF!</definedName>
    <definedName name="___Ind5">#REF!</definedName>
    <definedName name="___QTY1" localSheetId="1">#REF!</definedName>
    <definedName name="___QTY1">#REF!</definedName>
    <definedName name="___RET1" localSheetId="1">'[2]7422CW00'!#REF!</definedName>
    <definedName name="___RET1">'[2]7422CW00'!#REF!</definedName>
    <definedName name="___RET2" localSheetId="1">'[2]7422CW00'!#REF!</definedName>
    <definedName name="___RET2">'[2]7422CW00'!#REF!</definedName>
    <definedName name="___RET3" localSheetId="1">'[2]7422CW00'!#REF!</definedName>
    <definedName name="___RET3">'[2]7422CW00'!#REF!</definedName>
    <definedName name="___RET4" localSheetId="1">'[2]7422CW00'!#REF!</definedName>
    <definedName name="___RET4">'[2]7422CW00'!#REF!</definedName>
    <definedName name="___RET5" localSheetId="1">'[2]7422CW00'!#REF!</definedName>
    <definedName name="___RET5">'[2]7422CW00'!#REF!</definedName>
    <definedName name="___RET6" localSheetId="1">'[2]7422CW00'!#REF!</definedName>
    <definedName name="___RET6">'[2]7422CW00'!#REF!</definedName>
    <definedName name="__123Graph_AGraph10" localSheetId="1" hidden="1">[7]EXP!#REF!</definedName>
    <definedName name="__123Graph_AGraph10" hidden="1">[7]EXP!#REF!</definedName>
    <definedName name="__123Graph_AGraph11" localSheetId="1" hidden="1">[7]EXP!#REF!</definedName>
    <definedName name="__123Graph_AGraph11" hidden="1">[7]EXP!#REF!</definedName>
    <definedName name="__123Graph_AGraph12" localSheetId="1" hidden="1">[7]EXP!#REF!</definedName>
    <definedName name="__123Graph_AGraph12" hidden="1">[7]EXP!#REF!</definedName>
    <definedName name="__123Graph_AGraph13" localSheetId="1" hidden="1">[7]EXP!#REF!</definedName>
    <definedName name="__123Graph_AGraph13" hidden="1">[7]EXP!#REF!</definedName>
    <definedName name="__123Graph_AGraph14" localSheetId="1" hidden="1">[7]EXP!#REF!</definedName>
    <definedName name="__123Graph_AGraph14" hidden="1">[7]EXP!#REF!</definedName>
    <definedName name="__123Graph_AGraph15" localSheetId="1" hidden="1">[7]EXP!#REF!</definedName>
    <definedName name="__123Graph_AGraph15" hidden="1">[7]EXP!#REF!</definedName>
    <definedName name="__123Graph_AGraph16" localSheetId="1" hidden="1">[7]EXP!#REF!</definedName>
    <definedName name="__123Graph_AGraph16" hidden="1">[7]EXP!#REF!</definedName>
    <definedName name="__123Graph_AGraph17" localSheetId="1" hidden="1">[7]EXP!#REF!</definedName>
    <definedName name="__123Graph_AGraph17" hidden="1">[7]EXP!#REF!</definedName>
    <definedName name="__123Graph_AGraph18" localSheetId="1" hidden="1">[7]EXP!#REF!</definedName>
    <definedName name="__123Graph_AGraph18" hidden="1">[7]EXP!#REF!</definedName>
    <definedName name="__123Graph_AGraph2" localSheetId="1" hidden="1">[7]EXP!#REF!</definedName>
    <definedName name="__123Graph_AGraph2" hidden="1">[7]EXP!#REF!</definedName>
    <definedName name="__123Graph_AGraph3" localSheetId="1" hidden="1">[7]EXP!#REF!</definedName>
    <definedName name="__123Graph_AGraph3" hidden="1">[7]EXP!#REF!</definedName>
    <definedName name="__123Graph_AGraph4" localSheetId="1" hidden="1">[7]EXP!#REF!</definedName>
    <definedName name="__123Graph_AGraph4" hidden="1">[7]EXP!#REF!</definedName>
    <definedName name="__123Graph_AGraph5" localSheetId="1" hidden="1">[7]EXP!#REF!</definedName>
    <definedName name="__123Graph_AGraph5" hidden="1">[7]EXP!#REF!</definedName>
    <definedName name="__123Graph_AGraph6" localSheetId="1" hidden="1">[7]EXP!#REF!</definedName>
    <definedName name="__123Graph_AGraph6" hidden="1">[7]EXP!#REF!</definedName>
    <definedName name="__123Graph_AGraph7" localSheetId="1" hidden="1">[7]EXP!#REF!</definedName>
    <definedName name="__123Graph_AGraph7" hidden="1">[7]EXP!#REF!</definedName>
    <definedName name="__123Graph_AGraph8" localSheetId="1" hidden="1">[7]EXP!#REF!</definedName>
    <definedName name="__123Graph_AGraph8" hidden="1">[7]EXP!#REF!</definedName>
    <definedName name="__123Graph_AGraph9" localSheetId="1" hidden="1">[7]EXP!#REF!</definedName>
    <definedName name="__123Graph_AGraph9" hidden="1">[7]EXP!#REF!</definedName>
    <definedName name="__123Graph_XGraph10" localSheetId="1" hidden="1">[7]EXP!#REF!</definedName>
    <definedName name="__123Graph_XGraph10" hidden="1">[7]EXP!#REF!</definedName>
    <definedName name="__123Graph_XGraph11" localSheetId="1" hidden="1">[7]EXP!#REF!</definedName>
    <definedName name="__123Graph_XGraph11" hidden="1">[7]EXP!#REF!</definedName>
    <definedName name="__123Graph_XGraph12" localSheetId="1" hidden="1">[7]EXP!#REF!</definedName>
    <definedName name="__123Graph_XGraph12" hidden="1">[7]EXP!#REF!</definedName>
    <definedName name="__123Graph_XGraph13" localSheetId="1" hidden="1">[7]EXP!#REF!</definedName>
    <definedName name="__123Graph_XGraph13" hidden="1">[7]EXP!#REF!</definedName>
    <definedName name="__123Graph_XGraph14" localSheetId="1" hidden="1">[7]EXP!#REF!</definedName>
    <definedName name="__123Graph_XGraph14" hidden="1">[7]EXP!#REF!</definedName>
    <definedName name="__123Graph_XGraph15" localSheetId="1" hidden="1">[7]EXP!#REF!</definedName>
    <definedName name="__123Graph_XGraph15" hidden="1">[7]EXP!#REF!</definedName>
    <definedName name="__123Graph_XGraph16" localSheetId="1" hidden="1">[7]EXP!#REF!</definedName>
    <definedName name="__123Graph_XGraph16" hidden="1">[7]EXP!#REF!</definedName>
    <definedName name="__123Graph_XGraph17" localSheetId="1" hidden="1">[7]EXP!#REF!</definedName>
    <definedName name="__123Graph_XGraph17" hidden="1">[7]EXP!#REF!</definedName>
    <definedName name="__123Graph_XGraph18" localSheetId="1" hidden="1">[7]EXP!#REF!</definedName>
    <definedName name="__123Graph_XGraph18" hidden="1">[7]EXP!#REF!</definedName>
    <definedName name="__123Graph_XGraph3" localSheetId="1" hidden="1">[7]EXP!#REF!</definedName>
    <definedName name="__123Graph_XGraph3" hidden="1">[7]EXP!#REF!</definedName>
    <definedName name="__123Graph_XGraph4" localSheetId="1" hidden="1">[7]EXP!#REF!</definedName>
    <definedName name="__123Graph_XGraph4" hidden="1">[7]EXP!#REF!</definedName>
    <definedName name="__123Graph_XGraph5" localSheetId="1" hidden="1">[7]EXP!#REF!</definedName>
    <definedName name="__123Graph_XGraph5" hidden="1">[7]EXP!#REF!</definedName>
    <definedName name="__123Graph_XGraph6" localSheetId="1" hidden="1">[7]EXP!#REF!</definedName>
    <definedName name="__123Graph_XGraph6" hidden="1">[7]EXP!#REF!</definedName>
    <definedName name="__123Graph_XGraph7" localSheetId="1" hidden="1">[7]EXP!#REF!</definedName>
    <definedName name="__123Graph_XGraph7" hidden="1">[7]EXP!#REF!</definedName>
    <definedName name="__123Graph_XGraph8" localSheetId="1" hidden="1">[7]EXP!#REF!</definedName>
    <definedName name="__123Graph_XGraph8" hidden="1">[7]EXP!#REF!</definedName>
    <definedName name="__123Graph_XGraph9" localSheetId="1" hidden="1">[7]EXP!#REF!</definedName>
    <definedName name="__123Graph_XGraph9" hidden="1">[7]EXP!#REF!</definedName>
    <definedName name="__CUN1" localSheetId="1">#REF!</definedName>
    <definedName name="__CUN1">#REF!</definedName>
    <definedName name="__DIS1" localSheetId="1">#REF!</definedName>
    <definedName name="__DIS1">#REF!</definedName>
    <definedName name="__DIS2" localSheetId="1">#REF!</definedName>
    <definedName name="__DIS2">#REF!</definedName>
    <definedName name="__F">[6]RESUMEN!$H$26</definedName>
    <definedName name="__F15p" localSheetId="1">#REF!</definedName>
    <definedName name="__F15p">#REF!</definedName>
    <definedName name="__Ind1" localSheetId="1">#REF!</definedName>
    <definedName name="__Ind1">#REF!</definedName>
    <definedName name="__Ind2" localSheetId="1">#REF!</definedName>
    <definedName name="__Ind2">#REF!</definedName>
    <definedName name="__Ind3" localSheetId="1">#REF!</definedName>
    <definedName name="__Ind3">#REF!</definedName>
    <definedName name="__Ind4" localSheetId="1">#REF!</definedName>
    <definedName name="__Ind4">#REF!</definedName>
    <definedName name="__Ind5" localSheetId="1">#REF!</definedName>
    <definedName name="__Ind5">#REF!</definedName>
    <definedName name="__QTY1" localSheetId="1">#REF!</definedName>
    <definedName name="__QTY1">#REF!</definedName>
    <definedName name="__RET1" localSheetId="1">'[2]7422CW00'!#REF!</definedName>
    <definedName name="__RET1">'[2]7422CW00'!#REF!</definedName>
    <definedName name="__RET2" localSheetId="1">'[2]7422CW00'!#REF!</definedName>
    <definedName name="__RET2">'[2]7422CW00'!#REF!</definedName>
    <definedName name="__RET3" localSheetId="1">'[2]7422CW00'!#REF!</definedName>
    <definedName name="__RET3">'[2]7422CW00'!#REF!</definedName>
    <definedName name="__RET4" localSheetId="1">'[2]7422CW00'!#REF!</definedName>
    <definedName name="__RET4">'[2]7422CW00'!#REF!</definedName>
    <definedName name="__RET5" localSheetId="1">'[2]7422CW00'!#REF!</definedName>
    <definedName name="__RET5">'[2]7422CW00'!#REF!</definedName>
    <definedName name="__RET6" localSheetId="1">'[2]7422CW00'!#REF!</definedName>
    <definedName name="__RET6">'[2]7422CW00'!#REF!</definedName>
    <definedName name="_CUN1" localSheetId="1">#REF!</definedName>
    <definedName name="_CUN1">#REF!</definedName>
    <definedName name="_DIS1" localSheetId="1">#REF!</definedName>
    <definedName name="_DIS1">#REF!</definedName>
    <definedName name="_DIS2" localSheetId="1">#REF!</definedName>
    <definedName name="_DIS2">#REF!</definedName>
    <definedName name="_F">[6]RESUMEN!$H$26</definedName>
    <definedName name="_F15p" localSheetId="1">#REF!</definedName>
    <definedName name="_F15p">#REF!</definedName>
    <definedName name="_Fill" localSheetId="1" hidden="1">#REF!</definedName>
    <definedName name="_Fill" hidden="1">#REF!</definedName>
    <definedName name="_xlnm._FilterDatabase" localSheetId="0" hidden="1">'FORMATO 1 (VR ESTIMADO)'!$G$3:$G$21</definedName>
    <definedName name="_Ind1" localSheetId="1">#REF!</definedName>
    <definedName name="_Ind1">#REF!</definedName>
    <definedName name="_Ind2" localSheetId="1">#REF!</definedName>
    <definedName name="_Ind2">#REF!</definedName>
    <definedName name="_Ind3" localSheetId="1">#REF!</definedName>
    <definedName name="_Ind3">#REF!</definedName>
    <definedName name="_Ind4" localSheetId="1">#REF!</definedName>
    <definedName name="_Ind4">#REF!</definedName>
    <definedName name="_Ind5" localSheetId="1">#REF!</definedName>
    <definedName name="_Ind5">#REF!</definedName>
    <definedName name="_Key1" localSheetId="1" hidden="1">#REF!</definedName>
    <definedName name="_Key1" hidden="1">#REF!</definedName>
    <definedName name="_Order1" hidden="1">255</definedName>
    <definedName name="_Order2" hidden="1">255</definedName>
    <definedName name="_Parse_Out" localSheetId="1" hidden="1">#REF!</definedName>
    <definedName name="_Parse_Out" hidden="1">#REF!</definedName>
    <definedName name="_QTY1" localSheetId="1">#REF!</definedName>
    <definedName name="_QTY1">#REF!</definedName>
    <definedName name="_RET1" localSheetId="1">'[2]7422CW00'!#REF!</definedName>
    <definedName name="_RET1">'[2]7422CW00'!#REF!</definedName>
    <definedName name="_RET2" localSheetId="1">'[2]7422CW00'!#REF!</definedName>
    <definedName name="_RET2">'[2]7422CW00'!#REF!</definedName>
    <definedName name="_RET3" localSheetId="1">'[2]7422CW00'!#REF!</definedName>
    <definedName name="_RET3">'[2]7422CW00'!#REF!</definedName>
    <definedName name="_RET4" localSheetId="1">'[2]7422CW00'!#REF!</definedName>
    <definedName name="_RET4">'[2]7422CW00'!#REF!</definedName>
    <definedName name="_RET5" localSheetId="1">'[2]7422CW00'!#REF!</definedName>
    <definedName name="_RET5">'[2]7422CW00'!#REF!</definedName>
    <definedName name="_RET6" localSheetId="1">'[2]7422CW00'!#REF!</definedName>
    <definedName name="_RET6">'[2]7422CW00'!#REF!</definedName>
    <definedName name="_Sort" localSheetId="1" hidden="1">#REF!</definedName>
    <definedName name="_Sort" hidden="1">#REF!</definedName>
    <definedName name="A" localSheetId="1">#REF!</definedName>
    <definedName name="A">#REF!</definedName>
    <definedName name="A_impresión_IM" localSheetId="1">#REF!</definedName>
    <definedName name="A_impresión_IM">#REF!</definedName>
    <definedName name="AA" localSheetId="1" hidden="1">{#N/A,#N/A,TRUE,"INGENIERIA";#N/A,#N/A,TRUE,"COMPRAS";#N/A,#N/A,TRUE,"DIRECCION";#N/A,#N/A,TRUE,"RESUMEN"}</definedName>
    <definedName name="AA" hidden="1">{#N/A,#N/A,TRUE,"INGENIERIA";#N/A,#N/A,TRUE,"COMPRAS";#N/A,#N/A,TRUE,"DIRECCION";#N/A,#N/A,TRUE,"RESUMEN"}</definedName>
    <definedName name="ACER." localSheetId="1">#REF!</definedName>
    <definedName name="ACER.">#REF!</definedName>
    <definedName name="ACERO" localSheetId="1">#REF!</definedName>
    <definedName name="ACERO">#REF!</definedName>
    <definedName name="alberto" localSheetId="1">#REF!</definedName>
    <definedName name="alberto">#REF!</definedName>
    <definedName name="ALCANTARILLAS" localSheetId="1">#REF!</definedName>
    <definedName name="ALCANTARILLAS">#REF!</definedName>
    <definedName name="ALTO" localSheetId="1">#REF!,#REF!</definedName>
    <definedName name="ALTO">#REF!,#REF!</definedName>
    <definedName name="ALTO2" localSheetId="1">#REF!</definedName>
    <definedName name="ALTO2">#REF!</definedName>
    <definedName name="AltoSardinel" localSheetId="1">#REF!</definedName>
    <definedName name="AltoSardinel" localSheetId="0">#REF!</definedName>
    <definedName name="AltoSardinel">#REF!</definedName>
    <definedName name="alturamuro" localSheetId="1">#REF!</definedName>
    <definedName name="alturamuro">#REF!</definedName>
    <definedName name="ANCHO" localSheetId="1">#REF!,#REF!</definedName>
    <definedName name="ANCHO">#REF!,#REF!</definedName>
    <definedName name="ANCHO2" localSheetId="1">#REF!</definedName>
    <definedName name="ANCHO2">#REF!</definedName>
    <definedName name="anchomuro" localSheetId="1">#REF!</definedName>
    <definedName name="anchomuro">#REF!</definedName>
    <definedName name="ANCHOS" localSheetId="1">#REF!</definedName>
    <definedName name="ANCHOS">#REF!</definedName>
    <definedName name="AnchoSardinel" localSheetId="1">#REF!</definedName>
    <definedName name="AnchoSardinel" localSheetId="0">#REF!</definedName>
    <definedName name="AnchoSardinel">#REF!</definedName>
    <definedName name="ANGULO" localSheetId="1">#REF!</definedName>
    <definedName name="ANGULO">#REF!</definedName>
    <definedName name="Apoyos" localSheetId="1">#REF!</definedName>
    <definedName name="Apoyos" localSheetId="0">#REF!</definedName>
    <definedName name="Apoyos">#REF!</definedName>
    <definedName name="area" localSheetId="1">#REF!</definedName>
    <definedName name="area">#REF!</definedName>
    <definedName name="AREA_COLUMNAS" localSheetId="1">#REF!</definedName>
    <definedName name="AREA_COLUMNAS">#REF!</definedName>
    <definedName name="_xlnm.Print_Area" localSheetId="1">COTIZACION!$B$1:$F$69</definedName>
    <definedName name="_xlnm.Print_Area" localSheetId="2">'FORMATO 1'!$A$1:$I$19</definedName>
    <definedName name="_xlnm.Print_Area" localSheetId="0">'FORMATO 1 (VR ESTIMADO)'!$B$1:$M$32</definedName>
    <definedName name="_xlnm.Print_Area">#REF!</definedName>
    <definedName name="Area124" localSheetId="1">#REF!</definedName>
    <definedName name="Area124">#REF!</definedName>
    <definedName name="AREA2124" localSheetId="1">#REF!</definedName>
    <definedName name="AREA2124">#REF!</definedName>
    <definedName name="AS">#REF!</definedName>
    <definedName name="asd">#REF!</definedName>
    <definedName name="AVANCE">[8]Avance_obra!$B$1:$V$51</definedName>
    <definedName name="B" localSheetId="1">#REF!</definedName>
    <definedName name="B">#REF!</definedName>
    <definedName name="Base_datos_IM" localSheetId="1">#REF!</definedName>
    <definedName name="Base_datos_IM">#REF!</definedName>
    <definedName name="base2" localSheetId="1">#REF!</definedName>
    <definedName name="base2">#REF!</definedName>
    <definedName name="_xlnm.Database" localSheetId="1">#REF!</definedName>
    <definedName name="_xlnm.Database">#REF!</definedName>
    <definedName name="BDD" localSheetId="1">#REF!</definedName>
    <definedName name="BDD">#REF!</definedName>
    <definedName name="BORDER1" localSheetId="1">[9]steel!#REF!</definedName>
    <definedName name="BORDER1">[9]steel!#REF!</definedName>
    <definedName name="BORDET" localSheetId="1">#REF!</definedName>
    <definedName name="BORDET">#REF!</definedName>
    <definedName name="BORSHE" localSheetId="1">'[2]7422CW00'!#REF!</definedName>
    <definedName name="BORSHE">'[2]7422CW00'!#REF!</definedName>
    <definedName name="BORSUM" localSheetId="1">'[2]7422CW00'!#REF!</definedName>
    <definedName name="BORSUM">'[2]7422CW00'!#REF!</definedName>
    <definedName name="bridas" localSheetId="1">#REF!</definedName>
    <definedName name="bridas">#REF!</definedName>
    <definedName name="buscar" localSheetId="1">#REF!</definedName>
    <definedName name="buscar">#REF!</definedName>
    <definedName name="Buscar2" localSheetId="1">#REF!</definedName>
    <definedName name="Buscar2">#REF!</definedName>
    <definedName name="BuscarMerfi" localSheetId="1">#REF!</definedName>
    <definedName name="BuscarMerfi">#REF!</definedName>
    <definedName name="CABEZA" localSheetId="1">#REF!</definedName>
    <definedName name="CABEZA" localSheetId="0">#REF!</definedName>
    <definedName name="CABEZA">#REF!</definedName>
    <definedName name="CABEZA6" localSheetId="1">#REF!</definedName>
    <definedName name="CABEZA6">#REF!</definedName>
    <definedName name="CABEZA7" localSheetId="1">#REF!</definedName>
    <definedName name="CABEZA7">#REF!</definedName>
    <definedName name="cabezalentrada" localSheetId="1">#REF!</definedName>
    <definedName name="cabezalentrada">#REF!</definedName>
    <definedName name="cabezalsalida" localSheetId="1">#REF!</definedName>
    <definedName name="cabezalsalida">#REF!</definedName>
    <definedName name="CALPH">[10]SHEET1!$M$1:$M$4</definedName>
    <definedName name="CARAArch" localSheetId="1">[11]Detail!#REF!</definedName>
    <definedName name="CARAArch">[11]Detail!#REF!</definedName>
    <definedName name="CARAConc" localSheetId="1">[11]Detail!#REF!</definedName>
    <definedName name="CARAConc">[11]Detail!#REF!</definedName>
    <definedName name="CARAElcond" localSheetId="1">[11]Detail!#REF!</definedName>
    <definedName name="CARAElcond">[11]Detail!#REF!</definedName>
    <definedName name="CARAEleqt" localSheetId="1">[11]Detail!#REF!</definedName>
    <definedName name="CARAEleqt">[11]Detail!#REF!</definedName>
    <definedName name="CARAElwire" localSheetId="1">[11]Detail!#REF!</definedName>
    <definedName name="CARAElwire">[11]Detail!#REF!</definedName>
    <definedName name="CARAExcav" localSheetId="1">[11]Detail!#REF!</definedName>
    <definedName name="CARAExcav">[11]Detail!#REF!</definedName>
    <definedName name="CARAInstr" localSheetId="1">[11]Detail!#REF!</definedName>
    <definedName name="CARAInstr">[11]Detail!#REF!</definedName>
    <definedName name="CARAMech" localSheetId="1">[11]Detail!#REF!</definedName>
    <definedName name="CARAMech">[11]Detail!#REF!</definedName>
    <definedName name="CARAPipe" localSheetId="1">[11]Detail!#REF!</definedName>
    <definedName name="CARAPipe">[11]Detail!#REF!</definedName>
    <definedName name="CARARfsid" localSheetId="1">[11]Detail!#REF!</definedName>
    <definedName name="CARARfsid">[11]Detail!#REF!</definedName>
    <definedName name="CARASite" localSheetId="1">[11]Detail!#REF!</definedName>
    <definedName name="CARASite">[11]Detail!#REF!</definedName>
    <definedName name="CARASteel" localSheetId="1">[11]Detail!#REF!</definedName>
    <definedName name="CARASteel">[11]Detail!#REF!</definedName>
    <definedName name="CARATanks" localSheetId="1">[11]Detail!#REF!</definedName>
    <definedName name="CARATanks">[11]Detail!#REF!</definedName>
    <definedName name="CARG" localSheetId="1">#REF!</definedName>
    <definedName name="CARG">#REF!</definedName>
    <definedName name="CARPINT" localSheetId="1">#REF!</definedName>
    <definedName name="CARPINT">#REF!</definedName>
    <definedName name="CBNPR">[10]SHEET1!$X$1:$X$4</definedName>
    <definedName name="cc" localSheetId="1" hidden="1">{#N/A,#N/A,TRUE,"INGENIERIA";#N/A,#N/A,TRUE,"COMPRAS";#N/A,#N/A,TRUE,"DIRECCION";#N/A,#N/A,TRUE,"RESUMEN"}</definedName>
    <definedName name="cc" hidden="1">{#N/A,#N/A,TRUE,"INGENIERIA";#N/A,#N/A,TRUE,"COMPRAS";#N/A,#N/A,TRUE,"DIRECCION";#N/A,#N/A,TRUE,"RESUMEN"}</definedName>
    <definedName name="CD" localSheetId="1">#REF!</definedName>
    <definedName name="CD" localSheetId="0">#REF!</definedName>
    <definedName name="CD">#REF!</definedName>
    <definedName name="CDCTO">[10]SHEET1!$B$1:$B$4</definedName>
    <definedName name="CDOCO">[10]SHEET1!$C$1:$C$4</definedName>
    <definedName name="CDSC1">[10]SHEET1!$E$1:$E$4</definedName>
    <definedName name="CDSC2">[10]SHEET1!$F$1:$F$4</definedName>
    <definedName name="CEMENTO" localSheetId="1">#REF!</definedName>
    <definedName name="CEMENTO">#REF!</definedName>
    <definedName name="CERCO_AES" localSheetId="1">#REF!</definedName>
    <definedName name="CERCO_AES">#REF!</definedName>
    <definedName name="CERCO_EST" localSheetId="1">#REF!</definedName>
    <definedName name="CERCO_EST">#REF!</definedName>
    <definedName name="CHAN" localSheetId="1">#REF!</definedName>
    <definedName name="CHAN">#REF!</definedName>
    <definedName name="CHK_PU" localSheetId="1">'[2]7422CW00'!#REF!</definedName>
    <definedName name="CHK_PU">'[2]7422CW00'!#REF!</definedName>
    <definedName name="CKCOO">[10]SHEET1!$A$1:$A$4</definedName>
    <definedName name="CodPrev" localSheetId="1">#REF!</definedName>
    <definedName name="CodPrev">#REF!</definedName>
    <definedName name="COLEGIO" localSheetId="1">#REF!</definedName>
    <definedName name="COLEGIO">#REF!</definedName>
    <definedName name="COLUMNA" localSheetId="1">#REF!</definedName>
    <definedName name="COLUMNA">#REF!</definedName>
    <definedName name="Comit" localSheetId="1">#REF!</definedName>
    <definedName name="Comit">#REF!</definedName>
    <definedName name="CONCHAN" localSheetId="1">#REF!</definedName>
    <definedName name="CONCHAN">#REF!</definedName>
    <definedName name="Cond1" localSheetId="1">#REF!</definedName>
    <definedName name="Cond1">#REF!</definedName>
    <definedName name="Cond2" localSheetId="1">#REF!</definedName>
    <definedName name="Cond2">#REF!</definedName>
    <definedName name="Cond3" localSheetId="1">#REF!</definedName>
    <definedName name="Cond3">#REF!</definedName>
    <definedName name="Cond4" localSheetId="1">#REF!</definedName>
    <definedName name="Cond4">#REF!</definedName>
    <definedName name="Cond5" localSheetId="1">#REF!</definedName>
    <definedName name="Cond5">#REF!</definedName>
    <definedName name="CONSERVACIÓN" localSheetId="1">#REF!</definedName>
    <definedName name="CONSERVACIÓN" localSheetId="0">#REF!</definedName>
    <definedName name="CONSERVACIÓN">#REF!</definedName>
    <definedName name="copiar">[12]flotas!$O$2:$Y$37</definedName>
    <definedName name="CORONA" localSheetId="1">#REF!</definedName>
    <definedName name="CORONA">#REF!</definedName>
    <definedName name="CPDDJ">[10]SHEET1!$S$1:$S$4</definedName>
    <definedName name="CPRRC">[10]SHEET1!$Q$1:$Q$4</definedName>
    <definedName name="CPTC">[10]SHEET1!$W$1:$W$4</definedName>
    <definedName name="CRIT" localSheetId="1">#REF!</definedName>
    <definedName name="CRIT">#REF!</definedName>
    <definedName name="Criteria_MI">[13]civ_roma!$C$803:$G$804</definedName>
    <definedName name="_xlnm.Criteria" localSheetId="1">'[2]7422CW00'!#REF!</definedName>
    <definedName name="_xlnm.Criteria">'[2]7422CW00'!#REF!</definedName>
    <definedName name="Criterios_IM" localSheetId="1">'[2]7422CW00'!#REF!</definedName>
    <definedName name="Criterios_IM">'[2]7422CW00'!#REF!</definedName>
    <definedName name="CTR" localSheetId="1">'[2]7422CW00'!#REF!</definedName>
    <definedName name="CTR">'[2]7422CW00'!#REF!</definedName>
    <definedName name="CTRPAG" localSheetId="1">'[2]7422CW00'!#REF!</definedName>
    <definedName name="CTRPAG">'[2]7422CW00'!#REF!</definedName>
    <definedName name="CUADRO" localSheetId="1">#REF!</definedName>
    <definedName name="CUADRO">#REF!</definedName>
    <definedName name="CUM">[10]SHEET1!$G$1:$G$4</definedName>
    <definedName name="CUORG">[10]SHEET1!$I$1:$I$4</definedName>
    <definedName name="CY" localSheetId="1" hidden="1">{#N/A,#N/A,TRUE,"1842CWN0"}</definedName>
    <definedName name="CY" hidden="1">{#N/A,#N/A,TRUE,"1842CWN0"}</definedName>
    <definedName name="CYArch" localSheetId="1">[11]Detail!#REF!</definedName>
    <definedName name="CYArch">[11]Detail!#REF!</definedName>
    <definedName name="CYConc" localSheetId="1">[11]Detail!#REF!</definedName>
    <definedName name="CYConc">[11]Detail!#REF!</definedName>
    <definedName name="CYElcond" localSheetId="1">[11]Detail!#REF!</definedName>
    <definedName name="CYElcond">[11]Detail!#REF!</definedName>
    <definedName name="CYEleqt" localSheetId="1">[11]Detail!#REF!</definedName>
    <definedName name="CYEleqt">[11]Detail!#REF!</definedName>
    <definedName name="CYElinstr" localSheetId="1">[11]Detail!#REF!</definedName>
    <definedName name="CYElinstr">[11]Detail!#REF!</definedName>
    <definedName name="CYElwire" localSheetId="1">[11]Detail!#REF!</definedName>
    <definedName name="CYElwire">[11]Detail!#REF!</definedName>
    <definedName name="CYExcav" localSheetId="1">[11]Detail!#REF!</definedName>
    <definedName name="CYExcav">[11]Detail!#REF!</definedName>
    <definedName name="CYMech" localSheetId="1">[11]Detail!#REF!</definedName>
    <definedName name="CYMech">[11]Detail!#REF!</definedName>
    <definedName name="CYPipe" localSheetId="1">[11]Detail!#REF!</definedName>
    <definedName name="CYPipe">[11]Detail!#REF!</definedName>
    <definedName name="CYRfsid" localSheetId="1">[11]Detail!#REF!</definedName>
    <definedName name="CYRfsid">[11]Detail!#REF!</definedName>
    <definedName name="CYSite" localSheetId="1">[11]Detail!#REF!</definedName>
    <definedName name="CYSite">[11]Detail!#REF!</definedName>
    <definedName name="CYSteel" localSheetId="1">[11]Detail!#REF!</definedName>
    <definedName name="CYSteel">[11]Detail!#REF!</definedName>
    <definedName name="CYTanks" localSheetId="1">[11]Detail!#REF!</definedName>
    <definedName name="CYTanks">[11]Detail!#REF!</definedName>
    <definedName name="DA" localSheetId="1">#REF!</definedName>
    <definedName name="DA">#REF!</definedName>
    <definedName name="DATA" localSheetId="1">#REF!</definedName>
    <definedName name="DATA" localSheetId="0">#REF!</definedName>
    <definedName name="DATA">#REF!</definedName>
    <definedName name="Database_MI">[13]civ_roma!$C$9:$G$799</definedName>
    <definedName name="DATO">'[14]datos base'!$B$7:$M$12</definedName>
    <definedName name="DATOS" localSheetId="1">[15]DATOS!#REF!</definedName>
    <definedName name="DATOS">[15]DATOS!#REF!</definedName>
    <definedName name="DC" localSheetId="1">#REF!</definedName>
    <definedName name="DC">#REF!</definedName>
    <definedName name="DCV" localSheetId="1">#REF!</definedName>
    <definedName name="DCV">#REF!</definedName>
    <definedName name="DDD" localSheetId="1">[16]VARIABLES!#REF!</definedName>
    <definedName name="DDD">[16]VARIABLES!#REF!</definedName>
    <definedName name="DENSIDAD" localSheetId="1">[15]DATOS!#REF!</definedName>
    <definedName name="DENSIDAD">[15]DATOS!#REF!</definedName>
    <definedName name="DESCUNMI" localSheetId="1">#REF!</definedName>
    <definedName name="DESCUNMI">#REF!</definedName>
    <definedName name="DEST_ART" localSheetId="1">[9]steel!#REF!</definedName>
    <definedName name="DEST_ART">[9]steel!#REF!</definedName>
    <definedName name="DESTCOD" localSheetId="1">'[2]7422CW00'!#REF!</definedName>
    <definedName name="DESTCOD">'[2]7422CW00'!#REF!</definedName>
    <definedName name="DESTFG" localSheetId="1">'[2]7422CW00'!#REF!</definedName>
    <definedName name="DESTFG">'[2]7422CW00'!#REF!</definedName>
    <definedName name="DESTQTY" localSheetId="1">'[2]7422CW00'!#REF!</definedName>
    <definedName name="DESTQTY">'[2]7422CW00'!#REF!</definedName>
    <definedName name="DETAIL" localSheetId="1">#REF!</definedName>
    <definedName name="DETAIL">#REF!</definedName>
    <definedName name="DIAFRAGMA" localSheetId="1">#REF!</definedName>
    <definedName name="DIAFRAGMA">#REF!</definedName>
    <definedName name="DIAM" localSheetId="1">#REF!</definedName>
    <definedName name="DIAM">#REF!</definedName>
    <definedName name="DIAMETRO" localSheetId="1">#REF!</definedName>
    <definedName name="DIAMETRO">#REF!</definedName>
    <definedName name="DIVERSOS" localSheetId="1">#REF!</definedName>
    <definedName name="DIVERSOS">#REF!</definedName>
    <definedName name="DMC" localSheetId="1">#REF!</definedName>
    <definedName name="DMC">#REF!</definedName>
    <definedName name="DMS" localSheetId="1">#REF!</definedName>
    <definedName name="DMS">#REF!</definedName>
    <definedName name="dnc">[8]Ded_no_corres!$A$1:$M$44</definedName>
    <definedName name="DP" localSheetId="1">#REF!</definedName>
    <definedName name="DP">#REF!</definedName>
    <definedName name="DSC" localSheetId="1">#REF!</definedName>
    <definedName name="DSC">#REF!</definedName>
    <definedName name="DSD" localSheetId="1" hidden="1">{#N/A,#N/A,TRUE,"1842CWN0"}</definedName>
    <definedName name="DSD" hidden="1">{#N/A,#N/A,TRUE,"1842CWN0"}</definedName>
    <definedName name="DZ" localSheetId="1">#REF!</definedName>
    <definedName name="DZ">#REF!</definedName>
    <definedName name="e">[17]RESUMEN!$F$22</definedName>
    <definedName name="EMPALME" localSheetId="1">#REF!</definedName>
    <definedName name="EMPALME">#REF!</definedName>
    <definedName name="ENSAYO">'[18]PRECIOS MTC'!$B$4:$K$151</definedName>
    <definedName name="ENSAYOS" localSheetId="1">'[19]Formato 04A'!$C$92:$C$93</definedName>
    <definedName name="ENSAYOS">'[20]Ex-Médico Pre-Ocup2'!$A$99:$A$102</definedName>
    <definedName name="EPP">'[19]Formato 01'!$C$90:$D$93</definedName>
    <definedName name="EQUIP" localSheetId="1">#REF!</definedName>
    <definedName name="EQUIP">#REF!</definedName>
    <definedName name="equipo" localSheetId="1">#REF!</definedName>
    <definedName name="equipo">#REF!</definedName>
    <definedName name="ERE_ART">[9]steel!$B$8:$B$47</definedName>
    <definedName name="ERRORE" localSheetId="1">#REF!</definedName>
    <definedName name="ERRORE">#REF!</definedName>
    <definedName name="E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spera" localSheetId="1">#REF!</definedName>
    <definedName name="Espera">#REF!</definedName>
    <definedName name="EspesorLosa" localSheetId="1">#REF!</definedName>
    <definedName name="EspesorLosa" localSheetId="0">#REF!</definedName>
    <definedName name="EspesorLosa">#REF!</definedName>
    <definedName name="ESTRAE" localSheetId="1">'[2]7422CW00'!#REF!</definedName>
    <definedName name="ESTRAE">'[2]7422CW00'!#REF!</definedName>
    <definedName name="EXC" localSheetId="1">#REF!</definedName>
    <definedName name="EXC">#REF!</definedName>
    <definedName name="EXT_AR" localSheetId="1">#REF!</definedName>
    <definedName name="EXT_AR">#REF!</definedName>
    <definedName name="EXT_GR" localSheetId="1">#REF!</definedName>
    <definedName name="EXT_GR">#REF!</definedName>
    <definedName name="factor" localSheetId="1">#REF!</definedName>
    <definedName name="factor">#REF!</definedName>
    <definedName name="Fecha1" localSheetId="1">#REF!</definedName>
    <definedName name="Fecha1">#REF!</definedName>
    <definedName name="Fecha2" localSheetId="1">#REF!</definedName>
    <definedName name="Fecha2">#REF!</definedName>
    <definedName name="Fecha3" localSheetId="1">#REF!</definedName>
    <definedName name="Fecha3">#REF!</definedName>
    <definedName name="Fecha4" localSheetId="1">#REF!</definedName>
    <definedName name="Fecha4">#REF!</definedName>
    <definedName name="Fecha5" localSheetId="1">#REF!</definedName>
    <definedName name="Fecha5">#REF!</definedName>
    <definedName name="fg" localSheetId="1">[9]steel!#REF!</definedName>
    <definedName name="fg">[9]steel!#REF!</definedName>
    <definedName name="fgh" localSheetId="1">'[2]7422CW00'!#REF!</definedName>
    <definedName name="fgh">'[2]7422CW00'!#REF!</definedName>
    <definedName name="fhg" localSheetId="1" hidden="1">{#N/A,#N/A,TRUE,"1842CWN0"}</definedName>
    <definedName name="fhg" hidden="1">{#N/A,#N/A,TRUE,"1842CWN0"}</definedName>
    <definedName name="FLETE" localSheetId="1">#REF!</definedName>
    <definedName name="FLETE">#REF!</definedName>
    <definedName name="FORDESCR" localSheetId="1">'[2]7422CW00'!#REF!</definedName>
    <definedName name="FORDESCR">'[2]7422CW00'!#REF!</definedName>
    <definedName name="FORMOLT" localSheetId="1">'[2]7422CW00'!#REF!</definedName>
    <definedName name="FORMOLT">'[2]7422CW00'!#REF!</definedName>
    <definedName name="FORSHE" localSheetId="1">'[2]7422CW00'!#REF!</definedName>
    <definedName name="FORSHE">'[2]7422CW00'!#REF!</definedName>
    <definedName name="FORUNMIS" localSheetId="1">'[2]7422CW00'!#REF!</definedName>
    <definedName name="FORUNMIS">'[2]7422CW00'!#REF!</definedName>
    <definedName name="G" localSheetId="1">#REF!</definedName>
    <definedName name="G">#REF!</definedName>
    <definedName name="GenDetail" localSheetId="1">#REF!</definedName>
    <definedName name="GenDetail">#REF!</definedName>
    <definedName name="GG" localSheetId="1">#REF!</definedName>
    <definedName name="GG" localSheetId="0">#REF!</definedName>
    <definedName name="GG">#REF!</definedName>
    <definedName name="GGS" localSheetId="1">#REF!</definedName>
    <definedName name="GGS">#REF!</definedName>
    <definedName name="ghf" localSheetId="1">'[2]7422CW00'!#REF!</definedName>
    <definedName name="ghf">'[2]7422CW00'!#REF!</definedName>
    <definedName name="ghj" localSheetId="1">#REF!</definedName>
    <definedName name="ghj">#REF!</definedName>
    <definedName name="graf" localSheetId="1" hidden="1">'[21]LIMA-CANTA'!#REF!</definedName>
    <definedName name="graf" hidden="1">'[21]LIMA-CANTA'!#REF!</definedName>
    <definedName name="graph0" localSheetId="1" hidden="1">'[21]LIMA-CANTA'!#REF!</definedName>
    <definedName name="graph0" hidden="1">'[21]LIMA-CANTA'!#REF!</definedName>
    <definedName name="Graph1" localSheetId="1" hidden="1">'[21]LIMA-CANTA'!#REF!</definedName>
    <definedName name="Graph1" hidden="1">'[21]LIMA-CANTA'!#REF!</definedName>
    <definedName name="H" localSheetId="1">#REF!</definedName>
    <definedName name="H">#REF!</definedName>
    <definedName name="HIDE1">[9]steel!$F$7:$J$7</definedName>
    <definedName name="IMPRESSION" localSheetId="1">#REF!</definedName>
    <definedName name="IMPRESSION">#REF!</definedName>
    <definedName name="Imprimir_área_IM" localSheetId="1">#REF!</definedName>
    <definedName name="Imprimir_área_IM">#REF!</definedName>
    <definedName name="IniItems" localSheetId="1">#REF!</definedName>
    <definedName name="IniItems">#REF!</definedName>
    <definedName name="INPU" localSheetId="1">#REF!</definedName>
    <definedName name="INPU">#REF!</definedName>
    <definedName name="INPUT" localSheetId="1">'[2]7422CW00'!#REF!</definedName>
    <definedName name="INPUT">'[2]7422CW00'!#REF!</definedName>
    <definedName name="iscozacin">'[22]Val-LOSA'!$B$11:$G$33</definedName>
    <definedName name="JORNAL" localSheetId="1">#REF!</definedName>
    <definedName name="JORNAL">#REF!</definedName>
    <definedName name="K" localSheetId="1">#REF!</definedName>
    <definedName name="K">#REF!</definedName>
    <definedName name="LAQArch" localSheetId="1">[11]Detail!#REF!</definedName>
    <definedName name="LAQArch">[11]Detail!#REF!</definedName>
    <definedName name="LAQConc" localSheetId="1">[11]Detail!#REF!</definedName>
    <definedName name="LAQConc">[11]Detail!#REF!</definedName>
    <definedName name="LAQElcond" localSheetId="1">[11]Detail!#REF!</definedName>
    <definedName name="LAQElcond">[11]Detail!#REF!</definedName>
    <definedName name="LAQEleqt" localSheetId="1">[11]Detail!#REF!</definedName>
    <definedName name="LAQEleqt">[11]Detail!#REF!</definedName>
    <definedName name="LAQElwire" localSheetId="1">[11]Detail!#REF!</definedName>
    <definedName name="LAQElwire">[11]Detail!#REF!</definedName>
    <definedName name="LAQExcav" localSheetId="1">[11]Detail!#REF!</definedName>
    <definedName name="LAQExcav">[11]Detail!#REF!</definedName>
    <definedName name="LAQInstr" localSheetId="1">[11]Detail!#REF!</definedName>
    <definedName name="LAQInstr">[11]Detail!#REF!</definedName>
    <definedName name="LAQMech" localSheetId="1">[11]Detail!#REF!</definedName>
    <definedName name="LAQMech">[11]Detail!#REF!</definedName>
    <definedName name="LAQPipe" localSheetId="1">[11]Detail!#REF!</definedName>
    <definedName name="LAQPipe">[11]Detail!#REF!</definedName>
    <definedName name="LAQRfsid" localSheetId="1">[11]Detail!#REF!</definedName>
    <definedName name="LAQRfsid">[11]Detail!#REF!</definedName>
    <definedName name="LAQSite" localSheetId="1">[11]Detail!#REF!</definedName>
    <definedName name="LAQSite">[11]Detail!#REF!</definedName>
    <definedName name="LAQSteel" localSheetId="1">[11]Detail!#REF!</definedName>
    <definedName name="LAQSteel">[11]Detail!#REF!</definedName>
    <definedName name="LAQTanks" localSheetId="1">[11]Detail!#REF!</definedName>
    <definedName name="LAQTanks">[11]Detail!#REF!</definedName>
    <definedName name="Largo" localSheetId="1">#REF!</definedName>
    <definedName name="Largo" localSheetId="0">#REF!</definedName>
    <definedName name="Largo">#REF!</definedName>
    <definedName name="LIMA" localSheetId="1">#REF!</definedName>
    <definedName name="LIMA">#REF!</definedName>
    <definedName name="longitudmuro" localSheetId="1">#REF!</definedName>
    <definedName name="longitudmuro">#REF!</definedName>
    <definedName name="LOSA" localSheetId="1">#REF!</definedName>
    <definedName name="LOSA">#REF!</definedName>
    <definedName name="LURIN" localSheetId="1">#REF!</definedName>
    <definedName name="LURIN">#REF!</definedName>
    <definedName name="M" localSheetId="1">#REF!</definedName>
    <definedName name="M">#REF!</definedName>
    <definedName name="MACRDEL" localSheetId="1">'[2]7422CW00'!#REF!</definedName>
    <definedName name="MACRDEL">'[2]7422CW00'!#REF!</definedName>
    <definedName name="MASTER" localSheetId="1">#REF!</definedName>
    <definedName name="MASTER">#REF!</definedName>
    <definedName name="MAT" localSheetId="1">#REF!</definedName>
    <definedName name="MAT">#REF!</definedName>
    <definedName name="mater" localSheetId="1">#REF!</definedName>
    <definedName name="mater">#REF!</definedName>
    <definedName name="mater1" localSheetId="1">#REF!</definedName>
    <definedName name="mater1">#REF!</definedName>
    <definedName name="Materiales" localSheetId="1">#REF!</definedName>
    <definedName name="Materiales">#REF!</definedName>
    <definedName name="MENU1" localSheetId="1">'[2]7422CW00'!#REF!</definedName>
    <definedName name="MENU1">'[2]7422CW00'!#REF!</definedName>
    <definedName name="MENU2" localSheetId="1">'[2]7422CW00'!#REF!</definedName>
    <definedName name="MENU2">'[2]7422CW00'!#REF!</definedName>
    <definedName name="MENU3" localSheetId="1">'[2]7422CW00'!#REF!</definedName>
    <definedName name="MENU3">'[2]7422CW00'!#REF!</definedName>
    <definedName name="MENU4" localSheetId="1">'[2]7422CW00'!#REF!</definedName>
    <definedName name="MENU4">'[2]7422CW00'!#REF!</definedName>
    <definedName name="MENU5" localSheetId="1">'[2]7422CW00'!#REF!</definedName>
    <definedName name="MENU5">'[2]7422CW00'!#REF!</definedName>
    <definedName name="MENU6" localSheetId="1">'[2]7422CW00'!#REF!</definedName>
    <definedName name="MENU6">'[2]7422CW00'!#REF!</definedName>
    <definedName name="METRADO" localSheetId="1">#REF!</definedName>
    <definedName name="METRADO">#REF!</definedName>
    <definedName name="METRADOS" localSheetId="1">'[23]01.00 AL 02.06:03.00 AL 03.04.'!$K:$K</definedName>
    <definedName name="METRADOS">'[24]01.00 AL 02.06:03.00 AL 03.04.'!$K:$K</definedName>
    <definedName name="MO" localSheetId="1">#REF!</definedName>
    <definedName name="MO">#REF!</definedName>
    <definedName name="MOBRA" localSheetId="1">#REF!</definedName>
    <definedName name="MOBRA">#REF!</definedName>
    <definedName name="MRLART" localSheetId="1">[1]STRSUMM0!#REF!</definedName>
    <definedName name="MRLART">[1]STRSUMM0!#REF!</definedName>
    <definedName name="MRSUPDET" localSheetId="1">[9]steel!#REF!</definedName>
    <definedName name="MRSUPDET">[9]steel!#REF!</definedName>
    <definedName name="MT" localSheetId="1">#REF!</definedName>
    <definedName name="MT">#REF!</definedName>
    <definedName name="NPAGE" localSheetId="1">[1]STRSUMM0!#REF!</definedName>
    <definedName name="NPAGE">[1]STRSUMM0!#REF!</definedName>
    <definedName name="NroCotiz" localSheetId="1">#REF!</definedName>
    <definedName name="NroCotiz">#REF!</definedName>
    <definedName name="OUT" localSheetId="1">#REF!</definedName>
    <definedName name="OUT">#REF!</definedName>
    <definedName name="P" localSheetId="1">'[25]1700'!#REF!</definedName>
    <definedName name="P">'[25]1700'!#REF!</definedName>
    <definedName name="P10C1">#N/A</definedName>
    <definedName name="PAB_01_EST" localSheetId="1">#REF!</definedName>
    <definedName name="PAB_01_EST">#REF!</definedName>
    <definedName name="PAB_A_AES" localSheetId="1">#REF!</definedName>
    <definedName name="PAB_A_AES">#REF!</definedName>
    <definedName name="PAB_A_EST" localSheetId="1">#REF!</definedName>
    <definedName name="PAB_A_EST">#REF!</definedName>
    <definedName name="PAB_B_AES" localSheetId="1">#REF!</definedName>
    <definedName name="PAB_B_AES">#REF!</definedName>
    <definedName name="PAB_B_EST" localSheetId="1">#REF!</definedName>
    <definedName name="PAB_B_EST">#REF!</definedName>
    <definedName name="PAB_C_AES" localSheetId="1">#REF!</definedName>
    <definedName name="PAB_C_AES">#REF!</definedName>
    <definedName name="PAB_C_EST" localSheetId="1">#REF!</definedName>
    <definedName name="PAB_C_EST">#REF!</definedName>
    <definedName name="PAB_D_AES" localSheetId="1">#REF!</definedName>
    <definedName name="PAB_D_AES">#REF!</definedName>
    <definedName name="PAB_D_EST" localSheetId="1">#REF!</definedName>
    <definedName name="PAB_D_EST">#REF!</definedName>
    <definedName name="PAG" localSheetId="1">#REF!</definedName>
    <definedName name="PAG" localSheetId="0">#REF!</definedName>
    <definedName name="PAG">#REF!</definedName>
    <definedName name="pagina" localSheetId="1">#REF!</definedName>
    <definedName name="pagina">#REF!</definedName>
    <definedName name="Página1" localSheetId="1">#REF!</definedName>
    <definedName name="Página1">#REF!</definedName>
    <definedName name="Página2" localSheetId="1">#REF!</definedName>
    <definedName name="Página2">#REF!</definedName>
    <definedName name="Página3" localSheetId="1">#REF!</definedName>
    <definedName name="Página3">#REF!</definedName>
    <definedName name="PARTIDA" localSheetId="1">#REF!</definedName>
    <definedName name="PARTIDA">#REF!</definedName>
    <definedName name="PARTIDAS" localSheetId="1">'[23]01.00 AL 02.06:03.00 AL 03.04.'!$A:$A</definedName>
    <definedName name="PARTIDAS">'[24]01.00 AL 02.06:03.00 AL 03.04.'!$A:$A</definedName>
    <definedName name="PCV" localSheetId="1">#REF!</definedName>
    <definedName name="PCV">#REF!</definedName>
    <definedName name="peso" localSheetId="1">#REF!</definedName>
    <definedName name="peso">#REF!</definedName>
    <definedName name="PESO_COLUMNAS" localSheetId="1">#REF!</definedName>
    <definedName name="PESO_COLUMNAS">#REF!</definedName>
    <definedName name="PFFP" localSheetId="1">#REF!</definedName>
    <definedName name="PFFP">#REF!</definedName>
    <definedName name="pint" localSheetId="1">'[2]7422CW00'!#REF!</definedName>
    <definedName name="pint">'[2]7422CW00'!#REF!</definedName>
    <definedName name="pintura" localSheetId="1">'[2]7422CW00'!#REF!</definedName>
    <definedName name="pintura">'[2]7422CW00'!#REF!</definedName>
    <definedName name="pintyura" localSheetId="1">[1]STRSUMM0!#REF!</definedName>
    <definedName name="pintyura">[1]STRSUMM0!#REF!</definedName>
    <definedName name="pirulo">[26]Comparativa!$L$34</definedName>
    <definedName name="pirulo2">[26]Comparativa!$F$1</definedName>
    <definedName name="PLANCHA" localSheetId="1">#REF!</definedName>
    <definedName name="PLANCHA">#REF!</definedName>
    <definedName name="PLAZO" localSheetId="1">#REF!</definedName>
    <definedName name="PLAZO" localSheetId="0">#REF!</definedName>
    <definedName name="PLAZO">#REF!</definedName>
    <definedName name="PRESUP.ADI1.TVI" localSheetId="1">'[27]RES,MET,ADI1'!#REF!</definedName>
    <definedName name="PRESUP.ADI1.TVI">'[27]RES,MET,ADI1'!#REF!</definedName>
    <definedName name="PrimerItem" localSheetId="1">#REF!</definedName>
    <definedName name="PrimerItem">#REF!</definedName>
    <definedName name="PrimPorc" localSheetId="1">#REF!</definedName>
    <definedName name="PrimPorc">#REF!</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1" localSheetId="1">'[2]7422CW00'!#REF!</definedName>
    <definedName name="PRINT1">'[2]7422CW00'!#REF!</definedName>
    <definedName name="PRINT2" localSheetId="1">'[2]7422CW00'!#REF!</definedName>
    <definedName name="PRINT2">'[2]7422CW00'!#REF!</definedName>
    <definedName name="PROGDES" localSheetId="1">#REF!</definedName>
    <definedName name="PROGDES">#REF!</definedName>
    <definedName name="PROPIO" localSheetId="1">'[28]RES,MET,ADI1'!#REF!</definedName>
    <definedName name="PROPIO">'[28]RES,MET,ADI1'!#REF!</definedName>
    <definedName name="PT" localSheetId="1">#REF!</definedName>
    <definedName name="PT" localSheetId="0">#REF!</definedName>
    <definedName name="PT">#REF!</definedName>
    <definedName name="PV" localSheetId="1">#REF!</definedName>
    <definedName name="PV">#REF!</definedName>
    <definedName name="q" localSheetId="1">#REF!</definedName>
    <definedName name="q" localSheetId="0">#REF!</definedName>
    <definedName name="q">#REF!</definedName>
    <definedName name="QTIES" localSheetId="1">#REF!</definedName>
    <definedName name="QTIES">#REF!</definedName>
    <definedName name="QTY" localSheetId="1">#REF!</definedName>
    <definedName name="QTY">#REF!</definedName>
    <definedName name="RECURSOS" localSheetId="1">#REF!</definedName>
    <definedName name="RECURSOS">#REF!</definedName>
    <definedName name="REEUMEN" localSheetId="1">'[29]PER,COM.PRO.ADI1'!#REF!</definedName>
    <definedName name="REEUMEN">'[29]PER,COM.PRO.ADI1'!#REF!</definedName>
    <definedName name="reintegro">[8]Reintegro!$B$1:$P$46</definedName>
    <definedName name="res_04">[8]Resumen!$B$131:$I$190</definedName>
    <definedName name="RESUMEN" localSheetId="1">#REF!</definedName>
    <definedName name="RESUMEN">#REF!</definedName>
    <definedName name="resumen1" localSheetId="1">#REF!</definedName>
    <definedName name="resumen1">#REF!</definedName>
    <definedName name="RISP" localSheetId="1">'[2]7422CW00'!#REF!</definedName>
    <definedName name="RISP">'[2]7422CW00'!#REF!</definedName>
    <definedName name="SENCICO">'[18]PRECIOS SENCICO'!$C$4:$H$393</definedName>
    <definedName name="SHEE_INT" localSheetId="1">[9]steel!#REF!</definedName>
    <definedName name="SHEE_INT">[9]steel!#REF!</definedName>
    <definedName name="SHEET" localSheetId="1">'[2]7422CW00'!#REF!</definedName>
    <definedName name="SHEET">'[2]7422CW00'!#REF!</definedName>
    <definedName name="SHEET_KP">[9]steel!$C$7:$L$47</definedName>
    <definedName name="SHEET_MR">[9]steel!$C$7:$J$47</definedName>
    <definedName name="SHEET1" localSheetId="1">#REF!</definedName>
    <definedName name="SHEET1">#REF!</definedName>
    <definedName name="SHEET10" localSheetId="1">#REF!</definedName>
    <definedName name="SHEET10">#REF!</definedName>
    <definedName name="SHEET11" localSheetId="1">#REF!</definedName>
    <definedName name="SHEET11">#REF!</definedName>
    <definedName name="SHEET12" localSheetId="1">#REF!</definedName>
    <definedName name="SHEET12">#REF!</definedName>
    <definedName name="SHEET13" localSheetId="1">#REF!</definedName>
    <definedName name="SHEET13">#REF!</definedName>
    <definedName name="SHEET14" localSheetId="1">#REF!</definedName>
    <definedName name="SHEET14">#REF!</definedName>
    <definedName name="SHEET15" localSheetId="1">#REF!</definedName>
    <definedName name="SHEET15">#REF!</definedName>
    <definedName name="SHEET16" localSheetId="1">#REF!</definedName>
    <definedName name="SHEET16">#REF!</definedName>
    <definedName name="SHEET17" localSheetId="1">#REF!</definedName>
    <definedName name="SHEET17">#REF!</definedName>
    <definedName name="SHEET18" localSheetId="1">#REF!</definedName>
    <definedName name="SHEET18">#REF!</definedName>
    <definedName name="SHEET19" localSheetId="1">#REF!</definedName>
    <definedName name="SHEET19">#REF!</definedName>
    <definedName name="SHEET2" localSheetId="1">#REF!</definedName>
    <definedName name="SHEET2">#REF!</definedName>
    <definedName name="SHEET20" localSheetId="1">#REF!</definedName>
    <definedName name="SHEET20">#REF!</definedName>
    <definedName name="SHEET21" localSheetId="1">#REF!</definedName>
    <definedName name="SHEET21">#REF!</definedName>
    <definedName name="SHEET22" localSheetId="1">#REF!</definedName>
    <definedName name="SHEET22">#REF!</definedName>
    <definedName name="SHEET23" localSheetId="1">#REF!</definedName>
    <definedName name="SHEET23">#REF!</definedName>
    <definedName name="SHEET24" localSheetId="1">#REF!</definedName>
    <definedName name="SHEET24">#REF!</definedName>
    <definedName name="SHEET25" localSheetId="1">#REF!</definedName>
    <definedName name="SHEET25">#REF!</definedName>
    <definedName name="SHEET26" localSheetId="1">#REF!</definedName>
    <definedName name="SHEET26">#REF!</definedName>
    <definedName name="SHEET3" localSheetId="1">#REF!</definedName>
    <definedName name="SHEET3">#REF!</definedName>
    <definedName name="SHEET4" localSheetId="1">#REF!</definedName>
    <definedName name="SHEET4">#REF!</definedName>
    <definedName name="SHEET5" localSheetId="1">#REF!</definedName>
    <definedName name="SHEET5">#REF!</definedName>
    <definedName name="sheet6" localSheetId="1">'[30]Sheet11(2)'!#REF!</definedName>
    <definedName name="sheet6">'[30]Sheet11(2)'!#REF!</definedName>
    <definedName name="sheet6_1" localSheetId="1">'[31]Sheet11(2)'!#REF!</definedName>
    <definedName name="sheet6_1">'[31]Sheet11(2)'!#REF!</definedName>
    <definedName name="SHEET7" localSheetId="1">#REF!</definedName>
    <definedName name="SHEET7">#REF!</definedName>
    <definedName name="SHEET8" localSheetId="1">#REF!</definedName>
    <definedName name="SHEET8">#REF!</definedName>
    <definedName name="SHEET9" localSheetId="1">#REF!</definedName>
    <definedName name="SHEET9">#REF!</definedName>
    <definedName name="SINGOLO" localSheetId="1">'[2]7422CW00'!#REF!</definedName>
    <definedName name="SINGOLO">'[2]7422CW00'!#REF!</definedName>
    <definedName name="SISTEMA1" localSheetId="1">#REF!</definedName>
    <definedName name="SISTEMA1">#REF!</definedName>
    <definedName name="SISTEMA2" localSheetId="1">#REF!</definedName>
    <definedName name="SISTEMA2">#REF!</definedName>
    <definedName name="ST_BLDG" localSheetId="1">'[2]7422CW00'!#REF!</definedName>
    <definedName name="ST_BLDG">'[2]7422CW00'!#REF!</definedName>
    <definedName name="ST_CW" localSheetId="1">'[2]7422CW00'!#REF!</definedName>
    <definedName name="ST_CW">'[2]7422CW00'!#REF!</definedName>
    <definedName name="STALO1" localSheetId="1">'[2]7422CW00'!#REF!</definedName>
    <definedName name="STALO1">'[2]7422CW00'!#REF!</definedName>
    <definedName name="STAMPA" localSheetId="1">#REF!</definedName>
    <definedName name="STAMPA">#REF!</definedName>
    <definedName name="STANU" localSheetId="1">'[2]7422CW00'!#REF!</definedName>
    <definedName name="STANU">'[2]7422CW00'!#REF!</definedName>
    <definedName name="START" localSheetId="1">#REF!</definedName>
    <definedName name="START">#REF!</definedName>
    <definedName name="START1" localSheetId="1">'[2]7422CW00'!#REF!</definedName>
    <definedName name="START1">'[2]7422CW00'!#REF!</definedName>
    <definedName name="STENU" localSheetId="1">'[2]7422CW00'!#REF!</definedName>
    <definedName name="STENU">'[2]7422CW00'!#REF!</definedName>
    <definedName name="STONU" localSheetId="1">'[2]7422CW00'!#REF!</definedName>
    <definedName name="STONU">'[2]7422CW00'!#REF!</definedName>
    <definedName name="STSUMM" localSheetId="1">'[2]7422CW00'!#REF!</definedName>
    <definedName name="STSUMM">'[2]7422CW00'!#REF!</definedName>
    <definedName name="SUBCON" localSheetId="1">#REF!</definedName>
    <definedName name="SUBCON">#REF!</definedName>
    <definedName name="SUMMARY" localSheetId="1">'[2]7422CW00'!#REF!</definedName>
    <definedName name="SUMMARY">'[2]7422CW00'!#REF!</definedName>
    <definedName name="SUP_ART" localSheetId="1">[9]steel!#REF!</definedName>
    <definedName name="SUP_ART">[9]steel!#REF!</definedName>
    <definedName name="SUSTENTO" localSheetId="1">#REF!</definedName>
    <definedName name="SUSTENTO" localSheetId="0">#REF!</definedName>
    <definedName name="SUSTENTO">#REF!</definedName>
    <definedName name="SUSTENTO6" localSheetId="1">#REF!</definedName>
    <definedName name="SUSTENTO6">#REF!</definedName>
    <definedName name="SUSTENTO7" localSheetId="1">#REF!</definedName>
    <definedName name="SUSTENTO7">#REF!</definedName>
    <definedName name="TABLA1">[32]Tablas!$B$8:$I$13</definedName>
    <definedName name="TABLEKP" localSheetId="1">'[2]7422CW00'!#REF!</definedName>
    <definedName name="TABLEKP">'[2]7422CW00'!#REF!</definedName>
    <definedName name="TABLEPRI" localSheetId="1">#REF!</definedName>
    <definedName name="TABLEPRI">#REF!</definedName>
    <definedName name="TIPCAMB" localSheetId="1">#REF!</definedName>
    <definedName name="TIPCAMB">#REF!</definedName>
    <definedName name="TIPO" localSheetId="1">#REF!</definedName>
    <definedName name="TIPO">#REF!</definedName>
    <definedName name="TipoCotiz" localSheetId="1">#REF!</definedName>
    <definedName name="TipoCotiz">#REF!</definedName>
    <definedName name="_xlnm.Print_Titles" localSheetId="0">'FORMATO 1 (VR ESTIMADO)'!$1:$3</definedName>
    <definedName name="TOTAL" localSheetId="1">#REF!</definedName>
    <definedName name="TOTAL">#REF!</definedName>
    <definedName name="TOTSHE1" localSheetId="1">#REF!</definedName>
    <definedName name="TOTSHE1">#REF!</definedName>
    <definedName name="TOTSHE10" localSheetId="1">#REF!</definedName>
    <definedName name="TOTSHE10">#REF!</definedName>
    <definedName name="TOTSHE11" localSheetId="1">#REF!</definedName>
    <definedName name="TOTSHE11">#REF!</definedName>
    <definedName name="TOTSHE12" localSheetId="1">#REF!</definedName>
    <definedName name="TOTSHE12">#REF!</definedName>
    <definedName name="TOTSHE13" localSheetId="1">#REF!</definedName>
    <definedName name="TOTSHE13">#REF!</definedName>
    <definedName name="TOTSHE14" localSheetId="1">#REF!</definedName>
    <definedName name="TOTSHE14">#REF!</definedName>
    <definedName name="TOTSHE15" localSheetId="1">#REF!</definedName>
    <definedName name="TOTSHE15">#REF!</definedName>
    <definedName name="TOTSHE16" localSheetId="1">#REF!</definedName>
    <definedName name="TOTSHE16">#REF!</definedName>
    <definedName name="TOTSHE17" localSheetId="1">#REF!</definedName>
    <definedName name="TOTSHE17">#REF!</definedName>
    <definedName name="TOTSHE18" localSheetId="1">#REF!</definedName>
    <definedName name="TOTSHE18">#REF!</definedName>
    <definedName name="TOTSHE19" localSheetId="1">#REF!</definedName>
    <definedName name="TOTSHE19">#REF!</definedName>
    <definedName name="TOTSHE2" localSheetId="1">#REF!</definedName>
    <definedName name="TOTSHE2">#REF!</definedName>
    <definedName name="TOTSHE20" localSheetId="1">#REF!</definedName>
    <definedName name="TOTSHE20">#REF!</definedName>
    <definedName name="TOTSHE21" localSheetId="1">#REF!</definedName>
    <definedName name="TOTSHE21">#REF!</definedName>
    <definedName name="TOTSHE22" localSheetId="1">#REF!</definedName>
    <definedName name="TOTSHE22">#REF!</definedName>
    <definedName name="TOTSHE23" localSheetId="1">#REF!</definedName>
    <definedName name="TOTSHE23">#REF!</definedName>
    <definedName name="TOTSHE24" localSheetId="1">#REF!</definedName>
    <definedName name="TOTSHE24">#REF!</definedName>
    <definedName name="TOTSHE25" localSheetId="1">#REF!</definedName>
    <definedName name="TOTSHE25">#REF!</definedName>
    <definedName name="TOTSHE26" localSheetId="1">#REF!</definedName>
    <definedName name="TOTSHE26">#REF!</definedName>
    <definedName name="TOTSHE3" localSheetId="1">#REF!</definedName>
    <definedName name="TOTSHE3">#REF!</definedName>
    <definedName name="TOTSHE4" localSheetId="1">#REF!</definedName>
    <definedName name="TOTSHE4">#REF!</definedName>
    <definedName name="TOTSHE5" localSheetId="1">#REF!</definedName>
    <definedName name="TOTSHE5">#REF!</definedName>
    <definedName name="TOTSHE6" localSheetId="1">#REF!</definedName>
    <definedName name="TOTSHE6">#REF!</definedName>
    <definedName name="TOTSHE7" localSheetId="1">#REF!</definedName>
    <definedName name="TOTSHE7">#REF!</definedName>
    <definedName name="TOTSHE8" localSheetId="1">#REF!</definedName>
    <definedName name="TOTSHE8">#REF!</definedName>
    <definedName name="TOTSHE9" localSheetId="1">#REF!</definedName>
    <definedName name="TOTSHE9">#REF!</definedName>
    <definedName name="TR" localSheetId="1">#REF!</definedName>
    <definedName name="TR" localSheetId="0">#REF!</definedName>
    <definedName name="TR">#REF!</definedName>
    <definedName name="TRAN" localSheetId="1">#REF!</definedName>
    <definedName name="TRAN">#REF!</definedName>
    <definedName name="UF" localSheetId="1">#REF!</definedName>
    <definedName name="UF">#REF!</definedName>
    <definedName name="UN_PRI" localSheetId="1">#REF!</definedName>
    <definedName name="UN_PRI">#REF!</definedName>
    <definedName name="UNIDAD" localSheetId="1">'[28]RES,MET,ADI1'!#REF!</definedName>
    <definedName name="UNIDAD">'[28]RES,MET,ADI1'!#REF!</definedName>
    <definedName name="us" localSheetId="1">#REF!</definedName>
    <definedName name="us">#REF!</definedName>
    <definedName name="vfh" localSheetId="1">'[2]7422CW00'!#REF!</definedName>
    <definedName name="vfh">'[2]7422CW00'!#REF!</definedName>
    <definedName name="VIGA" localSheetId="1">#REF!</definedName>
    <definedName name="VIGA">#REF!</definedName>
    <definedName name="viuda" localSheetId="1" hidden="1">'[21]LIMA-CANTA'!#REF!</definedName>
    <definedName name="viuda" hidden="1">'[21]LIMA-CANTA'!#REF!</definedName>
    <definedName name="VM" localSheetId="1">#REF!</definedName>
    <definedName name="VM">#REF!</definedName>
    <definedName name="w" localSheetId="1" hidden="1">'[21]LIMA-CANTA'!#REF!</definedName>
    <definedName name="w" hidden="1">'[21]LIMA-CANTA'!#REF!</definedName>
    <definedName name="weq">#REF!</definedName>
    <definedName name="WER">#REF!</definedName>
    <definedName name="wewq">#REF!</definedName>
    <definedName name="wra" localSheetId="1" hidden="1">'[21]LIMA-CANTA'!#REF!</definedName>
    <definedName name="wra" hidden="1">'[21]LIMA-CANTA'!#REF!</definedName>
    <definedName name="wrn.civil._.works." localSheetId="1" hidden="1">{#N/A,#N/A,TRUE,"1842CWN0"}</definedName>
    <definedName name="wrn.civil._.works." hidden="1">{#N/A,#N/A,TRUE,"1842CWN0"}</definedName>
    <definedName name="wrn.FORMATOS." localSheetId="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RENCIA." localSheetId="1" hidden="1">{#N/A,#N/A,TRUE,"INGENIERIA";#N/A,#N/A,TRUE,"COMPRAS";#N/A,#N/A,TRUE,"DIRECCION";#N/A,#N/A,TRUE,"RESUMEN"}</definedName>
    <definedName name="wrn.GERENCIA." hidden="1">{#N/A,#N/A,TRUE,"INGENIERIA";#N/A,#N/A,TRUE,"COMPRAS";#N/A,#N/A,TRUE,"DIRECCION";#N/A,#N/A,TRUE,"RESUMEN"}</definedName>
    <definedName name="X" localSheetId="1">#REF!</definedName>
    <definedName name="X">#REF!</definedName>
    <definedName name="xGraph11" localSheetId="1" hidden="1">'[21]LIMA-CANTA'!#REF!</definedName>
    <definedName name="xGraph11" hidden="1">'[21]LIMA-CANTA'!#REF!</definedName>
    <definedName name="xxxx" localSheetId="1">#REF!</definedName>
    <definedName name="xxxx">#REF!</definedName>
    <definedName name="ZANJAS" localSheetId="1">#REF!</definedName>
    <definedName name="ZANJA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8" l="1"/>
  <c r="I13" i="28"/>
  <c r="I12" i="28"/>
  <c r="I11" i="28"/>
  <c r="I9" i="28"/>
  <c r="G15" i="28" l="1"/>
  <c r="G13" i="28"/>
  <c r="G12" i="28"/>
  <c r="G11" i="28"/>
  <c r="G9" i="28"/>
  <c r="I16" i="28" l="1"/>
  <c r="F23" i="29" s="1"/>
  <c r="K29" i="10" l="1"/>
  <c r="M29" i="10" s="1"/>
  <c r="K28" i="10"/>
  <c r="M28" i="10" s="1"/>
  <c r="J27" i="10"/>
  <c r="K24" i="10"/>
  <c r="M24" i="10" s="1"/>
  <c r="K23" i="10"/>
  <c r="M23" i="10" s="1"/>
  <c r="C23" i="10"/>
  <c r="I20" i="10"/>
  <c r="K20" i="10" s="1"/>
  <c r="M20" i="10" s="1"/>
  <c r="F20" i="10"/>
  <c r="F21" i="10" s="1"/>
  <c r="D20" i="10"/>
  <c r="D21" i="10" s="1"/>
  <c r="K19" i="10"/>
  <c r="M19" i="10" s="1"/>
  <c r="E19" i="10"/>
  <c r="E20" i="10" s="1"/>
  <c r="E21" i="10" s="1"/>
  <c r="K18" i="10"/>
  <c r="M18" i="10" s="1"/>
  <c r="E18" i="10"/>
  <c r="K17" i="10"/>
  <c r="M17" i="10" s="1"/>
  <c r="E17" i="10"/>
  <c r="K16" i="10"/>
  <c r="M16" i="10" s="1"/>
  <c r="E16" i="10"/>
  <c r="K15" i="10"/>
  <c r="M15" i="10" s="1"/>
  <c r="E15" i="10"/>
  <c r="K13" i="10"/>
  <c r="M13" i="10" s="1"/>
  <c r="E13" i="10"/>
  <c r="M12" i="10"/>
  <c r="K12" i="10"/>
  <c r="E12" i="10"/>
  <c r="K10" i="10"/>
  <c r="M10" i="10" s="1"/>
  <c r="E10" i="10"/>
  <c r="K9" i="10"/>
  <c r="M9" i="10" s="1"/>
  <c r="E9" i="10"/>
  <c r="K8" i="10"/>
  <c r="M8" i="10" s="1"/>
  <c r="K7" i="10"/>
  <c r="M7" i="10" s="1"/>
  <c r="K6" i="10"/>
  <c r="M6" i="10" s="1"/>
  <c r="B6" i="10"/>
  <c r="B7" i="10" s="1"/>
  <c r="B8" i="10" s="1"/>
  <c r="B9" i="10" s="1"/>
  <c r="B10" i="10" s="1"/>
  <c r="B12" i="10" s="1"/>
  <c r="B13" i="10" s="1"/>
  <c r="B15" i="10" s="1"/>
  <c r="B16" i="10" s="1"/>
  <c r="B17" i="10" s="1"/>
  <c r="B18" i="10" s="1"/>
  <c r="B19" i="10" s="1"/>
  <c r="B20" i="10" s="1"/>
  <c r="B21" i="10" s="1"/>
  <c r="B23" i="10" s="1"/>
  <c r="B24" i="10" s="1"/>
  <c r="B25" i="10" s="1"/>
  <c r="B26" i="10" s="1"/>
  <c r="B27" i="10" s="1"/>
  <c r="B28" i="10" s="1"/>
  <c r="B29" i="10" s="1"/>
  <c r="K5" i="10"/>
  <c r="M5" i="10" s="1"/>
  <c r="E5" i="10"/>
  <c r="I21" i="10" l="1"/>
  <c r="K21" i="10" s="1"/>
  <c r="M21" i="10" s="1"/>
  <c r="I25" i="10"/>
  <c r="I27" i="10" l="1"/>
  <c r="K27" i="10" s="1"/>
  <c r="M27" i="10" s="1"/>
  <c r="K25" i="10"/>
  <c r="M25" i="10" s="1"/>
  <c r="I26" i="10"/>
  <c r="K26" i="10" s="1"/>
  <c r="M26" i="10" s="1"/>
  <c r="M31" i="10" l="1"/>
</calcChain>
</file>

<file path=xl/sharedStrings.xml><?xml version="1.0" encoding="utf-8"?>
<sst xmlns="http://schemas.openxmlformats.org/spreadsheetml/2006/main" count="225" uniqueCount="169">
  <si>
    <t>FORMATO N°01 
CONSERVACIÓN Y GESTIÓN</t>
  </si>
  <si>
    <t>ITEM</t>
  </si>
  <si>
    <t>TRAMOS</t>
  </si>
  <si>
    <t>SUBTRAMO</t>
  </si>
  <si>
    <t>ACTIVIDAD</t>
  </si>
  <si>
    <t>UNIDAD</t>
  </si>
  <si>
    <t>CANTIDAD</t>
  </si>
  <si>
    <t>P.U.</t>
  </si>
  <si>
    <t>PRESUPUESTO ANUAL (SIN. GG)</t>
  </si>
  <si>
    <t>N° VECES / AÑOS</t>
  </si>
  <si>
    <t>TOTAL (*)</t>
  </si>
  <si>
    <t>km</t>
  </si>
  <si>
    <t>CONSERVACIÓN RUTINARIA ANTES DE LA CONSERVACIÓN PERIÓDICA</t>
  </si>
  <si>
    <t>km-Año</t>
  </si>
  <si>
    <t>CONSERVACIÓN PERIÓDICA</t>
  </si>
  <si>
    <t>CONSERVACIÓN RUTINARIA DESPUÉS DE LA CONSERVACIÓN PERIÓDICA</t>
  </si>
  <si>
    <t xml:space="preserve">CONSERVACIÓN RUTINARIA </t>
  </si>
  <si>
    <t xml:space="preserve">Elaboración del Plan de Gestión Vial </t>
  </si>
  <si>
    <t>glb</t>
  </si>
  <si>
    <t>Atenciones Especiales</t>
  </si>
  <si>
    <t>Relevamiento de Información Tipo I</t>
  </si>
  <si>
    <t>Relevamiento de Información Tipo II</t>
  </si>
  <si>
    <t>Gastos Generales Conservación - Gestión</t>
  </si>
  <si>
    <t>mes</t>
  </si>
  <si>
    <t>Gastos para la implementación del Plan para la Vigilancia, Prevención y Control del COVID – 19</t>
  </si>
  <si>
    <t xml:space="preserve">TOTAL PRESUPUESTO DE CONSERVACION Y GESTIÓN </t>
  </si>
  <si>
    <t>(*) En la columna "TOTAL" se redondea a dos (2) decimales.</t>
  </si>
  <si>
    <t>T4</t>
  </si>
  <si>
    <t>T5</t>
  </si>
  <si>
    <t>T6</t>
  </si>
  <si>
    <t>Evaluación y  Medición de IRI</t>
  </si>
  <si>
    <t>ACTIVIDADES DE GESTIÓN</t>
  </si>
  <si>
    <t>SERVICIO DE GESTIÓN Y CONSERVACIÓN POR NIVELES DE SERVICIO DEL CORREDOR VIAL: "BAPPO - BAYOVAR - SECHURA - CATACAOS - PIURA / EMP PE-1N - DV OLMOS (EMP PE-1NJ) / LAMBAYEQUE - OLMOS / PUENTE PRIMAVERA-AV. GUARDIA CIVIL-AV. LUIS MONTERO-AV. PROGRESO-DV. CATACAOS (EMP. PE-1N)"</t>
  </si>
  <si>
    <t>RUTA: PE-1NK</t>
  </si>
  <si>
    <t>RUTA: PE-04</t>
  </si>
  <si>
    <t>TRAMO 7: LAMBAYEQUE - ILLIMO
KM 0+000 - KM 21+500</t>
  </si>
  <si>
    <t>TRAMO 8: ILLIMO - JAYANCA
KM 21+500 - KM 34+000</t>
  </si>
  <si>
    <t>TRAMO 9: JAYANCA - MOTUPE
KM 34+000 - KM 65+000</t>
  </si>
  <si>
    <t>TRAMO 10: MOTUPE - KM 74+850
KM 65+000 - KM 85+600</t>
  </si>
  <si>
    <t>RUTA: PE-1NJ</t>
  </si>
  <si>
    <t>TRAMO 11: PUENTE PRIMAVERA - AV. GUARDIA CIVIL - AV. LUIS MONTERO - AV. PROGRESO - DV. CATACAOS (EMP. PE-1N)
KM 254+245 - KM 261+000</t>
  </si>
  <si>
    <t>T1</t>
  </si>
  <si>
    <t>T3</t>
  </si>
  <si>
    <t>T7</t>
  </si>
  <si>
    <t>T8</t>
  </si>
  <si>
    <t>T9</t>
  </si>
  <si>
    <t>T10</t>
  </si>
  <si>
    <t>T11</t>
  </si>
  <si>
    <t/>
  </si>
  <si>
    <t>KM 0+000 - KM 21+500</t>
  </si>
  <si>
    <t>KM 21+500 - KM 34+000</t>
  </si>
  <si>
    <t>KM 34+000 - KM 65+000</t>
  </si>
  <si>
    <t>KM 65+000 - KM 85+600</t>
  </si>
  <si>
    <t>KM 133+000 - KM 137+714</t>
  </si>
  <si>
    <t>KM 254+245 - KM 261+000</t>
  </si>
  <si>
    <r>
      <rPr>
        <b/>
        <sz val="16"/>
        <rFont val="Arial Narrow"/>
        <family val="2"/>
      </rPr>
      <t>TRAMO 2: LA UNION - ZONA URBANA LA UNION (SECTOR 1)</t>
    </r>
    <r>
      <rPr>
        <sz val="16"/>
        <rFont val="Arial Narrow"/>
        <family val="2"/>
      </rPr>
      <t xml:space="preserve">
KM 114+000 - KM 133+123</t>
    </r>
  </si>
  <si>
    <r>
      <t xml:space="preserve">TRAMO 1: CATACAOS - PIURA
 (INCLUYE EL OVALO)
</t>
    </r>
    <r>
      <rPr>
        <sz val="16"/>
        <rFont val="Arial Narrow"/>
        <family val="2"/>
      </rPr>
      <t>KM 133+000 - KM 137+714</t>
    </r>
  </si>
  <si>
    <t>T2.1</t>
  </si>
  <si>
    <t>T2.1A</t>
  </si>
  <si>
    <t>T2.2</t>
  </si>
  <si>
    <t>TRAMO 2.1: LA UNION - CATACAOS
KM 116+808 - KM 133+123</t>
  </si>
  <si>
    <t>TRAMO 2.1A: ZONA URBANA LA UNION (SECTOR 2)
KM 114+604 - KM 116+808</t>
  </si>
  <si>
    <t>TRAMO 2.2: ZONA URBANA LA UNION (SECTOR 1)
KM 114+000 - KM 114+604</t>
  </si>
  <si>
    <t>KM 114+604 - KM 116+808</t>
  </si>
  <si>
    <t>KM 114+000 - KM 114+604</t>
  </si>
  <si>
    <t>KM 116+808 - KM 133+123</t>
  </si>
  <si>
    <t>SIN INTERVENCION</t>
  </si>
  <si>
    <r>
      <rPr>
        <b/>
        <sz val="16"/>
        <rFont val="Arial Narrow"/>
        <family val="2"/>
      </rPr>
      <t>TRAMO 3: SECHURA - LA UNION</t>
    </r>
    <r>
      <rPr>
        <sz val="16"/>
        <rFont val="Arial Narrow"/>
        <family val="2"/>
      </rPr>
      <t xml:space="preserve">
KM 90+845 - KM 113+989</t>
    </r>
  </si>
  <si>
    <t>KM 90+845 - KM 113+989</t>
  </si>
  <si>
    <r>
      <rPr>
        <b/>
        <sz val="16"/>
        <rFont val="Arial Narrow"/>
        <family val="2"/>
      </rPr>
      <t>TRAMO 4: OV. BAYOVAR - SECHURA</t>
    </r>
    <r>
      <rPr>
        <sz val="16"/>
        <rFont val="Arial Narrow"/>
        <family val="2"/>
      </rPr>
      <t xml:space="preserve">
KM 47+081 - KM 87+365</t>
    </r>
  </si>
  <si>
    <t>KM 47+081 - KM 87+365</t>
  </si>
  <si>
    <t>TRAMO 5: DV. BAYOVAR - OV. BAYOVAR
KM 0+000 - KM 47+100</t>
  </si>
  <si>
    <t>KM 0+000 - KM 47+100</t>
  </si>
  <si>
    <t>TRAMO 6: OV. BAYOVAR (INCLUYE EL OVALO) - BAPPO
KM 47+081 - KM 66+100</t>
  </si>
  <si>
    <t>KM 47+081 - KM 66+100</t>
  </si>
  <si>
    <t>MANTENIMIENTO DE LAS INSTALACIONES TÚNEL Y AVENIDA</t>
  </si>
  <si>
    <t>SERVICIO DE DESRATIZACIÓN PERIÓDICA EN LAS INSTALACIONES DEL TÚNEL</t>
  </si>
  <si>
    <t>GESTIÓN DE LA OPERACIÓN Y MANTENIMIENTO DEL TÚNEL</t>
  </si>
  <si>
    <t>OPERACIÓN DE LAS INSTALACIONES DEL TÚNEL Y AVENIDA</t>
  </si>
  <si>
    <t>RECURSOS PARA LA OPERACIÓN DE LAS INSTALACIONES DEL TÚNEL Y AVENIDA</t>
  </si>
  <si>
    <t>RECURSOS PARA MANTENIMIENTO DE LAS INSTALACIONES DEL TÚNEL Y AVENIDA</t>
  </si>
  <si>
    <t>MATERIALES Y EQUIPO PARA MANTENIMIENTO DE LAS INSTALACIONES DEL TÚNEL Y AVENIDA</t>
  </si>
  <si>
    <t>FORMATO N° 01</t>
  </si>
  <si>
    <t>SERVICIO DE OPERACIÓN Y MANTENIMIENTO POR NIVELES DE SERVICIO DEL TUNEL GAMBETTA:</t>
  </si>
  <si>
    <t>PE 20: TRAYECTORIA: EMP. PE-1N (I.V. ZAPALLAL) - VENTANILLA - OV. 200 MILLAS - AV. GAMBETTA - PTO. CALLAO</t>
  </si>
  <si>
    <t xml:space="preserve"> ITEM </t>
  </si>
  <si>
    <t xml:space="preserve"> TRAMOS </t>
  </si>
  <si>
    <t xml:space="preserve"> ACTIVIDAD </t>
  </si>
  <si>
    <t xml:space="preserve"> UNIDAD </t>
  </si>
  <si>
    <t xml:space="preserve"> CANTIDAD </t>
  </si>
  <si>
    <t xml:space="preserve"> PRECIO UNITARIO </t>
  </si>
  <si>
    <t xml:space="preserve"> PRESUPUESTO MENSUAL (SIN. GG) </t>
  </si>
  <si>
    <t xml:space="preserve"> N° VECES/</t>
  </si>
  <si>
    <t xml:space="preserve"> TOTAL(*) </t>
  </si>
  <si>
    <t xml:space="preserve"> MESES </t>
  </si>
  <si>
    <t xml:space="preserve"> (a) </t>
  </si>
  <si>
    <t xml:space="preserve"> (b) </t>
  </si>
  <si>
    <t xml:space="preserve"> (c) =(a) x (b) </t>
  </si>
  <si>
    <t xml:space="preserve"> (d) </t>
  </si>
  <si>
    <t xml:space="preserve"> (f) = (c) x (d) </t>
  </si>
  <si>
    <t>GESTIÓN DE LA OPERACIÓN Y MANTENIMIENTO DEL TÚNEL GAMBETTA</t>
  </si>
  <si>
    <t>GASTOS PARA LA OPERACIÓN Y MANTENIMIENTO DE LAS INSTALACIONES TÚNEL Y AVENIDA</t>
  </si>
  <si>
    <t>ACTIVIDADES DE OPERACIÓN Y MANTENIMIENTO DEL TÚNEL GAMBETTA</t>
  </si>
  <si>
    <t>GASTOS GENERALES OPERACIÓN Y MANTENIMIENTO DEL TÚNEL</t>
  </si>
  <si>
    <r>
      <t>(Sumatoria Total del Item 1 al 5)</t>
    </r>
    <r>
      <rPr>
        <b/>
        <sz val="9"/>
        <color theme="1"/>
        <rFont val="Calibri"/>
        <family val="2"/>
      </rPr>
      <t xml:space="preserve">                 </t>
    </r>
  </si>
  <si>
    <t>(*) En la columna "TOTAL" se redondea a dos (2) decimales, para lo cual se tendrá las siguientes consideraciones:</t>
  </si>
  <si>
    <t>1. Si el primer decimal siguiente es inferior a cinco (5), el valor permanecerá igual, suprimiéndose los decimales posteriores a los señalados en los literales precedentes.</t>
  </si>
  <si>
    <t>2. Si el primer decimal siguiente es igual o superior a cinco (5), el valor será incrementado en un centésimo.</t>
  </si>
  <si>
    <t xml:space="preserve">TOTAL PRESUPUESTO DE LA OPERACIÓN Y MANTENIMIENTO DEL TUNEL GAMBETTA (INC. IGV+GG+UTILIDAD)     </t>
  </si>
  <si>
    <t>FORMATO 2</t>
  </si>
  <si>
    <t>FORMATO 6</t>
  </si>
  <si>
    <t>FORMATO 3</t>
  </si>
  <si>
    <t>FORMATO 4</t>
  </si>
  <si>
    <t>FORMATO 5</t>
  </si>
  <si>
    <t>[ … Indicar el Nombre y/o Razón Social y/o Logo de Proveedor]</t>
  </si>
  <si>
    <t xml:space="preserve">COTIZACION N°   </t>
  </si>
  <si>
    <t>Señores</t>
  </si>
  <si>
    <t>Área de Logistica</t>
  </si>
  <si>
    <t>PROVIAS NACIONAL</t>
  </si>
  <si>
    <t>MTC</t>
  </si>
  <si>
    <t xml:space="preserve">  </t>
  </si>
  <si>
    <t>Presente-</t>
  </si>
  <si>
    <t>De nuestra mayor consideración:</t>
  </si>
  <si>
    <r>
      <t xml:space="preserve">Es grato dirigirnos a ustedes, para manifestarles que yo, </t>
    </r>
    <r>
      <rPr>
        <b/>
        <sz val="10"/>
        <color indexed="12"/>
        <rFont val="Calibri"/>
        <family val="2"/>
      </rPr>
      <t xml:space="preserve">[consignar Nombres y Apellidos completos del proveedor persona natural y/o representante legal y razon social de proveedor persona juridica, según corresponda], </t>
    </r>
    <r>
      <rPr>
        <sz val="10"/>
        <rFont val="Calibri"/>
        <family val="2"/>
      </rPr>
      <t xml:space="preserve">luego de haber examinado, evaluado y verificar que cumplimos con lo exigido en los </t>
    </r>
    <r>
      <rPr>
        <b/>
        <sz val="10"/>
        <rFont val="Calibri"/>
        <family val="2"/>
      </rPr>
      <t>Términos de Referencia</t>
    </r>
    <r>
      <rPr>
        <sz val="10"/>
        <rFont val="Calibri"/>
        <family val="2"/>
      </rPr>
      <t xml:space="preserve"> y demás condiciones requeridas, y al encontrarnos en el Registro Nacional de Proveedores (RNP) con el R.U.C. N°</t>
    </r>
    <r>
      <rPr>
        <b/>
        <sz val="10"/>
        <color rgb="FF0000FF"/>
        <rFont val="Calibri"/>
        <family val="2"/>
      </rPr>
      <t xml:space="preserve"> .....(consignar el número de RUC)............</t>
    </r>
    <r>
      <rPr>
        <sz val="10"/>
        <rFont val="Calibri"/>
        <family val="2"/>
      </rPr>
      <t>, en condición vigente y en la especialidad requerida de</t>
    </r>
    <r>
      <rPr>
        <b/>
        <sz val="10"/>
        <rFont val="Calibri"/>
        <family val="2"/>
      </rPr>
      <t xml:space="preserve"> Servicios</t>
    </r>
    <r>
      <rPr>
        <sz val="10"/>
        <rFont val="Calibri"/>
        <family val="2"/>
      </rPr>
      <t>, al dedicarnos al rubro objeto de contratación, y al no encontrarnos dentro de los supuestos de impedimentos indicados en el articulo 11° de la Ley de Contrataciones del Estado,  efectuamos nuestra cotización, según el siguiente detalle:</t>
    </r>
  </si>
  <si>
    <t>N°</t>
  </si>
  <si>
    <t>Descripción y/o etapa</t>
  </si>
  <si>
    <t>Costo</t>
  </si>
  <si>
    <t xml:space="preserve"> </t>
  </si>
  <si>
    <t>Nota:</t>
  </si>
  <si>
    <t>La cotización incluye todos los tributos, seguros, transporte, inspecciones, pruebas y, de ser el caso, los costos laborales conforme la legislación vigente, así como cualquier otro concepto que pueda tener incidencia sobre el costo del servicio a contratar.</t>
  </si>
  <si>
    <r>
      <t>Plazo del Servicio</t>
    </r>
    <r>
      <rPr>
        <b/>
        <sz val="11"/>
        <rFont val="Calibri"/>
        <family val="2"/>
      </rPr>
      <t/>
    </r>
  </si>
  <si>
    <t>:</t>
  </si>
  <si>
    <t>Según TDR</t>
  </si>
  <si>
    <t>Sistema de contratación</t>
  </si>
  <si>
    <t>Precios Unitarios</t>
  </si>
  <si>
    <t>Vigencia de cotización</t>
  </si>
  <si>
    <t>No menor a 90 días calendario</t>
  </si>
  <si>
    <t>Forma de pago</t>
  </si>
  <si>
    <t>Según los Términos de Referencia</t>
  </si>
  <si>
    <t>A</t>
  </si>
  <si>
    <t>Adelantos</t>
  </si>
  <si>
    <t>Garantías y seguros</t>
  </si>
  <si>
    <r>
      <t xml:space="preserve">Persona, telefono y correo electrónico de contacto de cotización:
- </t>
    </r>
    <r>
      <rPr>
        <sz val="10"/>
        <color indexed="12"/>
        <rFont val="Calibri"/>
        <family val="2"/>
        <scheme val="minor"/>
      </rPr>
      <t>[consignar nombre de la persona de contacto del proveedor]
- [consignar telefono(s) de la persona de contacto del proveedor]
- [consignar correo(s) electrónico(s) de la persona de contacto del proveedor]</t>
    </r>
    <r>
      <rPr>
        <b/>
        <sz val="10"/>
        <color indexed="12"/>
        <rFont val="Calibri"/>
        <family val="2"/>
        <scheme val="minor"/>
      </rPr>
      <t xml:space="preserve">
</t>
    </r>
    <r>
      <rPr>
        <sz val="10"/>
        <rFont val="Calibri"/>
        <family val="2"/>
        <scheme val="minor"/>
      </rPr>
      <t xml:space="preserve">Autorizando la comunicación a traves de la información brindada para las coordinaciones que se estimen pertinentes.
</t>
    </r>
  </si>
  <si>
    <t>Asimismo, declaramos no haber ofrecido y/o negociado y/o efectuado y/o haber incurrido y me obligo a no incurrir en actos de corrupción y/o ilegales, directa o indirectamente, así como a respetar el principio de integridad, en virtud  a lo establecido en Ley de Contrataciones del Estado y su Reglamento.</t>
  </si>
  <si>
    <t>De participar en el procedimiento de selección que derive del servicio cotizado, estimamos hacerlo en (marcar con "X" en una de las siguientes casillas):</t>
  </si>
  <si>
    <t>Forma individual</t>
  </si>
  <si>
    <r>
      <t xml:space="preserve">En consorcio, en concordancia con lo dispuesto en la </t>
    </r>
    <r>
      <rPr>
        <sz val="10"/>
        <rFont val="Calibri"/>
        <family val="2"/>
      </rPr>
      <t>Directiva N° 005-2019-OSCE/CD</t>
    </r>
  </si>
  <si>
    <t>Por otro lado, declaramos lo siguiente:</t>
  </si>
  <si>
    <t>REQUISITOS DE CALIFICACION</t>
  </si>
  <si>
    <t>Verificar e Indicar
(Si Cumplo / No Cumplo)</t>
  </si>
  <si>
    <t>Sustentar por que No Cumple y Adjuntar información de sustento</t>
  </si>
  <si>
    <t>B.2. CAPACIDAD TECNICA Y PROFESIONAL</t>
  </si>
  <si>
    <t>B.1</t>
  </si>
  <si>
    <t>Equipamiento estratégico</t>
  </si>
  <si>
    <t>… (Colocar Si Cumplo o No Cumplo) …</t>
  </si>
  <si>
    <t>… (En caso de no cumplir, indicar las razones) ...</t>
  </si>
  <si>
    <t>&lt;--- Nota: Colocar el requisito de calificación establecido en el requerimiento (suprimir esta nota antes e enviar)</t>
  </si>
  <si>
    <t>B.2.</t>
  </si>
  <si>
    <t>Calificaciones del personal clave: Formación Académica</t>
  </si>
  <si>
    <t>B.3</t>
  </si>
  <si>
    <t>Experiencia del persona clave</t>
  </si>
  <si>
    <t>EXPERIENCIA DEL POSTOR EN LA ESPECIALIDAD</t>
  </si>
  <si>
    <t>TERMINOS DE REFERENCIA</t>
  </si>
  <si>
    <t>Verificar e Indicar
Si Cumple / No Cumple</t>
  </si>
  <si>
    <t>Cumplo con todo lo solicitado en los Términos de Referencia</t>
  </si>
  <si>
    <t>Atentamente,</t>
  </si>
  <si>
    <t>[CONSIGNAR CIUDAD Y FECHA]</t>
  </si>
  <si>
    <t xml:space="preserve">……………………………….…………………..
Firma, Nombres y Apellidos del postor o
Representante legal o común, según corresponda
</t>
  </si>
  <si>
    <t>SERVICIO DE OPERACIÓN Y MANTENIMIENTO POR NIVELES DE SERVICIO DEL TUNEL GAMBETTA - PE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</si>
</sst>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 #,##0_ ;_ * \-#,##0_ ;_ * &quot;-&quot;_ ;_ @_ "/>
    <numFmt numFmtId="165" formatCode="_ * #,##0.00_ ;_ * \-#,##0.00_ ;_ * &quot;-&quot;??_ ;_ @_ "/>
    <numFmt numFmtId="166" formatCode="_(* #,##0.00_);_(* \(#,##0.00\);_(* &quot;-&quot;??_);_(@_)"/>
    <numFmt numFmtId="167" formatCode="#,##0.000"/>
    <numFmt numFmtId="168" formatCode="_(* #,##0.000_);_(* \(#,##0.000\);_(* &quot;-&quot;??_);_(@_)"/>
    <numFmt numFmtId="169" formatCode="&quot;S/.&quot;\ #,##0.00"/>
    <numFmt numFmtId="170" formatCode="_-* #,##0.00&quot; &quot;_€_-;\-* #,##0.00&quot; &quot;_€_-;_-* &quot;-&quot;??&quot; &quot;_€_-;_-@_-"/>
    <numFmt numFmtId="171" formatCode="_ &quot;S/.&quot;\ * #,##0.00_ ;_ &quot;S/.&quot;\ * \-#,##0.00_ ;_ &quot;S/.&quot;\ * &quot;-&quot;??_ ;_ @_ "/>
    <numFmt numFmtId="172" formatCode="_(&quot;$&quot;* #,##0_);_(&quot;$&quot;* \(#,##0\);_(&quot;$&quot;* &quot;-&quot;_);_(@_)"/>
    <numFmt numFmtId="173" formatCode="_(&quot;$&quot;* #,##0.00_);_(&quot;$&quot;* \(#,##0.00\);_(&quot;$&quot;* &quot;-&quot;??_);_(@_)"/>
    <numFmt numFmtId="174" formatCode="_ [$€]* #,##0.00_ ;_ [$€]* \-#,##0.00_ ;_ [$€]* &quot;-&quot;??_ ;_ @_ "/>
    <numFmt numFmtId="175" formatCode="_([$€-2]\ * #,##0.00_);_([$€-2]\ * \(#,##0.00\);_([$€-2]\ * &quot;-&quot;??_)"/>
    <numFmt numFmtId="176" formatCode="_(* #,##0_);_(* \(#,##0\);_(* &quot;-&quot;_);_(@_)"/>
    <numFmt numFmtId="177" formatCode="_-* #,##0.00\ _€_-;\-* #,##0.00\ _€_-;_-* &quot;-&quot;??\ _€_-;_-@_-"/>
  </numFmts>
  <fonts count="65">
    <font>
      <sz val="11"/>
      <color theme="1"/>
      <name val="Calibri"/>
      <family val="2"/>
      <scheme val="minor"/>
    </font>
    <font>
      <b/>
      <sz val="26"/>
      <color theme="0"/>
      <name val="Arial Narrow"/>
      <family val="2"/>
    </font>
    <font>
      <sz val="10"/>
      <name val="Arial"/>
      <family val="2"/>
    </font>
    <font>
      <sz val="14"/>
      <name val="Arial Narrow"/>
      <family val="2"/>
    </font>
    <font>
      <b/>
      <sz val="16"/>
      <name val="Arial Narrow"/>
      <family val="2"/>
    </font>
    <font>
      <sz val="16"/>
      <name val="Arial Narrow"/>
      <family val="2"/>
    </font>
    <font>
      <sz val="8"/>
      <name val="Arial"/>
      <family val="2"/>
    </font>
    <font>
      <b/>
      <sz val="18"/>
      <name val="Arial"/>
      <family val="2"/>
    </font>
    <font>
      <sz val="16"/>
      <color theme="1"/>
      <name val="Calibri"/>
      <family val="2"/>
      <scheme val="minor"/>
    </font>
    <font>
      <b/>
      <sz val="22"/>
      <name val="Arial Narrow"/>
      <family val="2"/>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10"/>
      <name val="Calibri"/>
      <family val="2"/>
    </font>
    <font>
      <sz val="12"/>
      <color indexed="24"/>
      <name val="Arial"/>
      <family val="2"/>
    </font>
    <font>
      <sz val="12"/>
      <name val="Helv"/>
    </font>
    <font>
      <b/>
      <sz val="11"/>
      <color indexed="9"/>
      <name val="Calibri"/>
      <family val="2"/>
    </font>
    <font>
      <sz val="11"/>
      <color indexed="10"/>
      <name val="Calibri"/>
      <family val="2"/>
    </font>
    <font>
      <sz val="10"/>
      <name val="BERNHARD"/>
    </font>
    <font>
      <sz val="10"/>
      <name val="Helv"/>
    </font>
    <font>
      <sz val="12"/>
      <name val="Arial"/>
      <family val="2"/>
    </font>
    <font>
      <b/>
      <sz val="15"/>
      <color indexed="62"/>
      <name val="Calibri"/>
      <family val="2"/>
    </font>
    <font>
      <b/>
      <sz val="11"/>
      <color indexed="62"/>
      <name val="Calibri"/>
      <family val="2"/>
    </font>
    <font>
      <sz val="11"/>
      <color indexed="62"/>
      <name val="Calibri"/>
      <family val="2"/>
    </font>
    <font>
      <sz val="1"/>
      <color indexed="8"/>
      <name val="Courier"/>
      <family val="3"/>
    </font>
    <font>
      <i/>
      <sz val="1"/>
      <color indexed="8"/>
      <name val="Courier"/>
      <family val="3"/>
    </font>
    <font>
      <b/>
      <sz val="12"/>
      <name val="Arial"/>
      <family val="2"/>
    </font>
    <font>
      <sz val="11"/>
      <color indexed="20"/>
      <name val="Calibri"/>
      <family val="2"/>
    </font>
    <font>
      <sz val="11"/>
      <color indexed="19"/>
      <name val="Calibri"/>
      <family val="2"/>
    </font>
    <font>
      <sz val="8"/>
      <color indexed="8"/>
      <name val="Calibri"/>
      <family val="2"/>
    </font>
    <font>
      <sz val="8"/>
      <name val="Helv"/>
    </font>
    <font>
      <b/>
      <sz val="11"/>
      <color indexed="63"/>
      <name val="Calibri"/>
      <family val="2"/>
    </font>
    <font>
      <i/>
      <sz val="11"/>
      <color indexed="23"/>
      <name val="Calibri"/>
      <family val="2"/>
    </font>
    <font>
      <b/>
      <sz val="13"/>
      <color indexed="62"/>
      <name val="Calibri"/>
      <family val="2"/>
    </font>
    <font>
      <b/>
      <sz val="18"/>
      <color indexed="62"/>
      <name val="Cambria"/>
      <family val="2"/>
    </font>
    <font>
      <b/>
      <sz val="11"/>
      <color indexed="8"/>
      <name val="Calibri"/>
      <family val="2"/>
    </font>
    <font>
      <b/>
      <sz val="9"/>
      <color rgb="FFFFFFFF"/>
      <name val="Calibri"/>
      <family val="2"/>
    </font>
    <font>
      <b/>
      <sz val="9"/>
      <color theme="1"/>
      <name val="Calibri"/>
      <family val="2"/>
    </font>
    <font>
      <b/>
      <sz val="8"/>
      <color theme="1"/>
      <name val="Calibri"/>
      <family val="2"/>
    </font>
    <font>
      <b/>
      <sz val="8"/>
      <color rgb="FF333F4F"/>
      <name val="Calibri"/>
      <family val="2"/>
    </font>
    <font>
      <sz val="9"/>
      <color theme="1"/>
      <name val="Calibri"/>
      <family val="2"/>
    </font>
    <font>
      <sz val="9"/>
      <color rgb="FF333F4F"/>
      <name val="Calibri"/>
      <family val="2"/>
    </font>
    <font>
      <b/>
      <sz val="9"/>
      <color rgb="FF1606EA"/>
      <name val="Calibri"/>
      <family val="2"/>
    </font>
    <font>
      <b/>
      <sz val="11"/>
      <color theme="0"/>
      <name val="Calibri"/>
      <family val="2"/>
      <scheme val="minor"/>
    </font>
    <font>
      <b/>
      <sz val="10"/>
      <color rgb="FF0000FF"/>
      <name val="Calibri"/>
      <family val="2"/>
      <scheme val="minor"/>
    </font>
    <font>
      <b/>
      <u/>
      <sz val="10"/>
      <color theme="1"/>
      <name val="Calibri"/>
      <family val="2"/>
      <scheme val="minor"/>
    </font>
    <font>
      <sz val="10"/>
      <name val="Calibri"/>
      <family val="2"/>
      <scheme val="minor"/>
    </font>
    <font>
      <b/>
      <sz val="10"/>
      <color indexed="12"/>
      <name val="Calibri"/>
      <family val="2"/>
    </font>
    <font>
      <sz val="10"/>
      <name val="Calibri"/>
      <family val="2"/>
    </font>
    <font>
      <b/>
      <sz val="10"/>
      <name val="Calibri"/>
      <family val="2"/>
    </font>
    <font>
      <b/>
      <sz val="10"/>
      <color rgb="FF0000FF"/>
      <name val="Calibri"/>
      <family val="2"/>
    </font>
    <font>
      <sz val="11"/>
      <name val="Calibri"/>
      <family val="2"/>
      <scheme val="minor"/>
    </font>
    <font>
      <b/>
      <sz val="10"/>
      <name val="Calibri"/>
      <family val="2"/>
      <scheme val="minor"/>
    </font>
    <font>
      <b/>
      <sz val="11"/>
      <color rgb="FF0000FF"/>
      <name val="Calibri"/>
      <family val="2"/>
      <scheme val="minor"/>
    </font>
    <font>
      <sz val="9"/>
      <color rgb="FFFF0000"/>
      <name val="Arial Narrow"/>
      <family val="2"/>
    </font>
    <font>
      <sz val="8.5"/>
      <name val="Arial"/>
      <family val="2"/>
    </font>
    <font>
      <b/>
      <sz val="11"/>
      <name val="Calibri"/>
      <family val="2"/>
    </font>
    <font>
      <sz val="10"/>
      <color rgb="FF0000FF"/>
      <name val="Calibri"/>
      <family val="2"/>
      <scheme val="minor"/>
    </font>
    <font>
      <sz val="10"/>
      <color indexed="12"/>
      <name val="Calibri"/>
      <family val="2"/>
      <scheme val="minor"/>
    </font>
    <font>
      <b/>
      <sz val="10"/>
      <color indexed="12"/>
      <name val="Calibri"/>
      <family val="2"/>
      <scheme val="minor"/>
    </font>
    <font>
      <b/>
      <sz val="12"/>
      <color theme="1"/>
      <name val="Calibri"/>
      <family val="2"/>
      <scheme val="minor"/>
    </font>
    <font>
      <b/>
      <sz val="9"/>
      <color theme="1"/>
      <name val="Calibri"/>
      <family val="2"/>
      <scheme val="minor"/>
    </font>
    <font>
      <sz val="9"/>
      <name val="Calibri"/>
      <family val="2"/>
      <scheme val="minor"/>
    </font>
    <font>
      <sz val="9"/>
      <color rgb="FF0000FF"/>
      <name val="Calibri"/>
      <family val="2"/>
      <scheme val="minor"/>
    </font>
  </fonts>
  <fills count="33">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rgb="FF305496"/>
        <bgColor indexed="64"/>
      </patternFill>
    </fill>
    <fill>
      <patternFill patternType="solid">
        <fgColor rgb="FF8EA9DB"/>
        <bgColor indexed="64"/>
      </patternFill>
    </fill>
    <fill>
      <patternFill patternType="solid">
        <fgColor rgb="FFD6DCE4"/>
        <bgColor indexed="64"/>
      </patternFill>
    </fill>
    <fill>
      <patternFill patternType="solid">
        <fgColor rgb="FFACB9CA"/>
        <bgColor indexed="64"/>
      </patternFill>
    </fill>
    <fill>
      <patternFill patternType="solid">
        <fgColor rgb="FFB4C6E7"/>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dotted">
        <color auto="1"/>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style="dotted">
        <color auto="1"/>
      </right>
      <top style="medium">
        <color indexed="64"/>
      </top>
      <bottom style="medium">
        <color indexed="64"/>
      </bottom>
      <diagonal/>
    </border>
    <border>
      <left style="medium">
        <color indexed="64"/>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tted">
        <color auto="1"/>
      </top>
      <bottom style="dotted">
        <color auto="1"/>
      </bottom>
      <diagonal/>
    </border>
    <border>
      <left/>
      <right style="medium">
        <color indexed="64"/>
      </right>
      <top style="dotted">
        <color auto="1"/>
      </top>
      <bottom style="medium">
        <color indexed="64"/>
      </bottom>
      <diagonal/>
    </border>
    <border>
      <left/>
      <right style="medium">
        <color indexed="64"/>
      </right>
      <top/>
      <bottom style="dotted">
        <color auto="1"/>
      </bottom>
      <diagonal/>
    </border>
    <border>
      <left style="thin">
        <color indexed="64"/>
      </left>
      <right style="thin">
        <color indexed="64"/>
      </right>
      <top/>
      <bottom style="dotted">
        <color auto="1"/>
      </bottom>
      <diagonal/>
    </border>
    <border>
      <left style="medium">
        <color indexed="64"/>
      </left>
      <right style="dotted">
        <color auto="1"/>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medium">
        <color rgb="FF000000"/>
      </right>
      <top style="medium">
        <color indexed="64"/>
      </top>
      <bottom/>
      <diagonal/>
    </border>
    <border>
      <left/>
      <right style="medium">
        <color rgb="FF000000"/>
      </right>
      <top/>
      <bottom/>
      <diagonal/>
    </border>
    <border>
      <left style="medium">
        <color indexed="64"/>
      </left>
      <right/>
      <top style="double">
        <color indexed="64"/>
      </top>
      <bottom/>
      <diagonal/>
    </border>
    <border>
      <left/>
      <right/>
      <top style="double">
        <color indexed="64"/>
      </top>
      <bottom/>
      <diagonal/>
    </border>
    <border>
      <left/>
      <right style="medium">
        <color rgb="FF000000"/>
      </right>
      <top style="double">
        <color indexed="64"/>
      </top>
      <bottom/>
      <diagonal/>
    </border>
    <border>
      <left/>
      <right style="medium">
        <color rgb="FF000000"/>
      </right>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45">
    <xf numFmtId="0" fontId="0" fillId="0" borderId="0"/>
    <xf numFmtId="166" fontId="2" fillId="0" borderId="0" applyFont="0" applyFill="0" applyBorder="0" applyAlignment="0" applyProtection="0">
      <alignment vertical="center"/>
    </xf>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165" fontId="2" fillId="0" borderId="0" applyFont="0" applyFill="0" applyBorder="0" applyAlignment="0" applyProtection="0"/>
    <xf numFmtId="0" fontId="6" fillId="0" borderId="0">
      <alignment vertical="center"/>
    </xf>
    <xf numFmtId="0" fontId="6" fillId="0" borderId="0">
      <alignment vertical="center"/>
    </xf>
    <xf numFmtId="9" fontId="6"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3" fillId="13" borderId="0" applyNumberFormat="0" applyBorder="0" applyAlignment="0" applyProtection="0"/>
    <xf numFmtId="0" fontId="14" fillId="18" borderId="60" applyNumberFormat="0" applyAlignment="0" applyProtection="0"/>
    <xf numFmtId="0" fontId="2" fillId="0" borderId="0"/>
    <xf numFmtId="0" fontId="2" fillId="0" borderId="0"/>
    <xf numFmtId="0" fontId="2" fillId="0" borderId="0"/>
    <xf numFmtId="0" fontId="15" fillId="0" borderId="0"/>
    <xf numFmtId="0" fontId="16" fillId="0" borderId="0"/>
    <xf numFmtId="0" fontId="17" fillId="19" borderId="61" applyNumberFormat="0" applyAlignment="0" applyProtection="0"/>
    <xf numFmtId="0" fontId="18" fillId="0" borderId="62" applyNumberFormat="0" applyFill="0" applyAlignment="0" applyProtection="0"/>
    <xf numFmtId="0" fontId="19" fillId="0" borderId="0"/>
    <xf numFmtId="0" fontId="20" fillId="0" borderId="0"/>
    <xf numFmtId="0" fontId="19" fillId="0" borderId="0"/>
    <xf numFmtId="0" fontId="20" fillId="0" borderId="0"/>
    <xf numFmtId="172" fontId="2" fillId="0" borderId="0" applyFont="0" applyFill="0" applyBorder="0" applyAlignment="0" applyProtection="0"/>
    <xf numFmtId="173" fontId="2" fillId="0" borderId="0" applyFont="0" applyFill="0" applyBorder="0" applyAlignment="0" applyProtection="0"/>
    <xf numFmtId="0" fontId="21" fillId="0" borderId="0" applyFill="0" applyBorder="0" applyAlignment="0" applyProtection="0"/>
    <xf numFmtId="0" fontId="22" fillId="0" borderId="63" applyNumberFormat="0" applyFill="0" applyAlignment="0" applyProtection="0"/>
    <xf numFmtId="0" fontId="23" fillId="0" borderId="0" applyNumberFormat="0" applyFill="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4" fillId="14" borderId="60" applyNumberFormat="0" applyAlignment="0" applyProtection="0"/>
    <xf numFmtId="174" fontId="2" fillId="0" borderId="0" applyFont="0" applyFill="0" applyBorder="0" applyAlignment="0" applyProtection="0"/>
    <xf numFmtId="175" fontId="2" fillId="0" borderId="0" applyFont="0" applyFill="0" applyBorder="0" applyAlignment="0" applyProtection="0"/>
    <xf numFmtId="174" fontId="2" fillId="0" borderId="0" applyFont="0" applyFill="0" applyBorder="0" applyAlignment="0" applyProtection="0"/>
    <xf numFmtId="0" fontId="25" fillId="0" borderId="0">
      <protection locked="0"/>
    </xf>
    <xf numFmtId="0" fontId="25" fillId="0" borderId="0">
      <protection locked="0"/>
    </xf>
    <xf numFmtId="0" fontId="26" fillId="0" borderId="0">
      <protection locked="0"/>
    </xf>
    <xf numFmtId="0" fontId="25" fillId="0" borderId="0">
      <protection locked="0"/>
    </xf>
    <xf numFmtId="0" fontId="25" fillId="0" borderId="0">
      <protection locked="0"/>
    </xf>
    <xf numFmtId="0" fontId="25" fillId="0" borderId="0">
      <protection locked="0"/>
    </xf>
    <xf numFmtId="0" fontId="26" fillId="0" borderId="0">
      <protection locked="0"/>
    </xf>
    <xf numFmtId="2" fontId="21" fillId="0" borderId="0" applyFill="0" applyBorder="0" applyAlignment="0" applyProtection="0"/>
    <xf numFmtId="0" fontId="7" fillId="0" borderId="0" applyNumberFormat="0" applyFill="0" applyBorder="0" applyAlignment="0" applyProtection="0"/>
    <xf numFmtId="0" fontId="27" fillId="0" borderId="0" applyNumberFormat="0" applyFill="0" applyBorder="0" applyAlignment="0" applyProtection="0"/>
    <xf numFmtId="0" fontId="28" fillId="24"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176"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10"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29" fillId="14" borderId="0" applyNumberFormat="0" applyBorder="0" applyAlignment="0" applyProtection="0"/>
    <xf numFmtId="0" fontId="6"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10" fillId="0" borderId="0"/>
    <xf numFmtId="0" fontId="10" fillId="0" borderId="0"/>
    <xf numFmtId="0" fontId="2" fillId="0" borderId="0"/>
    <xf numFmtId="0" fontId="6" fillId="0" borderId="0">
      <alignment vertical="center"/>
    </xf>
    <xf numFmtId="37" fontId="21" fillId="0" borderId="0"/>
    <xf numFmtId="0" fontId="2" fillId="0" borderId="0"/>
    <xf numFmtId="0" fontId="6" fillId="0" borderId="0">
      <alignment vertical="center"/>
    </xf>
    <xf numFmtId="0" fontId="10" fillId="0" borderId="0"/>
    <xf numFmtId="0" fontId="10" fillId="0" borderId="0"/>
    <xf numFmtId="0" fontId="2" fillId="0" borderId="0"/>
    <xf numFmtId="0" fontId="2" fillId="0" borderId="0"/>
    <xf numFmtId="0" fontId="6" fillId="0" borderId="0">
      <alignment vertical="center"/>
    </xf>
    <xf numFmtId="0" fontId="6" fillId="0" borderId="0">
      <alignment vertical="center"/>
    </xf>
    <xf numFmtId="0" fontId="6" fillId="0" borderId="0">
      <alignment vertical="center"/>
    </xf>
    <xf numFmtId="0" fontId="2" fillId="11" borderId="64" applyNumberFormat="0" applyFont="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8" fontId="31" fillId="0" borderId="0"/>
    <xf numFmtId="0" fontId="32" fillId="18" borderId="65" applyNumberFormat="0" applyAlignment="0" applyProtection="0"/>
    <xf numFmtId="0" fontId="18" fillId="0" borderId="0" applyNumberFormat="0" applyFill="0" applyBorder="0" applyAlignment="0" applyProtection="0"/>
    <xf numFmtId="0" fontId="33" fillId="0" borderId="0" applyNumberFormat="0" applyFill="0" applyBorder="0" applyAlignment="0" applyProtection="0"/>
    <xf numFmtId="0" fontId="34" fillId="0" borderId="66" applyNumberFormat="0" applyFill="0" applyAlignment="0" applyProtection="0"/>
    <xf numFmtId="0" fontId="23" fillId="0" borderId="67" applyNumberFormat="0" applyFill="0" applyAlignment="0" applyProtection="0"/>
    <xf numFmtId="0" fontId="35" fillId="0" borderId="0" applyNumberFormat="0" applyFill="0" applyBorder="0" applyAlignment="0" applyProtection="0"/>
    <xf numFmtId="0" fontId="36" fillId="0" borderId="68" applyNumberFormat="0" applyFill="0" applyAlignment="0" applyProtection="0"/>
    <xf numFmtId="0" fontId="2" fillId="0" borderId="0"/>
    <xf numFmtId="0" fontId="2" fillId="0" borderId="0"/>
  </cellStyleXfs>
  <cellXfs count="261">
    <xf numFmtId="0" fontId="0" fillId="0" borderId="0" xfId="0"/>
    <xf numFmtId="166" fontId="0" fillId="0" borderId="0" xfId="1" applyFont="1" applyAlignment="1"/>
    <xf numFmtId="0" fontId="3" fillId="0" borderId="0" xfId="0" applyFont="1"/>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166" fontId="4" fillId="3" borderId="7" xfId="1" applyFont="1" applyFill="1" applyBorder="1" applyAlignment="1">
      <alignment horizontal="center" vertical="center"/>
    </xf>
    <xf numFmtId="2" fontId="4" fillId="3" borderId="7"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0" xfId="0" applyFont="1" applyAlignment="1">
      <alignment horizontal="center"/>
    </xf>
    <xf numFmtId="0" fontId="5" fillId="0" borderId="13" xfId="0" applyFont="1" applyBorder="1" applyAlignment="1">
      <alignment horizontal="center" vertical="center"/>
    </xf>
    <xf numFmtId="43" fontId="0" fillId="0" borderId="0" xfId="0" applyNumberFormat="1"/>
    <xf numFmtId="0" fontId="5" fillId="0" borderId="0" xfId="0" applyFont="1"/>
    <xf numFmtId="0" fontId="5" fillId="0" borderId="21" xfId="0" applyFont="1" applyBorder="1" applyAlignment="1">
      <alignment horizontal="center" vertical="center" wrapText="1"/>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4" fillId="6" borderId="5" xfId="0" applyFont="1" applyFill="1" applyBorder="1" applyAlignment="1">
      <alignment vertical="center"/>
    </xf>
    <xf numFmtId="166" fontId="4" fillId="6" borderId="5" xfId="1" applyFont="1" applyFill="1" applyBorder="1" applyAlignment="1">
      <alignment vertical="center"/>
    </xf>
    <xf numFmtId="2" fontId="4" fillId="6" borderId="5" xfId="0" applyNumberFormat="1" applyFont="1" applyFill="1" applyBorder="1" applyAlignment="1">
      <alignment horizontal="center" vertical="center" wrapText="1"/>
    </xf>
    <xf numFmtId="0" fontId="4" fillId="6" borderId="6" xfId="0" applyFont="1" applyFill="1" applyBorder="1" applyAlignment="1">
      <alignment vertical="center" wrapText="1"/>
    </xf>
    <xf numFmtId="0" fontId="5" fillId="0" borderId="14" xfId="0" applyFont="1" applyBorder="1" applyAlignment="1">
      <alignment horizontal="center" vertical="center"/>
    </xf>
    <xf numFmtId="0" fontId="5" fillId="0" borderId="2" xfId="2" applyFont="1" applyBorder="1" applyAlignment="1">
      <alignment horizontal="left" vertical="center" wrapText="1"/>
    </xf>
    <xf numFmtId="0" fontId="5" fillId="0" borderId="23" xfId="2" applyFont="1" applyBorder="1" applyAlignment="1">
      <alignment horizontal="left" vertical="center" wrapText="1"/>
    </xf>
    <xf numFmtId="10" fontId="5" fillId="0" borderId="24" xfId="3" applyNumberFormat="1" applyFont="1" applyFill="1" applyBorder="1" applyAlignment="1">
      <alignment horizontal="center" vertical="center" wrapText="1"/>
    </xf>
    <xf numFmtId="166" fontId="5" fillId="0" borderId="24" xfId="1" applyFont="1" applyFill="1" applyBorder="1" applyAlignment="1">
      <alignment vertical="center" wrapText="1"/>
    </xf>
    <xf numFmtId="166" fontId="5" fillId="0" borderId="24" xfId="4" applyFont="1" applyFill="1" applyBorder="1" applyAlignment="1">
      <alignment vertical="center" wrapText="1"/>
    </xf>
    <xf numFmtId="3" fontId="5" fillId="0" borderId="24" xfId="4" applyNumberFormat="1" applyFont="1" applyFill="1" applyBorder="1" applyAlignment="1">
      <alignment horizontal="center" vertical="center" wrapText="1"/>
    </xf>
    <xf numFmtId="166" fontId="5" fillId="0" borderId="25" xfId="4" applyFont="1" applyFill="1" applyBorder="1" applyAlignment="1">
      <alignment vertical="center" wrapText="1"/>
    </xf>
    <xf numFmtId="0" fontId="5" fillId="0" borderId="15" xfId="0" applyFont="1" applyBorder="1" applyAlignment="1">
      <alignment horizontal="center" vertical="center"/>
    </xf>
    <xf numFmtId="0" fontId="5" fillId="0" borderId="0" xfId="2" applyFont="1" applyAlignment="1">
      <alignment horizontal="left" vertical="center" wrapText="1"/>
    </xf>
    <xf numFmtId="0" fontId="5" fillId="0" borderId="26" xfId="2" applyFont="1" applyBorder="1" applyAlignment="1">
      <alignment horizontal="left" vertical="center" wrapText="1"/>
    </xf>
    <xf numFmtId="10" fontId="5" fillId="0" borderId="27" xfId="3" applyNumberFormat="1" applyFont="1" applyFill="1" applyBorder="1" applyAlignment="1">
      <alignment horizontal="center" vertical="center" wrapText="1"/>
    </xf>
    <xf numFmtId="166" fontId="5" fillId="0" borderId="27" xfId="1" applyFont="1" applyFill="1" applyBorder="1" applyAlignment="1">
      <alignment vertical="center" wrapText="1"/>
    </xf>
    <xf numFmtId="166" fontId="5" fillId="0" borderId="27" xfId="4" applyFont="1" applyFill="1" applyBorder="1" applyAlignment="1">
      <alignment vertical="center" wrapText="1"/>
    </xf>
    <xf numFmtId="3" fontId="5" fillId="0" borderId="27" xfId="4" applyNumberFormat="1" applyFont="1" applyFill="1" applyBorder="1" applyAlignment="1">
      <alignment horizontal="center" vertical="center" wrapText="1"/>
    </xf>
    <xf numFmtId="166" fontId="5" fillId="0" borderId="28" xfId="4" applyFont="1" applyFill="1" applyBorder="1" applyAlignment="1">
      <alignment vertical="center" wrapText="1"/>
    </xf>
    <xf numFmtId="0" fontId="5" fillId="0" borderId="29" xfId="0" applyFont="1" applyBorder="1" applyAlignment="1">
      <alignment horizontal="center" vertical="center"/>
    </xf>
    <xf numFmtId="168" fontId="5" fillId="0" borderId="27" xfId="1" applyNumberFormat="1" applyFont="1" applyFill="1" applyBorder="1" applyAlignment="1">
      <alignment vertical="center" wrapText="1"/>
    </xf>
    <xf numFmtId="168" fontId="0" fillId="0" borderId="0" xfId="0" applyNumberFormat="1"/>
    <xf numFmtId="0" fontId="5" fillId="0" borderId="16" xfId="0" applyFont="1" applyBorder="1" applyAlignment="1">
      <alignment horizontal="center" vertical="center"/>
    </xf>
    <xf numFmtId="0" fontId="5" fillId="0" borderId="30" xfId="2" applyFont="1" applyBorder="1" applyAlignment="1">
      <alignment horizontal="left" vertical="center" wrapText="1"/>
    </xf>
    <xf numFmtId="0" fontId="5" fillId="0" borderId="31" xfId="2" applyFont="1" applyBorder="1" applyAlignment="1">
      <alignment horizontal="left" vertical="center" wrapText="1"/>
    </xf>
    <xf numFmtId="10" fontId="5" fillId="0" borderId="32" xfId="3" applyNumberFormat="1" applyFont="1" applyFill="1" applyBorder="1" applyAlignment="1">
      <alignment horizontal="center" vertical="center" wrapText="1"/>
    </xf>
    <xf numFmtId="166" fontId="5" fillId="0" borderId="32" xfId="1" applyFont="1" applyFill="1" applyBorder="1" applyAlignment="1">
      <alignment vertical="center" wrapText="1"/>
    </xf>
    <xf numFmtId="166" fontId="5" fillId="0" borderId="32" xfId="4" applyFont="1" applyFill="1" applyBorder="1" applyAlignment="1">
      <alignment vertical="center" wrapText="1"/>
    </xf>
    <xf numFmtId="3" fontId="5" fillId="0" borderId="32" xfId="4" applyNumberFormat="1" applyFont="1" applyFill="1" applyBorder="1" applyAlignment="1">
      <alignment horizontal="center" vertical="center" wrapText="1"/>
    </xf>
    <xf numFmtId="166" fontId="5" fillId="0" borderId="33" xfId="4" applyFont="1" applyFill="1" applyBorder="1" applyAlignment="1">
      <alignment vertical="center" wrapText="1"/>
    </xf>
    <xf numFmtId="0" fontId="5" fillId="0" borderId="11"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wrapText="1"/>
    </xf>
    <xf numFmtId="166" fontId="5" fillId="0" borderId="0" xfId="1" applyFont="1" applyBorder="1" applyAlignment="1"/>
    <xf numFmtId="0" fontId="5" fillId="0" borderId="0" xfId="0" applyFont="1" applyAlignment="1">
      <alignment wrapText="1"/>
    </xf>
    <xf numFmtId="2" fontId="5" fillId="0" borderId="0" xfId="0" applyNumberFormat="1" applyFont="1" applyAlignment="1">
      <alignment horizontal="center" wrapText="1"/>
    </xf>
    <xf numFmtId="0" fontId="5" fillId="0" borderId="12" xfId="0" applyFont="1" applyBorder="1" applyAlignment="1">
      <alignment wrapText="1"/>
    </xf>
    <xf numFmtId="169" fontId="4" fillId="7" borderId="36" xfId="2" applyNumberFormat="1" applyFont="1" applyFill="1" applyBorder="1" applyAlignment="1">
      <alignment vertical="center" wrapText="1"/>
    </xf>
    <xf numFmtId="0" fontId="3" fillId="0" borderId="18" xfId="0" applyFont="1" applyBorder="1" applyAlignment="1">
      <alignment horizontal="left" vertical="center"/>
    </xf>
    <xf numFmtId="0" fontId="3" fillId="0" borderId="30" xfId="0" applyFont="1" applyBorder="1" applyAlignment="1">
      <alignment horizontal="left"/>
    </xf>
    <xf numFmtId="0" fontId="3" fillId="0" borderId="30" xfId="0" applyFont="1" applyBorder="1" applyAlignment="1">
      <alignment horizontal="left" wrapText="1"/>
    </xf>
    <xf numFmtId="0" fontId="3" fillId="0" borderId="30" xfId="0" applyFont="1" applyBorder="1"/>
    <xf numFmtId="166" fontId="3" fillId="0" borderId="30" xfId="1" applyFont="1" applyBorder="1" applyAlignment="1"/>
    <xf numFmtId="0" fontId="3" fillId="0" borderId="30" xfId="0" applyFont="1" applyBorder="1" applyAlignment="1">
      <alignment wrapText="1"/>
    </xf>
    <xf numFmtId="2" fontId="3" fillId="0" borderId="30" xfId="0" applyNumberFormat="1" applyFont="1" applyBorder="1" applyAlignment="1">
      <alignment horizontal="center" wrapText="1"/>
    </xf>
    <xf numFmtId="0" fontId="3" fillId="0" borderId="37" xfId="0" applyFont="1" applyBorder="1" applyAlignment="1">
      <alignmen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left" wrapText="1"/>
    </xf>
    <xf numFmtId="166" fontId="3" fillId="0" borderId="0" xfId="1" applyFont="1" applyAlignment="1"/>
    <xf numFmtId="0" fontId="3" fillId="0" borderId="0" xfId="0" applyFont="1" applyAlignment="1">
      <alignment wrapText="1"/>
    </xf>
    <xf numFmtId="166" fontId="3" fillId="0" borderId="0" xfId="1" applyFont="1" applyAlignment="1">
      <alignment horizontal="center" wrapText="1"/>
    </xf>
    <xf numFmtId="2" fontId="3" fillId="0" borderId="0" xfId="0" applyNumberFormat="1" applyFont="1" applyAlignment="1">
      <alignment horizontal="center" wrapText="1"/>
    </xf>
    <xf numFmtId="0" fontId="5" fillId="6" borderId="38"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39" xfId="0" applyFont="1" applyBorder="1" applyAlignment="1">
      <alignment horizontal="center"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168" fontId="5" fillId="0" borderId="6" xfId="1" applyNumberFormat="1" applyFont="1" applyBorder="1" applyAlignment="1">
      <alignment horizontal="center" vertical="center"/>
    </xf>
    <xf numFmtId="168" fontId="5" fillId="0" borderId="48" xfId="1" applyNumberFormat="1" applyFont="1" applyBorder="1" applyAlignment="1">
      <alignment horizontal="center" vertical="center"/>
    </xf>
    <xf numFmtId="168" fontId="5" fillId="0" borderId="49" xfId="1" applyNumberFormat="1" applyFont="1" applyBorder="1" applyAlignment="1">
      <alignment horizontal="center" vertical="center"/>
    </xf>
    <xf numFmtId="168" fontId="5" fillId="0" borderId="50" xfId="1" applyNumberFormat="1" applyFont="1" applyBorder="1" applyAlignment="1">
      <alignment horizontal="center" vertical="center"/>
    </xf>
    <xf numFmtId="0" fontId="5" fillId="6" borderId="7" xfId="0" applyFont="1" applyFill="1" applyBorder="1" applyAlignment="1">
      <alignment horizontal="center" vertical="center" wrapText="1"/>
    </xf>
    <xf numFmtId="168" fontId="5" fillId="0" borderId="7" xfId="1" applyNumberFormat="1" applyFont="1" applyBorder="1" applyAlignment="1">
      <alignment horizontal="center" vertical="center"/>
    </xf>
    <xf numFmtId="2" fontId="5" fillId="0" borderId="7" xfId="1" applyNumberFormat="1" applyFont="1" applyBorder="1" applyAlignment="1">
      <alignment horizontal="center" vertical="center" wrapText="1"/>
    </xf>
    <xf numFmtId="168" fontId="5" fillId="0" borderId="27" xfId="1" applyNumberFormat="1" applyFont="1" applyBorder="1" applyAlignment="1">
      <alignment horizontal="center" vertical="center"/>
    </xf>
    <xf numFmtId="2" fontId="5" fillId="0" borderId="27" xfId="1" applyNumberFormat="1" applyFont="1" applyBorder="1" applyAlignment="1">
      <alignment horizontal="center" vertical="center" wrapText="1"/>
    </xf>
    <xf numFmtId="0" fontId="5" fillId="5" borderId="27" xfId="0" applyFont="1" applyFill="1" applyBorder="1" applyAlignment="1">
      <alignment horizontal="center" vertical="center" wrapText="1"/>
    </xf>
    <xf numFmtId="0" fontId="5" fillId="0" borderId="32" xfId="0" applyFont="1" applyBorder="1" applyAlignment="1">
      <alignment horizontal="center" vertical="center" wrapText="1"/>
    </xf>
    <xf numFmtId="168" fontId="5" fillId="0" borderId="32" xfId="1" applyNumberFormat="1" applyFont="1" applyBorder="1" applyAlignment="1">
      <alignment horizontal="center" vertical="center"/>
    </xf>
    <xf numFmtId="2" fontId="5" fillId="0" borderId="32" xfId="1" applyNumberFormat="1" applyFont="1" applyBorder="1" applyAlignment="1">
      <alignment horizontal="center" vertical="center" wrapText="1"/>
    </xf>
    <xf numFmtId="0" fontId="5" fillId="0" borderId="51" xfId="0" applyFont="1" applyBorder="1" applyAlignment="1">
      <alignment horizontal="center" vertical="center" wrapText="1"/>
    </xf>
    <xf numFmtId="168" fontId="5" fillId="0" borderId="51" xfId="1" applyNumberFormat="1" applyFont="1" applyBorder="1" applyAlignment="1">
      <alignment horizontal="center" vertical="center"/>
    </xf>
    <xf numFmtId="2" fontId="5" fillId="0" borderId="51" xfId="1" applyNumberFormat="1" applyFont="1" applyBorder="1" applyAlignment="1">
      <alignment horizontal="center" vertical="center" wrapText="1"/>
    </xf>
    <xf numFmtId="166" fontId="4" fillId="4" borderId="5" xfId="1" applyFont="1" applyFill="1" applyBorder="1" applyAlignment="1">
      <alignment horizontal="left" vertical="center"/>
    </xf>
    <xf numFmtId="2" fontId="4" fillId="4" borderId="5" xfId="0" applyNumberFormat="1"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5" fillId="6" borderId="52" xfId="0" applyFont="1" applyFill="1" applyBorder="1" applyAlignment="1">
      <alignment horizontal="center" vertical="center" wrapText="1"/>
    </xf>
    <xf numFmtId="0" fontId="5" fillId="6" borderId="53" xfId="0" applyFont="1" applyFill="1" applyBorder="1" applyAlignment="1">
      <alignment horizontal="center" vertical="center" wrapText="1"/>
    </xf>
    <xf numFmtId="168" fontId="5" fillId="0" borderId="53" xfId="1" applyNumberFormat="1" applyFont="1" applyBorder="1" applyAlignment="1">
      <alignment horizontal="center" vertical="center"/>
    </xf>
    <xf numFmtId="2" fontId="5" fillId="0" borderId="53" xfId="1" applyNumberFormat="1" applyFont="1" applyBorder="1" applyAlignment="1">
      <alignment horizontal="center" vertical="center" wrapText="1"/>
    </xf>
    <xf numFmtId="168" fontId="5" fillId="0" borderId="37" xfId="1" applyNumberFormat="1" applyFont="1" applyBorder="1" applyAlignment="1">
      <alignment horizontal="center" vertical="center"/>
    </xf>
    <xf numFmtId="0" fontId="4" fillId="0" borderId="13" xfId="0" applyFont="1" applyBorder="1" applyAlignment="1">
      <alignment horizontal="center" vertical="center" wrapText="1"/>
    </xf>
    <xf numFmtId="167" fontId="5" fillId="0" borderId="53" xfId="1" applyNumberFormat="1" applyFont="1" applyBorder="1" applyAlignment="1">
      <alignment horizontal="right" vertical="center" indent="1"/>
    </xf>
    <xf numFmtId="167" fontId="5" fillId="0" borderId="7" xfId="1" applyNumberFormat="1" applyFont="1" applyBorder="1" applyAlignment="1">
      <alignment horizontal="right" vertical="center" indent="1"/>
    </xf>
    <xf numFmtId="166" fontId="4" fillId="4" borderId="5" xfId="1" applyFont="1" applyFill="1" applyBorder="1" applyAlignment="1">
      <alignment horizontal="right" vertical="center" indent="1"/>
    </xf>
    <xf numFmtId="167" fontId="5" fillId="0" borderId="51" xfId="1" applyNumberFormat="1" applyFont="1" applyBorder="1" applyAlignment="1">
      <alignment horizontal="right" vertical="center" indent="1"/>
    </xf>
    <xf numFmtId="167" fontId="5" fillId="0" borderId="27" xfId="1" applyNumberFormat="1" applyFont="1" applyBorder="1" applyAlignment="1">
      <alignment horizontal="right" vertical="center" indent="1"/>
    </xf>
    <xf numFmtId="167" fontId="5" fillId="0" borderId="32" xfId="1" applyNumberFormat="1" applyFont="1" applyBorder="1" applyAlignment="1">
      <alignment horizontal="right" vertical="center" indent="1"/>
    </xf>
    <xf numFmtId="43" fontId="8" fillId="0" borderId="0" xfId="0" applyNumberFormat="1" applyFont="1" applyAlignment="1">
      <alignment horizontal="left" vertical="center"/>
    </xf>
    <xf numFmtId="0" fontId="4" fillId="4" borderId="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0" borderId="54" xfId="0" applyFont="1" applyBorder="1" applyAlignment="1">
      <alignment horizontal="center" vertical="center" wrapText="1"/>
    </xf>
    <xf numFmtId="0" fontId="5" fillId="5" borderId="55"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left" vertical="center" wrapText="1"/>
    </xf>
    <xf numFmtId="0" fontId="5" fillId="5" borderId="58" xfId="0" applyFont="1" applyFill="1" applyBorder="1" applyAlignment="1">
      <alignment horizontal="left" vertical="center" wrapText="1"/>
    </xf>
    <xf numFmtId="0" fontId="5" fillId="0" borderId="59" xfId="0" applyFont="1" applyBorder="1" applyAlignment="1">
      <alignment horizontal="left" vertical="center" wrapText="1"/>
    </xf>
    <xf numFmtId="0" fontId="5" fillId="8" borderId="38"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7" xfId="0" applyFont="1" applyFill="1" applyBorder="1" applyAlignment="1">
      <alignment horizontal="left" vertical="center" wrapText="1"/>
    </xf>
    <xf numFmtId="0" fontId="5" fillId="5" borderId="20" xfId="0" applyFont="1" applyFill="1" applyBorder="1" applyAlignment="1">
      <alignment horizontal="center" vertical="center" wrapText="1"/>
    </xf>
    <xf numFmtId="0" fontId="39" fillId="26" borderId="40" xfId="0" applyFont="1" applyFill="1" applyBorder="1" applyAlignment="1">
      <alignment horizontal="center" vertical="center" wrapText="1"/>
    </xf>
    <xf numFmtId="0" fontId="39" fillId="26" borderId="40" xfId="0" applyFont="1" applyFill="1" applyBorder="1" applyAlignment="1">
      <alignment horizontal="center" vertical="center"/>
    </xf>
    <xf numFmtId="0" fontId="40" fillId="26" borderId="40" xfId="0" applyFont="1" applyFill="1" applyBorder="1" applyAlignment="1">
      <alignment horizontal="center" vertical="center"/>
    </xf>
    <xf numFmtId="0" fontId="41" fillId="0" borderId="40" xfId="0" applyFont="1" applyBorder="1" applyAlignment="1">
      <alignment horizontal="center" vertical="center"/>
    </xf>
    <xf numFmtId="0" fontId="41" fillId="0" borderId="40" xfId="0" applyFont="1" applyBorder="1" applyAlignment="1">
      <alignment vertical="center" wrapText="1"/>
    </xf>
    <xf numFmtId="0" fontId="41" fillId="0" borderId="40" xfId="0" applyFont="1" applyBorder="1" applyAlignment="1">
      <alignment horizontal="center" vertical="center" wrapText="1"/>
    </xf>
    <xf numFmtId="4" fontId="41" fillId="0" borderId="40" xfId="0" applyNumberFormat="1" applyFont="1" applyBorder="1" applyAlignment="1">
      <alignment vertical="center" wrapText="1"/>
    </xf>
    <xf numFmtId="4" fontId="41" fillId="0" borderId="40" xfId="0" applyNumberFormat="1" applyFont="1" applyBorder="1" applyAlignment="1">
      <alignment horizontal="center" vertical="center" wrapText="1"/>
    </xf>
    <xf numFmtId="0" fontId="38" fillId="29" borderId="42" xfId="0" applyFont="1" applyFill="1" applyBorder="1" applyAlignment="1">
      <alignment vertical="center" wrapText="1"/>
    </xf>
    <xf numFmtId="0" fontId="42" fillId="29" borderId="42" xfId="0" applyFont="1" applyFill="1" applyBorder="1" applyAlignment="1">
      <alignment horizontal="right" vertical="center"/>
    </xf>
    <xf numFmtId="4" fontId="38" fillId="29" borderId="43" xfId="0" applyNumberFormat="1" applyFont="1" applyFill="1" applyBorder="1" applyAlignment="1">
      <alignment horizontal="right" vertical="center" wrapText="1"/>
    </xf>
    <xf numFmtId="0" fontId="41" fillId="0" borderId="40" xfId="0" applyFont="1" applyFill="1" applyBorder="1" applyAlignment="1">
      <alignment horizontal="center" vertical="center" wrapText="1"/>
    </xf>
    <xf numFmtId="0" fontId="41" fillId="0" borderId="40" xfId="0" applyFont="1" applyFill="1" applyBorder="1" applyAlignment="1">
      <alignment vertical="center" wrapText="1"/>
    </xf>
    <xf numFmtId="4" fontId="41" fillId="0" borderId="40" xfId="0" applyNumberFormat="1" applyFont="1" applyFill="1" applyBorder="1" applyAlignment="1">
      <alignment vertical="center"/>
    </xf>
    <xf numFmtId="4" fontId="41" fillId="0" borderId="40" xfId="0" applyNumberFormat="1" applyFont="1" applyFill="1" applyBorder="1" applyAlignment="1">
      <alignment horizontal="center" vertical="center"/>
    </xf>
    <xf numFmtId="4" fontId="41" fillId="0" borderId="40" xfId="0" applyNumberFormat="1" applyFont="1" applyFill="1" applyBorder="1" applyAlignment="1">
      <alignment horizontal="center" vertical="center" wrapText="1"/>
    </xf>
    <xf numFmtId="4" fontId="41" fillId="0" borderId="40" xfId="0" applyNumberFormat="1" applyFont="1" applyFill="1" applyBorder="1" applyAlignment="1">
      <alignment horizontal="right" vertical="center" indent="1"/>
    </xf>
    <xf numFmtId="0" fontId="41" fillId="0" borderId="40" xfId="0" applyFont="1" applyFill="1" applyBorder="1" applyAlignment="1">
      <alignment horizontal="center" vertical="center"/>
    </xf>
    <xf numFmtId="0" fontId="0" fillId="0" borderId="0" xfId="0" applyAlignment="1">
      <alignment vertical="center"/>
    </xf>
    <xf numFmtId="4" fontId="43" fillId="0" borderId="40" xfId="0" applyNumberFormat="1" applyFont="1" applyBorder="1" applyAlignment="1">
      <alignment vertical="center" wrapText="1"/>
    </xf>
    <xf numFmtId="4" fontId="43" fillId="0" borderId="40" xfId="0" applyNumberFormat="1" applyFont="1" applyFill="1" applyBorder="1" applyAlignment="1">
      <alignment vertical="center"/>
    </xf>
    <xf numFmtId="0" fontId="45" fillId="30" borderId="0" xfId="143" applyFont="1" applyFill="1" applyAlignment="1">
      <alignment vertical="top" wrapText="1"/>
    </xf>
    <xf numFmtId="0" fontId="2" fillId="0" borderId="0" xfId="143"/>
    <xf numFmtId="0" fontId="2" fillId="30" borderId="0" xfId="143" applyFont="1" applyFill="1" applyAlignment="1">
      <alignment horizontal="center" vertical="top" wrapText="1"/>
    </xf>
    <xf numFmtId="0" fontId="2" fillId="30" borderId="0" xfId="143" applyFont="1" applyFill="1" applyAlignment="1">
      <alignment vertical="top" wrapText="1"/>
    </xf>
    <xf numFmtId="0" fontId="2" fillId="30" borderId="0" xfId="143" applyFont="1" applyFill="1" applyAlignment="1">
      <alignment horizontal="left" vertical="top" wrapText="1"/>
    </xf>
    <xf numFmtId="0" fontId="44" fillId="31" borderId="4" xfId="143" applyFont="1" applyFill="1" applyBorder="1" applyAlignment="1">
      <alignment horizontal="center" vertical="center" wrapText="1"/>
    </xf>
    <xf numFmtId="0" fontId="44" fillId="31" borderId="6" xfId="143" applyFont="1" applyFill="1" applyBorder="1" applyAlignment="1">
      <alignment horizontal="center" vertical="center" wrapText="1"/>
    </xf>
    <xf numFmtId="0" fontId="2" fillId="30" borderId="18" xfId="143" applyFont="1" applyFill="1" applyBorder="1" applyAlignment="1">
      <alignment horizontal="center" vertical="center" wrapText="1"/>
    </xf>
    <xf numFmtId="4" fontId="54" fillId="30" borderId="37" xfId="143" applyNumberFormat="1" applyFont="1" applyFill="1" applyBorder="1" applyAlignment="1">
      <alignment horizontal="center" vertical="center" wrapText="1"/>
    </xf>
    <xf numFmtId="0" fontId="56" fillId="30" borderId="0" xfId="143" quotePrefix="1" applyFont="1" applyFill="1" applyAlignment="1">
      <alignment horizontal="justify" vertical="center" wrapText="1"/>
    </xf>
    <xf numFmtId="0" fontId="2" fillId="30" borderId="0" xfId="143" quotePrefix="1" applyFont="1" applyFill="1" applyAlignment="1">
      <alignment horizontal="justify" vertical="center" wrapText="1"/>
    </xf>
    <xf numFmtId="0" fontId="47" fillId="30" borderId="0" xfId="143" quotePrefix="1" applyFont="1" applyFill="1" applyAlignment="1">
      <alignment horizontal="justify" vertical="center" wrapText="1"/>
    </xf>
    <xf numFmtId="0" fontId="47" fillId="30" borderId="0" xfId="143" applyFont="1" applyFill="1" applyBorder="1" applyAlignment="1">
      <alignment horizontal="justify" vertical="top" wrapText="1"/>
    </xf>
    <xf numFmtId="0" fontId="45" fillId="30" borderId="13" xfId="143" applyFont="1" applyFill="1" applyBorder="1" applyAlignment="1">
      <alignment horizontal="center" vertical="top" wrapText="1"/>
    </xf>
    <xf numFmtId="0" fontId="47" fillId="30" borderId="0" xfId="143" applyFont="1" applyFill="1" applyBorder="1" applyAlignment="1">
      <alignment horizontal="left" vertical="top" wrapText="1"/>
    </xf>
    <xf numFmtId="0" fontId="64" fillId="0" borderId="86" xfId="106" applyFont="1" applyBorder="1" applyAlignment="1">
      <alignment horizontal="justify" vertical="center" wrapText="1"/>
    </xf>
    <xf numFmtId="0" fontId="63" fillId="0" borderId="87" xfId="106" applyFont="1" applyBorder="1" applyAlignment="1">
      <alignment horizontal="center" vertical="center" wrapText="1"/>
    </xf>
    <xf numFmtId="0" fontId="63" fillId="0" borderId="88" xfId="106" applyFont="1" applyBorder="1" applyAlignment="1">
      <alignment vertical="center" wrapText="1"/>
    </xf>
    <xf numFmtId="0" fontId="2" fillId="0" borderId="0" xfId="144"/>
    <xf numFmtId="0" fontId="52" fillId="30" borderId="0" xfId="143" applyFont="1" applyFill="1" applyBorder="1" applyAlignment="1">
      <alignment horizontal="left" vertical="top" wrapText="1"/>
    </xf>
    <xf numFmtId="0" fontId="2" fillId="30" borderId="0" xfId="143" applyFont="1" applyFill="1" applyAlignment="1">
      <alignment horizontal="center" vertical="center" wrapText="1"/>
    </xf>
    <xf numFmtId="0" fontId="2" fillId="30" borderId="0" xfId="143" applyFont="1" applyFill="1" applyAlignment="1">
      <alignment vertical="center" wrapText="1"/>
    </xf>
    <xf numFmtId="0" fontId="4" fillId="7" borderId="34" xfId="2" applyFont="1" applyFill="1" applyBorder="1" applyAlignment="1">
      <alignment horizontal="left" vertical="center" wrapText="1"/>
    </xf>
    <xf numFmtId="0" fontId="4" fillId="7" borderId="35" xfId="2"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18" xfId="2" applyFont="1" applyBorder="1" applyAlignment="1">
      <alignment horizontal="center" vertical="center" wrapText="1"/>
    </xf>
    <xf numFmtId="0" fontId="5" fillId="0" borderId="30" xfId="2" applyFont="1" applyBorder="1" applyAlignment="1">
      <alignment horizontal="center" vertical="center" wrapText="1"/>
    </xf>
    <xf numFmtId="0" fontId="63" fillId="0" borderId="79" xfId="106" applyFont="1" applyBorder="1" applyAlignment="1">
      <alignment horizontal="justify" vertical="center" wrapText="1"/>
    </xf>
    <xf numFmtId="0" fontId="63" fillId="0" borderId="80" xfId="106" applyFont="1" applyBorder="1" applyAlignment="1">
      <alignment horizontal="justify" vertical="center" wrapText="1"/>
    </xf>
    <xf numFmtId="0" fontId="64" fillId="0" borderId="40" xfId="106" applyFont="1" applyBorder="1" applyAlignment="1">
      <alignment horizontal="center" vertical="center" wrapText="1"/>
    </xf>
    <xf numFmtId="0" fontId="55" fillId="0" borderId="0" xfId="144" applyFont="1" applyAlignment="1">
      <alignment horizontal="left" vertical="center"/>
    </xf>
    <xf numFmtId="0" fontId="52" fillId="30" borderId="0" xfId="143" applyFont="1" applyFill="1" applyBorder="1" applyAlignment="1">
      <alignment horizontal="left" vertical="top" wrapText="1"/>
    </xf>
    <xf numFmtId="0" fontId="2" fillId="30" borderId="0" xfId="143" applyFont="1" applyFill="1" applyAlignment="1">
      <alignment horizontal="left" vertical="center" wrapText="1"/>
    </xf>
    <xf numFmtId="0" fontId="2" fillId="30" borderId="0" xfId="143" applyFont="1" applyFill="1" applyAlignment="1">
      <alignment horizontal="center" vertical="center" wrapText="1"/>
    </xf>
    <xf numFmtId="0" fontId="63" fillId="0" borderId="89" xfId="106" applyFont="1" applyBorder="1" applyAlignment="1">
      <alignment horizontal="justify" vertical="center" wrapText="1"/>
    </xf>
    <xf numFmtId="0" fontId="63" fillId="0" borderId="90" xfId="106" applyFont="1" applyBorder="1" applyAlignment="1">
      <alignment horizontal="justify" vertical="center" wrapText="1"/>
    </xf>
    <xf numFmtId="0" fontId="61" fillId="32" borderId="79" xfId="143" applyFont="1" applyFill="1" applyBorder="1" applyAlignment="1">
      <alignment horizontal="center" vertical="center" wrapText="1"/>
    </xf>
    <xf numFmtId="0" fontId="61" fillId="32" borderId="80" xfId="143" applyFont="1" applyFill="1" applyBorder="1" applyAlignment="1">
      <alignment horizontal="center" vertical="center" wrapText="1"/>
    </xf>
    <xf numFmtId="0" fontId="61" fillId="32" borderId="82" xfId="143" applyFont="1" applyFill="1" applyBorder="1" applyAlignment="1">
      <alignment horizontal="center" vertical="center" wrapText="1"/>
    </xf>
    <xf numFmtId="0" fontId="61" fillId="32" borderId="83" xfId="143" applyFont="1" applyFill="1" applyBorder="1" applyAlignment="1">
      <alignment horizontal="center" vertical="center" wrapText="1"/>
    </xf>
    <xf numFmtId="0" fontId="62" fillId="32" borderId="80" xfId="143" applyFont="1" applyFill="1" applyBorder="1" applyAlignment="1">
      <alignment horizontal="center" vertical="center" wrapText="1"/>
    </xf>
    <xf numFmtId="0" fontId="62" fillId="32" borderId="83" xfId="143" applyFont="1" applyFill="1" applyBorder="1" applyAlignment="1">
      <alignment horizontal="center" vertical="center" wrapText="1"/>
    </xf>
    <xf numFmtId="0" fontId="62" fillId="32" borderId="81" xfId="143" applyFont="1" applyFill="1" applyBorder="1" applyAlignment="1">
      <alignment horizontal="center" vertical="center" wrapText="1"/>
    </xf>
    <xf numFmtId="0" fontId="62" fillId="32" borderId="84" xfId="143" applyFont="1" applyFill="1" applyBorder="1" applyAlignment="1">
      <alignment horizontal="center" vertical="center" wrapText="1"/>
    </xf>
    <xf numFmtId="0" fontId="55" fillId="0" borderId="0" xfId="143" applyFont="1" applyAlignment="1">
      <alignment horizontal="left" vertical="center"/>
    </xf>
    <xf numFmtId="0" fontId="63" fillId="0" borderId="85" xfId="106" applyFont="1" applyBorder="1" applyAlignment="1">
      <alignment horizontal="justify" vertical="center" wrapText="1"/>
    </xf>
    <xf numFmtId="0" fontId="63" fillId="0" borderId="40" xfId="106" applyFont="1" applyBorder="1" applyAlignment="1">
      <alignment horizontal="justify" vertical="center" wrapText="1"/>
    </xf>
    <xf numFmtId="0" fontId="47" fillId="30" borderId="0" xfId="143" applyFont="1" applyFill="1" applyBorder="1" applyAlignment="1">
      <alignment horizontal="justify" vertical="top" wrapText="1"/>
    </xf>
    <xf numFmtId="0" fontId="47" fillId="30" borderId="0" xfId="143" applyFont="1" applyFill="1" applyBorder="1" applyAlignment="1">
      <alignment horizontal="left" vertical="top" wrapText="1"/>
    </xf>
    <xf numFmtId="0" fontId="47" fillId="30" borderId="0" xfId="143" quotePrefix="1" applyFont="1" applyFill="1" applyAlignment="1">
      <alignment horizontal="justify" vertical="center" wrapText="1"/>
    </xf>
    <xf numFmtId="0" fontId="47" fillId="30" borderId="0" xfId="143" applyFont="1" applyFill="1" applyAlignment="1">
      <alignment horizontal="justify" vertical="center" wrapText="1"/>
    </xf>
    <xf numFmtId="0" fontId="47" fillId="30" borderId="0" xfId="143" quotePrefix="1" applyFont="1" applyFill="1" applyAlignment="1">
      <alignment horizontal="justify" vertical="top" wrapText="1"/>
    </xf>
    <xf numFmtId="4" fontId="53" fillId="0" borderId="77" xfId="143" applyNumberFormat="1" applyFont="1" applyBorder="1" applyAlignment="1">
      <alignment horizontal="left" vertical="center" wrapText="1"/>
    </xf>
    <xf numFmtId="0" fontId="53" fillId="0" borderId="53" xfId="143" applyFont="1" applyBorder="1" applyAlignment="1">
      <alignment horizontal="left" vertical="center" wrapText="1"/>
    </xf>
    <xf numFmtId="0" fontId="53" fillId="0" borderId="78" xfId="143" applyFont="1" applyBorder="1" applyAlignment="1">
      <alignment horizontal="left" vertical="center" wrapText="1"/>
    </xf>
    <xf numFmtId="0" fontId="56" fillId="30" borderId="2" xfId="143" applyFont="1" applyFill="1" applyBorder="1" applyAlignment="1">
      <alignment horizontal="justify" vertical="top" wrapText="1"/>
    </xf>
    <xf numFmtId="0" fontId="56" fillId="30" borderId="0" xfId="143" applyFont="1" applyFill="1" applyBorder="1" applyAlignment="1">
      <alignment horizontal="justify" vertical="top" wrapText="1"/>
    </xf>
    <xf numFmtId="0" fontId="53" fillId="30" borderId="0" xfId="143" applyFont="1" applyFill="1" applyAlignment="1">
      <alignment horizontal="justify" vertical="center" wrapText="1"/>
    </xf>
    <xf numFmtId="0" fontId="58" fillId="30" borderId="0" xfId="143" applyFont="1" applyFill="1" applyAlignment="1">
      <alignment horizontal="justify" vertical="center" wrapText="1"/>
    </xf>
    <xf numFmtId="0" fontId="2" fillId="30" borderId="0" xfId="143" applyFont="1" applyFill="1" applyAlignment="1">
      <alignment horizontal="left" vertical="top" wrapText="1"/>
    </xf>
    <xf numFmtId="0" fontId="47" fillId="0" borderId="0" xfId="143" applyFont="1" applyBorder="1" applyAlignment="1">
      <alignment horizontal="justify" vertical="top" wrapText="1"/>
    </xf>
    <xf numFmtId="0" fontId="52" fillId="0" borderId="0" xfId="143" applyFont="1" applyBorder="1" applyAlignment="1">
      <alignment horizontal="justify" vertical="top" wrapText="1"/>
    </xf>
    <xf numFmtId="0" fontId="44" fillId="31" borderId="4" xfId="143" applyFont="1" applyFill="1" applyBorder="1" applyAlignment="1">
      <alignment horizontal="center" vertical="center" wrapText="1"/>
    </xf>
    <xf numFmtId="0" fontId="44" fillId="31" borderId="5" xfId="143" applyFont="1" applyFill="1" applyBorder="1" applyAlignment="1">
      <alignment horizontal="center" vertical="center" wrapText="1"/>
    </xf>
    <xf numFmtId="0" fontId="44" fillId="31" borderId="6" xfId="143" applyFont="1" applyFill="1" applyBorder="1" applyAlignment="1">
      <alignment horizontal="center" vertical="center" wrapText="1"/>
    </xf>
    <xf numFmtId="0" fontId="45" fillId="30" borderId="0" xfId="143" applyFont="1" applyFill="1" applyAlignment="1">
      <alignment horizontal="left" vertical="center" wrapText="1" indent="2"/>
    </xf>
    <xf numFmtId="0" fontId="46" fillId="30" borderId="0" xfId="143" applyFont="1" applyFill="1" applyAlignment="1">
      <alignment horizontal="center" vertical="top" wrapText="1"/>
    </xf>
    <xf numFmtId="0" fontId="37" fillId="25" borderId="47" xfId="0" applyFont="1" applyFill="1" applyBorder="1" applyAlignment="1">
      <alignment horizontal="center" vertical="center" wrapText="1"/>
    </xf>
    <xf numFmtId="0" fontId="37" fillId="25" borderId="46" xfId="0" applyFont="1" applyFill="1" applyBorder="1" applyAlignment="1">
      <alignment horizontal="center" vertical="center" wrapText="1"/>
    </xf>
    <xf numFmtId="0" fontId="37" fillId="25" borderId="75" xfId="0" applyFont="1" applyFill="1" applyBorder="1" applyAlignment="1">
      <alignment horizontal="center" vertical="center" wrapText="1"/>
    </xf>
    <xf numFmtId="0" fontId="37" fillId="25" borderId="44" xfId="0" applyFont="1" applyFill="1" applyBorder="1" applyAlignment="1">
      <alignment horizontal="center" vertical="center" wrapText="1"/>
    </xf>
    <xf numFmtId="0" fontId="37" fillId="25" borderId="45" xfId="0" applyFont="1" applyFill="1" applyBorder="1" applyAlignment="1">
      <alignment horizontal="center" vertical="center" wrapText="1"/>
    </xf>
    <xf numFmtId="0" fontId="37" fillId="25" borderId="76"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70" xfId="0" applyFont="1" applyBorder="1" applyAlignment="1">
      <alignment horizontal="center" vertical="center" wrapText="1"/>
    </xf>
    <xf numFmtId="0" fontId="39" fillId="26" borderId="40" xfId="0" applyFont="1" applyFill="1" applyBorder="1" applyAlignment="1">
      <alignment horizontal="center" vertical="center"/>
    </xf>
    <xf numFmtId="0" fontId="39" fillId="26" borderId="40" xfId="0" applyFont="1" applyFill="1" applyBorder="1" applyAlignment="1">
      <alignment horizontal="center" vertical="center" wrapText="1"/>
    </xf>
    <xf numFmtId="0" fontId="38" fillId="29" borderId="41" xfId="0" applyFont="1" applyFill="1" applyBorder="1" applyAlignment="1">
      <alignment vertical="center" wrapText="1"/>
    </xf>
    <xf numFmtId="0" fontId="38" fillId="29" borderId="42" xfId="0" applyFont="1" applyFill="1" applyBorder="1" applyAlignment="1">
      <alignment vertical="center" wrapText="1"/>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73" xfId="0" applyFont="1" applyBorder="1" applyAlignment="1">
      <alignment vertical="center" wrapText="1"/>
    </xf>
    <xf numFmtId="0" fontId="42" fillId="0" borderId="11" xfId="0" applyFont="1" applyBorder="1" applyAlignment="1">
      <alignment vertical="center" wrapText="1"/>
    </xf>
    <xf numFmtId="0" fontId="42" fillId="0" borderId="0" xfId="0" applyFont="1" applyBorder="1" applyAlignment="1">
      <alignment vertical="center" wrapText="1"/>
    </xf>
    <xf numFmtId="0" fontId="42" fillId="0" borderId="70" xfId="0" applyFont="1" applyBorder="1" applyAlignment="1">
      <alignment vertical="center" wrapText="1"/>
    </xf>
    <xf numFmtId="0" fontId="42" fillId="0" borderId="18" xfId="0" applyFont="1" applyBorder="1" applyAlignment="1">
      <alignment vertical="center" wrapText="1"/>
    </xf>
    <xf numFmtId="0" fontId="42" fillId="0" borderId="30" xfId="0" applyFont="1" applyBorder="1" applyAlignment="1">
      <alignment vertical="center" wrapText="1"/>
    </xf>
    <xf numFmtId="0" fontId="42" fillId="0" borderId="74" xfId="0" applyFont="1" applyBorder="1" applyAlignment="1">
      <alignment vertical="center" wrapText="1"/>
    </xf>
    <xf numFmtId="0" fontId="38" fillId="27" borderId="40" xfId="0" applyFont="1" applyFill="1" applyBorder="1" applyAlignment="1">
      <alignment vertical="center"/>
    </xf>
    <xf numFmtId="0" fontId="41" fillId="0" borderId="40" xfId="0" applyFont="1" applyFill="1" applyBorder="1" applyAlignment="1">
      <alignment horizontal="center" vertical="center" wrapText="1"/>
    </xf>
    <xf numFmtId="0" fontId="38" fillId="28" borderId="40" xfId="0" applyFont="1" applyFill="1" applyBorder="1" applyAlignment="1">
      <alignment vertical="center"/>
    </xf>
  </cellXfs>
  <cellStyles count="145">
    <cellStyle name="20% - Énfasis1 2" xfId="15"/>
    <cellStyle name="20% - Énfasis2 2" xfId="16"/>
    <cellStyle name="20% - Énfasis3 2" xfId="17"/>
    <cellStyle name="20% - Énfasis4 2" xfId="18"/>
    <cellStyle name="20% - Énfasis5 2" xfId="19"/>
    <cellStyle name="20% - Énfasis6 2" xfId="20"/>
    <cellStyle name="40% - Énfasis1 2" xfId="21"/>
    <cellStyle name="40% - Énfasis2 2" xfId="22"/>
    <cellStyle name="40% - Énfasis3 2" xfId="23"/>
    <cellStyle name="40% - Énfasis4 2" xfId="24"/>
    <cellStyle name="40% - Énfasis5 2" xfId="25"/>
    <cellStyle name="40% - Énfasis6 2" xfId="26"/>
    <cellStyle name="60% - Énfasis1 2" xfId="27"/>
    <cellStyle name="60% - Énfasis2 2" xfId="28"/>
    <cellStyle name="60% - Énfasis3 2" xfId="29"/>
    <cellStyle name="60% - Énfasis4 2" xfId="30"/>
    <cellStyle name="60% - Énfasis5 2" xfId="31"/>
    <cellStyle name="60% - Énfasis6 2" xfId="32"/>
    <cellStyle name="Bueno 2" xfId="33"/>
    <cellStyle name="Cálculo 2" xfId="34"/>
    <cellStyle name="Cancel" xfId="35"/>
    <cellStyle name="Cancel 2" xfId="36"/>
    <cellStyle name="Cancel 2 2" xfId="37"/>
    <cellStyle name="Cancel 2 3" xfId="38"/>
    <cellStyle name="Cancel_03a Costo de Materiales-E.Tarma" xfId="39"/>
    <cellStyle name="Celda de comprobación 2" xfId="40"/>
    <cellStyle name="Celda vinculada 2" xfId="41"/>
    <cellStyle name="Comma0 - Modelo1" xfId="42"/>
    <cellStyle name="Comma0 - Style1" xfId="43"/>
    <cellStyle name="Comma1 - Modelo2" xfId="44"/>
    <cellStyle name="Comma1 - Style2" xfId="45"/>
    <cellStyle name="Currency [0]_8-a, perstat-nov" xfId="46"/>
    <cellStyle name="Currency_8-a, perstat-nov" xfId="47"/>
    <cellStyle name="Date" xfId="48"/>
    <cellStyle name="Encabezado 1 2" xfId="49"/>
    <cellStyle name="Encabezado 4 2" xfId="50"/>
    <cellStyle name="Énfasis1 2" xfId="51"/>
    <cellStyle name="Énfasis2 2" xfId="52"/>
    <cellStyle name="Énfasis3 2" xfId="53"/>
    <cellStyle name="Énfasis4 2" xfId="54"/>
    <cellStyle name="Énfasis5 2" xfId="55"/>
    <cellStyle name="Énfasis6 2" xfId="56"/>
    <cellStyle name="Entrada 2" xfId="57"/>
    <cellStyle name="Euro" xfId="58"/>
    <cellStyle name="Euro 2" xfId="59"/>
    <cellStyle name="Euro 3" xfId="60"/>
    <cellStyle name="F2" xfId="61"/>
    <cellStyle name="F3" xfId="62"/>
    <cellStyle name="F4" xfId="63"/>
    <cellStyle name="F5" xfId="64"/>
    <cellStyle name="F6" xfId="65"/>
    <cellStyle name="F7" xfId="66"/>
    <cellStyle name="F8" xfId="67"/>
    <cellStyle name="Fixed" xfId="68"/>
    <cellStyle name="HEADING1" xfId="69"/>
    <cellStyle name="HEADING2" xfId="70"/>
    <cellStyle name="Incorrecto 2" xfId="71"/>
    <cellStyle name="Millares" xfId="1" builtinId="3"/>
    <cellStyle name="Millares [0] 2" xfId="72"/>
    <cellStyle name="Millares [0] 2 2" xfId="73"/>
    <cellStyle name="Millares [0] 2 2 2" xfId="74"/>
    <cellStyle name="Millares [0] 2 3" xfId="75"/>
    <cellStyle name="Millares [0] 3" xfId="76"/>
    <cellStyle name="Millares 2" xfId="10"/>
    <cellStyle name="Millares 2 2" xfId="77"/>
    <cellStyle name="Millares 2 2 2" xfId="78"/>
    <cellStyle name="Millares 2 2 2 2" xfId="79"/>
    <cellStyle name="Millares 2 2 2 3" xfId="13"/>
    <cellStyle name="Millares 2 2 3" xfId="4"/>
    <cellStyle name="Millares 2 3" xfId="80"/>
    <cellStyle name="Millares 2 4" xfId="81"/>
    <cellStyle name="Millares 3" xfId="82"/>
    <cellStyle name="Millares 3 2" xfId="83"/>
    <cellStyle name="Millares 3 3" xfId="6"/>
    <cellStyle name="Millares 3 4" xfId="84"/>
    <cellStyle name="Millares 4" xfId="85"/>
    <cellStyle name="Millares 5" xfId="11"/>
    <cellStyle name="Millares 5 2" xfId="86"/>
    <cellStyle name="Millares 6" xfId="87"/>
    <cellStyle name="Millares 7" xfId="88"/>
    <cellStyle name="Millares 8" xfId="89"/>
    <cellStyle name="Moneda 2" xfId="90"/>
    <cellStyle name="Moneda 2 2" xfId="91"/>
    <cellStyle name="Moneda 2 3" xfId="92"/>
    <cellStyle name="Moneda 3" xfId="93"/>
    <cellStyle name="Moneda 4" xfId="94"/>
    <cellStyle name="Moneda 5" xfId="95"/>
    <cellStyle name="Moneda 6" xfId="96"/>
    <cellStyle name="Neutral 2" xfId="97"/>
    <cellStyle name="Normal" xfId="0" builtinId="0"/>
    <cellStyle name="Normal 10" xfId="98"/>
    <cellStyle name="Normal 11" xfId="5"/>
    <cellStyle name="Normal 11 2 2" xfId="143"/>
    <cellStyle name="Normal 12" xfId="99"/>
    <cellStyle name="Normal 13" xfId="100"/>
    <cellStyle name="Normal 14" xfId="12"/>
    <cellStyle name="Normal 15" xfId="14"/>
    <cellStyle name="Normal 2" xfId="7"/>
    <cellStyle name="Normal 2 2" xfId="2"/>
    <cellStyle name="Normal 2 2 2" xfId="101"/>
    <cellStyle name="Normal 2 3" xfId="102"/>
    <cellStyle name="Normal 2 4" xfId="103"/>
    <cellStyle name="Normal 2 5" xfId="104"/>
    <cellStyle name="Normal 2 6" xfId="8"/>
    <cellStyle name="Normal 2 7" xfId="105"/>
    <cellStyle name="Normal 3" xfId="106"/>
    <cellStyle name="Normal 3 2" xfId="107"/>
    <cellStyle name="Normal 3 2 2" xfId="108"/>
    <cellStyle name="Normal 3 3" xfId="109"/>
    <cellStyle name="Normal 3 4" xfId="110"/>
    <cellStyle name="Normal 4" xfId="111"/>
    <cellStyle name="Normal 4 2" xfId="112"/>
    <cellStyle name="Normal 4 2 2" xfId="113"/>
    <cellStyle name="Normal 5" xfId="114"/>
    <cellStyle name="Normal 5 2" xfId="115"/>
    <cellStyle name="Normal 5 2 2" xfId="116"/>
    <cellStyle name="Normal 5 2 3" xfId="117"/>
    <cellStyle name="Normal 5 2 4" xfId="144"/>
    <cellStyle name="Normal 6" xfId="118"/>
    <cellStyle name="Normal 7" xfId="119"/>
    <cellStyle name="Normal 7 2" xfId="120"/>
    <cellStyle name="Normal 8" xfId="121"/>
    <cellStyle name="Normal 9" xfId="122"/>
    <cellStyle name="Notas 2" xfId="123"/>
    <cellStyle name="Porcentaje 2" xfId="3"/>
    <cellStyle name="Porcentaje 2 2" xfId="124"/>
    <cellStyle name="Porcentaje 3" xfId="9"/>
    <cellStyle name="Porcentaje 3 2" xfId="125"/>
    <cellStyle name="Porcentaje 3 3" xfId="126"/>
    <cellStyle name="Porcentual 2" xfId="127"/>
    <cellStyle name="Porcentual 2 2" xfId="128"/>
    <cellStyle name="Porcentual 2 3" xfId="129"/>
    <cellStyle name="Porcentual 2 4" xfId="130"/>
    <cellStyle name="Porcentual 2 5" xfId="131"/>
    <cellStyle name="Porcentual 3" xfId="132"/>
    <cellStyle name="Porcentual 4" xfId="133"/>
    <cellStyle name="Porcentual 5" xfId="134"/>
    <cellStyle name="RM" xfId="135"/>
    <cellStyle name="Salida 2" xfId="136"/>
    <cellStyle name="Texto de advertencia 2" xfId="137"/>
    <cellStyle name="Texto explicativo 2" xfId="138"/>
    <cellStyle name="Título 2 2" xfId="139"/>
    <cellStyle name="Título 3 2" xfId="140"/>
    <cellStyle name="Título 4" xfId="141"/>
    <cellStyle name="Total 2" xfId="142"/>
  </cellStyles>
  <dxfs count="1">
    <dxf>
      <font>
        <color rgb="FF006100"/>
      </font>
      <fill>
        <patternFill>
          <bgColor rgb="FFC6EFCE"/>
        </patternFill>
      </fill>
    </dxf>
  </dxfs>
  <tableStyles count="0" defaultTableStyle="TableStyleMedium2" defaultPivotStyle="PivotStyleLight16"/>
  <colors>
    <mruColors>
      <color rgb="FF1606E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calcChain" Target="calcChain.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PRES\Relapa\OFERTAS\7417\STIMA\7417st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PRES\Relapa\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17\STIMA\7417st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ecnica\Presupuestos\Antamina\R990160%20CFEW%20Tanks%20CC-029\Water%20Storage%20Tanks\Water%20Storage%20Tanks\PPTO%20TRUCK%20SHOP%20REV4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ecnica\Presupuestos\Antamina\R990160%20CFEW%20Tanks%20CC-029\Water%20Storage%20Tanks\Water%20Storage%20Tanks\PPTO%20TRUCK%20SHOP%20REV4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OORE%20DEFINITIVO\METRADOS\200\02.01.00-02.06.0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VAL-ABR-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PRES\Relapa\OFERTAS\7422\RDO\7422RDO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000\001\Budget_Forecast_Trends\DefEst2000-2001\FinalDefEst\ReestimateR0-Ag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A2BE0D\FLOTAS,TALLER,DEPREC-EQUIPOS-SINMA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PRES\Relapa\VC\VARR\PLT\7417STI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cnico\d\CUZCO%20ANDAHUAYLILLAS\CONTROL%20DE%20OBRA\PRODUCCION\metrad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mecon\coga\subcontrato\CIVIL\SUPERVISION%20OCTUBRE\Para%20supervisor%20TRAMO%2002%20-%20MES%20OCTUBRE\para%20supervision-pontones%20tramo%2002\puentes\golondrina\T2_PUEN_RMO_287+305_8506%20x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HUARA-CHURIN\Base%20de%20Calculo\TRAMO%20I\05%20Gastos%20Generales\ANALISIS%20DE%20GASTOS%20GENERALES%20TRAMO%20I%2005082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mecon\coga\subcontrato\CIVIL\Carlos%20Diaz\PRESUPUESTOS%202005\D%20O%20E\SOL%202004-097C%20CELDAS%20DE%20FLOTACI&#211;N%20MOD%20160%20M3%2015-11-04\REVISIONES%20DE%20OFERTA\TRUCK%20SHOP\ROBERTO%20NU&#209;EZ\PPTO%20TRUCK%20SHOP%20%20ELECTRICO%20YU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ORELA/ESTUDIOS%20DE%20MERCADO/4.%20VR%20EST%20DEF%20TACNA%20COLLPA/Sustento/B261%20262%20Georeferencuiacion%20y%20monumentac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JANET%20ROSAS%20VARILLAS\HOB\E.%20SAN%20MARCOS\1%20VOLUMEN%20III%20(%20APU-%20IF)JUNIO\12%20Cotizaciones\SUST%20REN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uarios\eingenierialog1\Downloads\GG_EP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Metrados%20Lima-Canta\RED5\CAN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varios\Mis%20documentos\gerencia\Juelth\EXPEDIENTES%20TECNICOS\EDUCACION\SAN%20CRISTOBAL\Mis%20Documentos\prodapp\Contr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3FBD062E\tramo%203-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MIS%20DOCUMENTOS\PROVIAS%20-%202015\DOCUMENTOS%20DE%20EVALUACION\ARCHIVOS%20EVALUACION%20PROYECTO%20HUMAJALSO\HUMAJALSO%2022-06-2015\tramo%203-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PRES\Relapa\Pascal\La%20Pampilla\MTO\Cicil%20works%20+%20steel%20structure\Civil%20work%20Phase%201%20revision%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iaz\c\Mis%20documentos\Papeler&#237;a\COMPRAS\OBRA%203020\TABLERO%20CC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ILO-DESAGUADERO\TRAMO%20VII\COSTOS%20UNIT.ADI1-TVI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ADICIONAL%20N&#176;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PRESUP.ADICIONAL01-TVI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suario22\d\Tecnica\Presupuestos\Antamina\R99%20TRUCK%20SHOP\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aster\H\TINEO\PICHANAQUI\PICHANAQUI\ALTERNATIVA%202\08.%20Metrados\Metrado140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irecto"/>
      <sheetName val="equip"/>
      <sheetName val="mat&amp;sub"/>
      <sheetName val="indir"/>
      <sheetName val="gene"/>
      <sheetName val="tot"/>
      <sheetName val="prog "/>
      <sheetName val="pres_comp"/>
      <sheetName val="civ_1"/>
      <sheetName val="kp_civ1"/>
      <sheetName val="KP"/>
      <sheetName val="civpl1"/>
      <sheetName val="STRSUMM0"/>
      <sheetName val="Resumen Ejecutivo"/>
      <sheetName val="VALOR REFERENCIAL"/>
      <sheetName val="EPOM"/>
      <sheetName val="PLAN DE TRABAJO"/>
      <sheetName val="INFORME FINAL"/>
      <sheetName val="FINANCIEROS"/>
      <sheetName val="SEGUROS"/>
      <sheetName val="ESTADISTICA"/>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CK SHOP"/>
      <sheetName val="WELD SHOP"/>
      <sheetName val="WELD SHOP ALT"/>
      <sheetName val="FUELSTORAGE"/>
      <sheetName val="TIRE CHANGE"/>
      <sheetName val="TRUCK WASH"/>
      <sheetName val="YARD UTILITIES"/>
      <sheetName val="PREV.MAINTEN."/>
      <sheetName val="MOBILIZATION"/>
      <sheetName val="MOBILIZATION 2"/>
      <sheetName val="INGENIERIA"/>
      <sheetName val="FORMATO A"/>
      <sheetName val="RESUMEN"/>
      <sheetName val="RESUMEN1"/>
      <sheetName val="RESUMEN2"/>
      <sheetName val="p.unit."/>
      <sheetName val="recursos"/>
      <sheetName val="GGRALES"/>
      <sheetName val="GGRALES1"/>
      <sheetName val="GGRALES2"/>
      <sheetName val="CRONOEQUI"/>
      <sheetName val="FORM A-1"/>
      <sheetName val="FORM B"/>
      <sheetName val="FORM I"/>
      <sheetName val="HHOMBRE"/>
      <sheetName val="PRECIODRYWALL"/>
      <sheetName val="CALLAO"/>
      <sheetName val="FORM A-2"/>
      <sheetName val="FORML"/>
      <sheetName val="FORM K"/>
      <sheetName val="FORM J"/>
      <sheetName val="heaters"/>
      <sheetName val="PPTOAD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6">
          <cell r="H26">
            <v>0.46527130103146019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CK SHOP"/>
      <sheetName val="WELD SHOP"/>
      <sheetName val="WELD SHOP ALT"/>
      <sheetName val="FUELSTORAGE"/>
      <sheetName val="TIRE CHANGE"/>
      <sheetName val="TRUCK WASH"/>
      <sheetName val="YARD UTILITIES"/>
      <sheetName val="PREV.MAINTEN."/>
      <sheetName val="MOBILIZATION"/>
      <sheetName val="MOBILIZATION 2"/>
      <sheetName val="INGENIERIA"/>
      <sheetName val="FORMATO A"/>
      <sheetName val="RESUMEN"/>
      <sheetName val="RESUMEN1"/>
      <sheetName val="RESUMEN2"/>
      <sheetName val="p.unit."/>
      <sheetName val="recursos"/>
      <sheetName val="GGRALES"/>
      <sheetName val="GGRALES1"/>
      <sheetName val="GGRALES2"/>
      <sheetName val="CRONOEQUI"/>
      <sheetName val="FORM A-1"/>
      <sheetName val="FORM B"/>
      <sheetName val="FORM I"/>
      <sheetName val="HHOMBRE"/>
      <sheetName val="PRECIODRYWALL"/>
      <sheetName val="CALLAO"/>
      <sheetName val="FORM A-2"/>
      <sheetName val="FORML"/>
      <sheetName val="FORM K"/>
      <sheetName val="FORM J"/>
      <sheetName val="heaters"/>
      <sheetName val="PPTOAD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6">
          <cell r="H26">
            <v>0.46527130103146019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
      <sheetName val="Resumen"/>
      <sheetName val="EXP"/>
      <sheetName val="Res-KM"/>
      <sheetName val="DATA"/>
      <sheetName val="300 - 303.720"/>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Avance_obra"/>
      <sheetName val="Hoja1"/>
      <sheetName val="Amortizacion"/>
      <sheetName val="Resumen"/>
      <sheetName val="Reintegro"/>
      <sheetName val="Ded_no_corres"/>
      <sheetName val="Ded_efect"/>
      <sheetName val="Factor_k"/>
    </sheetNames>
    <sheetDataSet>
      <sheetData sheetId="0" refreshError="1"/>
      <sheetData sheetId="1" refreshError="1">
        <row r="2">
          <cell r="B2" t="str">
            <v xml:space="preserve">            MINISTERIO DE LA PRESIDENCIA</v>
          </cell>
          <cell r="P2" t="str">
            <v>OBRA                 :</v>
          </cell>
          <cell r="Q2" t="str">
            <v>C. E. "LOS LIBERTADORES"</v>
          </cell>
        </row>
        <row r="3">
          <cell r="B3" t="str">
            <v>INSTITUTO NACIONAL DE INFRAESTRUCTURA</v>
          </cell>
          <cell r="Q3" t="str">
            <v>AYACUCHO - HUAMANGA - AYACUCHO</v>
          </cell>
        </row>
        <row r="4">
          <cell r="B4" t="str">
            <v xml:space="preserve">                EDUCATIVA Y DE SALUD</v>
          </cell>
          <cell r="P4" t="str">
            <v>Contratista:</v>
          </cell>
          <cell r="Q4" t="str">
            <v>COCSA SRL</v>
          </cell>
        </row>
        <row r="5">
          <cell r="B5" t="str">
            <v xml:space="preserve">                      INFES</v>
          </cell>
          <cell r="P5" t="str">
            <v>Supervisor</v>
          </cell>
          <cell r="Q5" t="str">
            <v>ING. RIGOBERTO USCATA MALDONADO</v>
          </cell>
        </row>
        <row r="6">
          <cell r="P6" t="str">
            <v>A.D. N°                :</v>
          </cell>
          <cell r="Q6" t="str">
            <v>022-98-PRES-INFES</v>
          </cell>
        </row>
        <row r="10">
          <cell r="B10" t="str">
            <v>CALENDARIO VALORIZADO DE AVANCE DE OBRA</v>
          </cell>
        </row>
        <row r="14">
          <cell r="B14" t="str">
            <v>ESPECIALIDAD</v>
          </cell>
          <cell r="F14" t="str">
            <v>ENE</v>
          </cell>
          <cell r="G14" t="str">
            <v>FEB</v>
          </cell>
          <cell r="H14" t="str">
            <v>FEB</v>
          </cell>
          <cell r="I14" t="str">
            <v>MAR</v>
          </cell>
          <cell r="J14" t="str">
            <v>MAR</v>
          </cell>
          <cell r="K14" t="str">
            <v>ABR</v>
          </cell>
          <cell r="L14" t="str">
            <v>MAR</v>
          </cell>
          <cell r="M14" t="str">
            <v>ABR</v>
          </cell>
          <cell r="N14" t="str">
            <v>PARCIAL</v>
          </cell>
        </row>
        <row r="15">
          <cell r="F15">
            <v>23</v>
          </cell>
          <cell r="G15">
            <v>20</v>
          </cell>
          <cell r="H15">
            <v>21</v>
          </cell>
          <cell r="I15">
            <v>20</v>
          </cell>
          <cell r="J15">
            <v>21</v>
          </cell>
          <cell r="K15">
            <v>13</v>
          </cell>
          <cell r="L15">
            <v>8</v>
          </cell>
          <cell r="M15">
            <v>13</v>
          </cell>
        </row>
        <row r="16">
          <cell r="B16" t="str">
            <v>01  ESTRUCTURA</v>
          </cell>
          <cell r="D16" t="str">
            <v>Programado</v>
          </cell>
          <cell r="E16" t="str">
            <v>S/.</v>
          </cell>
          <cell r="G16">
            <v>17934.87</v>
          </cell>
          <cell r="I16">
            <v>36511.839999999997</v>
          </cell>
          <cell r="K16">
            <v>34788.92</v>
          </cell>
          <cell r="N16">
            <v>89235.63</v>
          </cell>
        </row>
        <row r="17">
          <cell r="E17" t="str">
            <v>%</v>
          </cell>
          <cell r="G17">
            <v>0.20098328436746621</v>
          </cell>
          <cell r="I17">
            <v>0.40916212503906785</v>
          </cell>
          <cell r="K17">
            <v>0.38985459059346583</v>
          </cell>
          <cell r="N17">
            <v>0.5564283475261893</v>
          </cell>
        </row>
        <row r="18">
          <cell r="D18" t="str">
            <v>Proyectado</v>
          </cell>
          <cell r="E18" t="str">
            <v>S/.</v>
          </cell>
          <cell r="G18">
            <v>18657.61</v>
          </cell>
          <cell r="I18">
            <v>60350.729999999996</v>
          </cell>
          <cell r="K18">
            <v>10227.290000000008</v>
          </cell>
          <cell r="N18">
            <v>89235.63</v>
          </cell>
        </row>
        <row r="19">
          <cell r="E19" t="str">
            <v>%</v>
          </cell>
          <cell r="G19">
            <v>0.20908251558262098</v>
          </cell>
          <cell r="I19">
            <v>0.67630754666045378</v>
          </cell>
          <cell r="K19">
            <v>0.11460993775692521</v>
          </cell>
          <cell r="N19">
            <v>0.55642833087207955</v>
          </cell>
        </row>
        <row r="20">
          <cell r="D20" t="str">
            <v>Ejecutado</v>
          </cell>
          <cell r="E20" t="str">
            <v>S/.</v>
          </cell>
          <cell r="G20">
            <v>0</v>
          </cell>
          <cell r="N20">
            <v>0</v>
          </cell>
        </row>
        <row r="21">
          <cell r="E21" t="str">
            <v>%</v>
          </cell>
          <cell r="G21">
            <v>0</v>
          </cell>
          <cell r="I21">
            <v>0</v>
          </cell>
          <cell r="K21">
            <v>0</v>
          </cell>
          <cell r="N21">
            <v>0</v>
          </cell>
        </row>
        <row r="22">
          <cell r="B22" t="str">
            <v>02  ARQUITECTURA</v>
          </cell>
          <cell r="D22" t="str">
            <v>Programado</v>
          </cell>
          <cell r="E22" t="str">
            <v>S/.</v>
          </cell>
          <cell r="G22">
            <v>12934.76</v>
          </cell>
          <cell r="I22">
            <v>22427.439999999999</v>
          </cell>
          <cell r="K22">
            <v>17347.48</v>
          </cell>
          <cell r="N22">
            <v>52709.68</v>
          </cell>
        </row>
        <row r="23">
          <cell r="E23" t="str">
            <v>%</v>
          </cell>
          <cell r="G23">
            <v>0.14495062118124788</v>
          </cell>
          <cell r="I23">
            <v>0.2513283091070237</v>
          </cell>
          <cell r="K23">
            <v>0.19440082397580427</v>
          </cell>
          <cell r="N23">
            <v>0.32867095958233533</v>
          </cell>
        </row>
        <row r="24">
          <cell r="D24" t="str">
            <v>Proyectado</v>
          </cell>
          <cell r="E24" t="str">
            <v>S/.</v>
          </cell>
          <cell r="G24">
            <v>4765.67</v>
          </cell>
          <cell r="I24">
            <v>14387.56</v>
          </cell>
          <cell r="K24">
            <v>33556.449999999997</v>
          </cell>
          <cell r="N24">
            <v>52709.679999999993</v>
          </cell>
        </row>
        <row r="25">
          <cell r="E25" t="str">
            <v>%</v>
          </cell>
          <cell r="G25">
            <v>9.0413563504843905E-2</v>
          </cell>
          <cell r="I25">
            <v>0.27295859128721711</v>
          </cell>
          <cell r="K25">
            <v>0.63662784520793902</v>
          </cell>
          <cell r="N25">
            <v>0.32867094974508981</v>
          </cell>
        </row>
        <row r="26">
          <cell r="D26" t="str">
            <v>Ejecutado</v>
          </cell>
          <cell r="E26" t="str">
            <v>S/.</v>
          </cell>
          <cell r="G26">
            <v>0</v>
          </cell>
          <cell r="I26">
            <v>0</v>
          </cell>
          <cell r="K26">
            <v>0</v>
          </cell>
          <cell r="N26">
            <v>0</v>
          </cell>
        </row>
        <row r="27">
          <cell r="E27" t="str">
            <v>%</v>
          </cell>
          <cell r="G27">
            <v>0</v>
          </cell>
          <cell r="I27">
            <v>0</v>
          </cell>
          <cell r="K27">
            <v>0</v>
          </cell>
          <cell r="N27">
            <v>0</v>
          </cell>
        </row>
        <row r="28">
          <cell r="B28" t="str">
            <v>03 INSTALACIONES</v>
          </cell>
          <cell r="D28" t="str">
            <v>Programado</v>
          </cell>
          <cell r="E28" t="str">
            <v>S/.</v>
          </cell>
          <cell r="G28">
            <v>999.43</v>
          </cell>
          <cell r="I28">
            <v>2789.71</v>
          </cell>
          <cell r="K28">
            <v>2943.54</v>
          </cell>
          <cell r="N28">
            <v>6732.68</v>
          </cell>
        </row>
        <row r="29">
          <cell r="B29" t="str">
            <v xml:space="preserve">    SANITARIAS</v>
          </cell>
          <cell r="E29" t="str">
            <v>%</v>
          </cell>
          <cell r="G29">
            <v>0.14844460155539843</v>
          </cell>
          <cell r="I29">
            <v>0.4143535709405467</v>
          </cell>
          <cell r="K29">
            <v>0.43720182750405484</v>
          </cell>
          <cell r="N29">
            <v>4.1981594199790202E-2</v>
          </cell>
        </row>
        <row r="30">
          <cell r="D30" t="str">
            <v>Proyectado</v>
          </cell>
          <cell r="E30" t="str">
            <v>S/.</v>
          </cell>
          <cell r="G30">
            <v>3115.22</v>
          </cell>
          <cell r="I30">
            <v>3617.4600000000005</v>
          </cell>
          <cell r="K30">
            <v>0</v>
          </cell>
          <cell r="N30">
            <v>6732.68</v>
          </cell>
        </row>
        <row r="31">
          <cell r="E31" t="str">
            <v>%</v>
          </cell>
          <cell r="G31">
            <v>0.46270133141631559</v>
          </cell>
          <cell r="I31">
            <v>0.53729866858368436</v>
          </cell>
          <cell r="K31">
            <v>0</v>
          </cell>
          <cell r="N31">
            <v>4.198159294326529E-2</v>
          </cell>
        </row>
        <row r="32">
          <cell r="D32" t="str">
            <v>Ejecutado</v>
          </cell>
          <cell r="E32" t="str">
            <v>S/.</v>
          </cell>
          <cell r="G32">
            <v>0</v>
          </cell>
          <cell r="I32">
            <v>0</v>
          </cell>
          <cell r="K32">
            <v>0</v>
          </cell>
          <cell r="N32">
            <v>0</v>
          </cell>
        </row>
        <row r="33">
          <cell r="E33" t="str">
            <v>%</v>
          </cell>
          <cell r="G33">
            <v>0</v>
          </cell>
          <cell r="I33">
            <v>0</v>
          </cell>
          <cell r="K33">
            <v>0</v>
          </cell>
          <cell r="N33">
            <v>0</v>
          </cell>
        </row>
        <row r="34">
          <cell r="B34" t="str">
            <v>03 INSTALACIONES</v>
          </cell>
          <cell r="D34" t="str">
            <v>Programado</v>
          </cell>
          <cell r="E34" t="str">
            <v>S/.</v>
          </cell>
          <cell r="G34">
            <v>2312.25</v>
          </cell>
          <cell r="I34">
            <v>5420.96</v>
          </cell>
          <cell r="K34">
            <v>3960.99</v>
          </cell>
          <cell r="N34">
            <v>11694.2</v>
          </cell>
        </row>
        <row r="35">
          <cell r="B35" t="str">
            <v xml:space="preserve">    ELECTRICAS</v>
          </cell>
          <cell r="E35" t="str">
            <v>%</v>
          </cell>
          <cell r="G35">
            <v>0.19772622325597303</v>
          </cell>
          <cell r="I35">
            <v>0.46355971336217949</v>
          </cell>
          <cell r="K35">
            <v>0.3387140633818474</v>
          </cell>
          <cell r="N35">
            <v>7.2919128622062332E-2</v>
          </cell>
        </row>
        <row r="36">
          <cell r="D36" t="str">
            <v>Proyectado</v>
          </cell>
          <cell r="E36" t="str">
            <v>S/.</v>
          </cell>
          <cell r="G36">
            <v>965.49</v>
          </cell>
          <cell r="I36">
            <v>2830.6099999999997</v>
          </cell>
          <cell r="K36">
            <v>7898.1</v>
          </cell>
          <cell r="N36">
            <v>11694.2</v>
          </cell>
        </row>
        <row r="37">
          <cell r="E37" t="str">
            <v>%</v>
          </cell>
          <cell r="G37">
            <v>0</v>
          </cell>
          <cell r="I37">
            <v>0.2420524704554394</v>
          </cell>
          <cell r="K37">
            <v>0.67538608883036033</v>
          </cell>
          <cell r="N37">
            <v>7.2919126439565371E-2</v>
          </cell>
        </row>
        <row r="38">
          <cell r="D38" t="str">
            <v>Ejecutado</v>
          </cell>
          <cell r="E38" t="str">
            <v>S/.</v>
          </cell>
          <cell r="G38">
            <v>0</v>
          </cell>
          <cell r="I38">
            <v>0</v>
          </cell>
          <cell r="K38">
            <v>0</v>
          </cell>
          <cell r="N38">
            <v>0</v>
          </cell>
        </row>
        <row r="39">
          <cell r="E39" t="str">
            <v>%</v>
          </cell>
          <cell r="G39">
            <v>0</v>
          </cell>
          <cell r="I39">
            <v>0</v>
          </cell>
          <cell r="K39">
            <v>0</v>
          </cell>
          <cell r="N39">
            <v>0</v>
          </cell>
        </row>
        <row r="40">
          <cell r="D40" t="str">
            <v>Programado</v>
          </cell>
          <cell r="E40" t="str">
            <v>S/.</v>
          </cell>
          <cell r="G40">
            <v>34181.31</v>
          </cell>
          <cell r="I40">
            <v>67149.95</v>
          </cell>
          <cell r="K40">
            <v>59040.929999999993</v>
          </cell>
          <cell r="N40">
            <v>160372.19</v>
          </cell>
        </row>
        <row r="41">
          <cell r="E41" t="str">
            <v>%</v>
          </cell>
          <cell r="G41">
            <v>0.21313738996767456</v>
          </cell>
          <cell r="I41">
            <v>0.41871318212964476</v>
          </cell>
          <cell r="K41">
            <v>0.36814942790268057</v>
          </cell>
          <cell r="N41">
            <v>0.99999996757542664</v>
          </cell>
        </row>
        <row r="42">
          <cell r="D42" t="str">
            <v>Proyectado</v>
          </cell>
          <cell r="E42" t="str">
            <v>S/.</v>
          </cell>
          <cell r="G42">
            <v>27503.99</v>
          </cell>
          <cell r="I42">
            <v>81186.359999999986</v>
          </cell>
          <cell r="K42">
            <v>51681.840000000004</v>
          </cell>
          <cell r="N42">
            <v>160372.19</v>
          </cell>
        </row>
        <row r="43">
          <cell r="E43" t="str">
            <v>%</v>
          </cell>
          <cell r="G43">
            <v>0.17150099403144647</v>
          </cell>
          <cell r="I43">
            <v>0.50623714747550674</v>
          </cell>
          <cell r="K43">
            <v>0.32226185849304673</v>
          </cell>
          <cell r="N43">
            <v>1</v>
          </cell>
        </row>
        <row r="44">
          <cell r="B44" t="str">
            <v>TOTAL SIN</v>
          </cell>
          <cell r="D44" t="str">
            <v>Ejecutado</v>
          </cell>
          <cell r="E44" t="str">
            <v>S/.</v>
          </cell>
          <cell r="G44">
            <v>0</v>
          </cell>
          <cell r="I44">
            <v>0</v>
          </cell>
          <cell r="K44">
            <v>0</v>
          </cell>
          <cell r="N44">
            <v>0</v>
          </cell>
        </row>
        <row r="45">
          <cell r="B45" t="str">
            <v>I.G.V.</v>
          </cell>
          <cell r="E45" t="str">
            <v>%</v>
          </cell>
          <cell r="G45">
            <v>0</v>
          </cell>
          <cell r="I45">
            <v>0</v>
          </cell>
          <cell r="K45">
            <v>0</v>
          </cell>
          <cell r="N45">
            <v>0</v>
          </cell>
        </row>
        <row r="46">
          <cell r="B46" t="str">
            <v>CONTRATADO</v>
          </cell>
          <cell r="D46" t="str">
            <v>Programado</v>
          </cell>
          <cell r="E46" t="str">
            <v>S/.</v>
          </cell>
          <cell r="G46">
            <v>34181.31</v>
          </cell>
          <cell r="I46">
            <v>101331.26</v>
          </cell>
          <cell r="K46">
            <v>160372.19</v>
          </cell>
          <cell r="N46">
            <v>160372.19</v>
          </cell>
        </row>
        <row r="47">
          <cell r="E47" t="str">
            <v>%</v>
          </cell>
          <cell r="G47">
            <v>0.21313738996767456</v>
          </cell>
          <cell r="I47">
            <v>0.63185057209731932</v>
          </cell>
          <cell r="K47">
            <v>0.99999999999999989</v>
          </cell>
          <cell r="N47">
            <v>1.0000000299303773</v>
          </cell>
        </row>
        <row r="48">
          <cell r="D48" t="str">
            <v>Proyectado</v>
          </cell>
          <cell r="E48" t="str">
            <v>S/.</v>
          </cell>
          <cell r="G48">
            <v>27503.99</v>
          </cell>
          <cell r="I48">
            <v>108690.34999999999</v>
          </cell>
          <cell r="K48">
            <v>160372.19</v>
          </cell>
          <cell r="N48">
            <v>160372.19</v>
          </cell>
        </row>
        <row r="49">
          <cell r="E49" t="str">
            <v>%</v>
          </cell>
          <cell r="G49">
            <v>0.17150099403144647</v>
          </cell>
          <cell r="I49">
            <v>0.67773814150695322</v>
          </cell>
          <cell r="K49">
            <v>1</v>
          </cell>
          <cell r="N49">
            <v>1.0000000299303773</v>
          </cell>
        </row>
        <row r="50">
          <cell r="D50" t="str">
            <v>Ejecutado</v>
          </cell>
          <cell r="E50" t="str">
            <v>S/.</v>
          </cell>
          <cell r="G50">
            <v>0</v>
          </cell>
          <cell r="I50">
            <v>0</v>
          </cell>
          <cell r="K50">
            <v>0</v>
          </cell>
          <cell r="N50">
            <v>0</v>
          </cell>
        </row>
        <row r="51">
          <cell r="E51" t="str">
            <v>%</v>
          </cell>
          <cell r="G51">
            <v>0</v>
          </cell>
          <cell r="I51">
            <v>0</v>
          </cell>
          <cell r="K51">
            <v>0</v>
          </cell>
          <cell r="N51">
            <v>0</v>
          </cell>
        </row>
      </sheetData>
      <sheetData sheetId="2" refreshError="1"/>
      <sheetData sheetId="3" refreshError="1"/>
      <sheetData sheetId="4" refreshError="1">
        <row r="131">
          <cell r="B131" t="str">
            <v xml:space="preserve">            MINISTERIO DE LA PRESIDENCIA</v>
          </cell>
          <cell r="F131" t="str">
            <v>INSPECTOR      :</v>
          </cell>
          <cell r="G131" t="str">
            <v>Ing. RIGOBERTO USCATA MALDONADO</v>
          </cell>
        </row>
        <row r="132">
          <cell r="B132" t="str">
            <v>INSTITUTO NACIONAL DE INFRAESTRUCTURA</v>
          </cell>
          <cell r="F132" t="str">
            <v>CONTRATISTA:</v>
          </cell>
          <cell r="G132" t="str">
            <v>COCSA SRL</v>
          </cell>
        </row>
        <row r="133">
          <cell r="B133" t="str">
            <v xml:space="preserve">                EDUCATIVA Y DE SALUD</v>
          </cell>
          <cell r="F133" t="str">
            <v>LICITACION     :</v>
          </cell>
          <cell r="G133" t="str">
            <v>A.D. N° 022-98 - PRES - INFES</v>
          </cell>
        </row>
        <row r="134">
          <cell r="B134" t="str">
            <v xml:space="preserve">                      INFES</v>
          </cell>
          <cell r="F134" t="str">
            <v>MES                   :</v>
          </cell>
          <cell r="G134" t="str">
            <v>ABRIL 1999  (Del  21-03 al 20-04-99)</v>
          </cell>
        </row>
        <row r="137">
          <cell r="B137" t="str">
            <v>OBRA             :</v>
          </cell>
          <cell r="C137" t="str">
            <v>C.  E. " LOS LIBERTADORES"</v>
          </cell>
        </row>
        <row r="138">
          <cell r="B138" t="str">
            <v>LUGAR          :</v>
          </cell>
          <cell r="C138" t="str">
            <v>AYACUCHO-HUAMANGA-AYACUCHO</v>
          </cell>
        </row>
        <row r="140">
          <cell r="C140" t="str">
            <v>ADELANTO EN EFECTIVO      :</v>
          </cell>
          <cell r="D140">
            <v>37848</v>
          </cell>
          <cell r="E140" t="str">
            <v>INC / I.G.V</v>
          </cell>
          <cell r="G140" t="str">
            <v>FECHA              :</v>
          </cell>
          <cell r="H140">
            <v>36182</v>
          </cell>
        </row>
        <row r="141">
          <cell r="C141" t="str">
            <v>ADELANTO DE MATERIALES:</v>
          </cell>
          <cell r="D141">
            <v>74932</v>
          </cell>
          <cell r="E141" t="str">
            <v>INC / I.G.V</v>
          </cell>
          <cell r="G141" t="str">
            <v>FECHA              :</v>
          </cell>
          <cell r="H141">
            <v>36182</v>
          </cell>
        </row>
        <row r="142">
          <cell r="C142" t="str">
            <v>MONTO DEL CONTRATO       :</v>
          </cell>
          <cell r="D142">
            <v>189239.18</v>
          </cell>
          <cell r="E142" t="str">
            <v>INC / I.G.V</v>
          </cell>
        </row>
        <row r="146">
          <cell r="B146" t="str">
            <v>RESUMEN DE VALORIZACION MENSUAL N° 04</v>
          </cell>
        </row>
        <row r="148">
          <cell r="B148" t="str">
            <v>DESCRIPCION</v>
          </cell>
          <cell r="D148" t="str">
            <v>MONTO</v>
          </cell>
          <cell r="E148" t="str">
            <v>VAL. ACUM.</v>
          </cell>
          <cell r="F148" t="str">
            <v>VALORIZ.</v>
          </cell>
          <cell r="G148" t="str">
            <v>VALORIZ.</v>
          </cell>
          <cell r="H148" t="str">
            <v>%</v>
          </cell>
          <cell r="I148" t="str">
            <v>SALDO POR</v>
          </cell>
        </row>
        <row r="149">
          <cell r="D149" t="str">
            <v>CONTRATADO</v>
          </cell>
          <cell r="E149" t="str">
            <v>ANTERIOR</v>
          </cell>
          <cell r="F149" t="str">
            <v>ACTUAL</v>
          </cell>
          <cell r="G149" t="str">
            <v>ACUM.ACTUAL</v>
          </cell>
          <cell r="H149" t="str">
            <v>AVANCE</v>
          </cell>
          <cell r="I149" t="str">
            <v>VALORIZAR</v>
          </cell>
        </row>
        <row r="151">
          <cell r="B151" t="str">
            <v>A) VALORIZACION CONTRACTUALES</v>
          </cell>
        </row>
        <row r="152">
          <cell r="B152" t="str">
            <v>01</v>
          </cell>
          <cell r="C152" t="str">
            <v>ESTRUCTURAS</v>
          </cell>
          <cell r="D152">
            <v>89235.63</v>
          </cell>
          <cell r="E152">
            <v>67221.570000000007</v>
          </cell>
          <cell r="F152">
            <v>22014.06</v>
          </cell>
          <cell r="G152">
            <v>89235.63</v>
          </cell>
          <cell r="H152">
            <v>0.55642833087207955</v>
          </cell>
          <cell r="I152">
            <v>0</v>
          </cell>
        </row>
        <row r="153">
          <cell r="B153" t="str">
            <v>02</v>
          </cell>
          <cell r="C153" t="str">
            <v>ARQUITECTURA</v>
          </cell>
          <cell r="D153">
            <v>52709.68</v>
          </cell>
          <cell r="E153">
            <v>16700.63</v>
          </cell>
          <cell r="F153">
            <v>36009.050000000003</v>
          </cell>
          <cell r="G153">
            <v>52709.680000000008</v>
          </cell>
          <cell r="H153">
            <v>0.32867094974508987</v>
          </cell>
          <cell r="I153">
            <v>0</v>
          </cell>
        </row>
        <row r="154">
          <cell r="B154" t="str">
            <v>03</v>
          </cell>
          <cell r="C154" t="str">
            <v>INST. SANITARIAS</v>
          </cell>
          <cell r="D154">
            <v>6732.68</v>
          </cell>
          <cell r="E154">
            <v>6388.09</v>
          </cell>
          <cell r="F154">
            <v>344.59</v>
          </cell>
          <cell r="G154">
            <v>6732.68</v>
          </cell>
          <cell r="H154">
            <v>4.198159294326529E-2</v>
          </cell>
          <cell r="I154">
            <v>0</v>
          </cell>
        </row>
        <row r="155">
          <cell r="B155" t="str">
            <v>04</v>
          </cell>
          <cell r="C155" t="str">
            <v>INST. ELECTRICAS</v>
          </cell>
          <cell r="D155">
            <v>11694.2</v>
          </cell>
          <cell r="E155">
            <v>3961.53</v>
          </cell>
          <cell r="F155">
            <v>7732.67</v>
          </cell>
          <cell r="G155">
            <v>11694.2</v>
          </cell>
          <cell r="H155">
            <v>7.2919126439565371E-2</v>
          </cell>
          <cell r="I155">
            <v>0</v>
          </cell>
        </row>
        <row r="157">
          <cell r="B157" t="str">
            <v xml:space="preserve">  TOTAL CONTRACTUAL (V)</v>
          </cell>
          <cell r="D157">
            <v>160372.19</v>
          </cell>
          <cell r="E157">
            <v>94271.82</v>
          </cell>
          <cell r="F157">
            <v>66100.37</v>
          </cell>
          <cell r="G157">
            <v>160372.19</v>
          </cell>
          <cell r="I157">
            <v>0</v>
          </cell>
        </row>
        <row r="158">
          <cell r="B158" t="str">
            <v xml:space="preserve">  PORCENTAJE DE AVANCE</v>
          </cell>
          <cell r="E158">
            <v>0.5878314687852052</v>
          </cell>
          <cell r="F158">
            <v>0.41216853121479474</v>
          </cell>
          <cell r="G158">
            <v>1</v>
          </cell>
          <cell r="I158">
            <v>0</v>
          </cell>
        </row>
        <row r="160">
          <cell r="B160" t="str">
            <v>B) REAJUSTES</v>
          </cell>
        </row>
        <row r="161">
          <cell r="B161" t="str">
            <v>01</v>
          </cell>
          <cell r="C161" t="str">
            <v>ESTRUCTURAS</v>
          </cell>
          <cell r="E161">
            <v>1702.15</v>
          </cell>
          <cell r="F161">
            <v>547.58000000000004</v>
          </cell>
          <cell r="G161">
            <v>2249.73</v>
          </cell>
        </row>
        <row r="162">
          <cell r="B162" t="str">
            <v>02</v>
          </cell>
          <cell r="C162" t="str">
            <v>ARQUITECTURA</v>
          </cell>
          <cell r="E162">
            <v>268.64</v>
          </cell>
          <cell r="F162">
            <v>311.19</v>
          </cell>
          <cell r="G162">
            <v>579.82999999999993</v>
          </cell>
        </row>
        <row r="163">
          <cell r="B163" t="str">
            <v>03</v>
          </cell>
          <cell r="C163" t="str">
            <v>INST. SANITARIAS</v>
          </cell>
          <cell r="E163">
            <v>100.44</v>
          </cell>
          <cell r="F163">
            <v>8.01</v>
          </cell>
          <cell r="G163">
            <v>108.45</v>
          </cell>
        </row>
        <row r="164">
          <cell r="B164" t="str">
            <v>04</v>
          </cell>
          <cell r="C164" t="str">
            <v>INST. ELECTRICAS</v>
          </cell>
          <cell r="E164">
            <v>193.45</v>
          </cell>
          <cell r="F164">
            <v>358.24</v>
          </cell>
          <cell r="G164">
            <v>551.69000000000005</v>
          </cell>
        </row>
        <row r="165">
          <cell r="B165" t="str">
            <v xml:space="preserve">   TOTAL REAJUSTES (S)</v>
          </cell>
          <cell r="E165">
            <v>2264.6799999999998</v>
          </cell>
          <cell r="F165">
            <v>1225.02</v>
          </cell>
          <cell r="G165">
            <v>3489.7</v>
          </cell>
        </row>
        <row r="166">
          <cell r="B166" t="str">
            <v>VALORIZACION BRUTA (VB=V+S)</v>
          </cell>
          <cell r="E166">
            <v>96536.5</v>
          </cell>
          <cell r="F166">
            <v>67325.39</v>
          </cell>
          <cell r="G166">
            <v>163861.89000000001</v>
          </cell>
        </row>
        <row r="168">
          <cell r="B168" t="str">
            <v>C) DEDUCCION</v>
          </cell>
        </row>
        <row r="169">
          <cell r="B169" t="str">
            <v xml:space="preserve"> -</v>
          </cell>
          <cell r="C169" t="str">
            <v>D.R.N.C.</v>
          </cell>
          <cell r="E169">
            <v>0</v>
          </cell>
          <cell r="F169">
            <v>0</v>
          </cell>
          <cell r="G169">
            <v>0</v>
          </cell>
        </row>
        <row r="170">
          <cell r="B170" t="str">
            <v xml:space="preserve"> -</v>
          </cell>
          <cell r="C170" t="str">
            <v>Retenc. Control de</v>
          </cell>
        </row>
        <row r="171">
          <cell r="C171" t="str">
            <v>Reajustes</v>
          </cell>
          <cell r="E171">
            <v>0</v>
          </cell>
          <cell r="F171">
            <v>0</v>
          </cell>
          <cell r="G171">
            <v>0</v>
          </cell>
        </row>
        <row r="172">
          <cell r="C172" t="str">
            <v>SUB - TOTAL</v>
          </cell>
        </row>
        <row r="173">
          <cell r="B173" t="str">
            <v>MONTO VALORIZACION BRUTA (VB)</v>
          </cell>
          <cell r="E173">
            <v>96536.5</v>
          </cell>
          <cell r="F173">
            <v>67325.39</v>
          </cell>
          <cell r="G173">
            <v>163861.89000000001</v>
          </cell>
        </row>
        <row r="175">
          <cell r="B175" t="str">
            <v>D) AMORTIZACIONES (A)</v>
          </cell>
        </row>
        <row r="176">
          <cell r="B176" t="str">
            <v xml:space="preserve">    ADELANTO EN EFECTIVO</v>
          </cell>
          <cell r="D176">
            <v>32075</v>
          </cell>
          <cell r="E176">
            <v>18854.37</v>
          </cell>
          <cell r="F176">
            <v>13220.63</v>
          </cell>
          <cell r="G176">
            <v>32075</v>
          </cell>
          <cell r="H176">
            <v>1</v>
          </cell>
          <cell r="I176">
            <v>0</v>
          </cell>
        </row>
        <row r="177">
          <cell r="B177" t="str">
            <v xml:space="preserve">    ADELANTO DE MATERIALES</v>
          </cell>
          <cell r="D177">
            <v>63502</v>
          </cell>
          <cell r="E177">
            <v>40402.35</v>
          </cell>
          <cell r="F177">
            <v>27791.140837664534</v>
          </cell>
          <cell r="G177">
            <v>68193.490837664533</v>
          </cell>
          <cell r="H177">
            <v>1.0738794185642111</v>
          </cell>
          <cell r="I177">
            <v>-4691.5</v>
          </cell>
        </row>
        <row r="178">
          <cell r="B178" t="str">
            <v xml:space="preserve">    TOTAL AMORTIZACIONES </v>
          </cell>
          <cell r="E178">
            <v>59256.72</v>
          </cell>
          <cell r="F178">
            <v>41011.770837664531</v>
          </cell>
          <cell r="G178">
            <v>100268.49083766453</v>
          </cell>
          <cell r="I178">
            <v>-4691.5</v>
          </cell>
        </row>
        <row r="180">
          <cell r="B180" t="str">
            <v xml:space="preserve">     VALORIZACION NETA (VN = VB - A)</v>
          </cell>
          <cell r="E180">
            <v>37279.78</v>
          </cell>
          <cell r="F180">
            <v>26313.619162335468</v>
          </cell>
          <cell r="G180">
            <v>63593.399162335481</v>
          </cell>
        </row>
        <row r="181">
          <cell r="B181" t="str">
            <v>E) RETENCION DE F.G. (5% VB)</v>
          </cell>
        </row>
        <row r="182">
          <cell r="B182" t="str">
            <v>F) GASTOS DE LICITACION (L)</v>
          </cell>
        </row>
        <row r="183">
          <cell r="B183" t="str">
            <v xml:space="preserve">    MULTA POR ATRASO EN OBRA (M)</v>
          </cell>
        </row>
        <row r="185">
          <cell r="B185" t="str">
            <v>G) MONTOS A PAGAR AL CONTRATISTA</v>
          </cell>
        </row>
        <row r="186">
          <cell r="B186" t="str">
            <v xml:space="preserve">    EN EFECTIVO (VN-FG-L-M)</v>
          </cell>
          <cell r="E186">
            <v>37280</v>
          </cell>
          <cell r="F186">
            <v>26314</v>
          </cell>
          <cell r="G186">
            <v>63594</v>
          </cell>
        </row>
        <row r="187">
          <cell r="B187" t="str">
            <v xml:space="preserve">    EN I.G.V. (VN*18%)</v>
          </cell>
          <cell r="E187">
            <v>6710</v>
          </cell>
          <cell r="F187">
            <v>4736</v>
          </cell>
          <cell r="G187">
            <v>11446</v>
          </cell>
        </row>
        <row r="188">
          <cell r="B188" t="str">
            <v xml:space="preserve">    MONTO TOTAL CON I.G.V.</v>
          </cell>
          <cell r="E188">
            <v>43990</v>
          </cell>
          <cell r="F188">
            <v>31050</v>
          </cell>
          <cell r="G188">
            <v>75040</v>
          </cell>
        </row>
        <row r="190">
          <cell r="B190" t="str">
            <v>TOTAL COMPROMISO</v>
          </cell>
          <cell r="E190">
            <v>43990</v>
          </cell>
          <cell r="F190">
            <v>31050</v>
          </cell>
          <cell r="G190">
            <v>75040</v>
          </cell>
        </row>
      </sheetData>
      <sheetData sheetId="5" refreshError="1">
        <row r="1">
          <cell r="B1" t="str">
            <v xml:space="preserve">            MINISTERIO DE LA PRESIDENCIA</v>
          </cell>
          <cell r="M1" t="str">
            <v>REFERENCIA   :</v>
          </cell>
          <cell r="N1" t="str">
            <v xml:space="preserve"> A.D. N° 022-98-PRES - INFES</v>
          </cell>
        </row>
        <row r="2">
          <cell r="B2" t="str">
            <v>INSTITUTO NACIONAL DE INFRAESTRUCTURA</v>
          </cell>
          <cell r="M2" t="str">
            <v>CONTRATISTA:</v>
          </cell>
          <cell r="N2" t="str">
            <v xml:space="preserve"> COCSA SRL</v>
          </cell>
        </row>
        <row r="3">
          <cell r="B3" t="str">
            <v xml:space="preserve">                EDUCATIVA Y DE SALUD</v>
          </cell>
          <cell r="M3" t="str">
            <v>INSPECTOR     :</v>
          </cell>
          <cell r="N3" t="str">
            <v xml:space="preserve"> ING. RIGOBERTO USCATA MALDONADO</v>
          </cell>
        </row>
        <row r="4">
          <cell r="B4" t="str">
            <v xml:space="preserve">                      INFES</v>
          </cell>
          <cell r="M4" t="str">
            <v>FECHA            :</v>
          </cell>
          <cell r="N4" t="str">
            <v xml:space="preserve"> ABRIL DE 1999</v>
          </cell>
        </row>
        <row r="6">
          <cell r="C6" t="str">
            <v>OBRA             :</v>
          </cell>
          <cell r="D6" t="str">
            <v>C.  E. " LOS LIBERTADORES "</v>
          </cell>
        </row>
        <row r="7">
          <cell r="C7" t="str">
            <v>LUGAR          :</v>
          </cell>
          <cell r="D7" t="str">
            <v>AYACUCHO - HUAMANGA - AYACUCHO</v>
          </cell>
        </row>
        <row r="9">
          <cell r="B9" t="str">
            <v>CALCULO  DEL  REINTEGRO  MAXIMO</v>
          </cell>
        </row>
        <row r="11">
          <cell r="B11" t="str">
            <v>SIN I.G.V.</v>
          </cell>
          <cell r="D11" t="str">
            <v>PRESUPUESTO</v>
          </cell>
          <cell r="E11" t="str">
            <v>PRESUP.</v>
          </cell>
          <cell r="F11" t="str">
            <v>MONTO</v>
          </cell>
          <cell r="G11" t="str">
            <v>ADELANTO</v>
          </cell>
        </row>
        <row r="12">
          <cell r="D12" t="str">
            <v>BASE</v>
          </cell>
          <cell r="E12" t="str">
            <v>DEDUCTIVO</v>
          </cell>
          <cell r="F12" t="str">
            <v>CONTRATADO</v>
          </cell>
          <cell r="G12" t="str">
            <v>EFECTIVO</v>
          </cell>
        </row>
        <row r="13">
          <cell r="B13">
            <v>1</v>
          </cell>
          <cell r="C13" t="str">
            <v>ESTRUCTURAS</v>
          </cell>
          <cell r="D13">
            <v>111544.53750000001</v>
          </cell>
          <cell r="F13">
            <v>89235.63</v>
          </cell>
          <cell r="G13">
            <v>32075</v>
          </cell>
        </row>
        <row r="14">
          <cell r="B14">
            <v>2</v>
          </cell>
          <cell r="C14" t="str">
            <v>ARQUITECTURA</v>
          </cell>
          <cell r="D14">
            <v>65887.100000000006</v>
          </cell>
          <cell r="F14">
            <v>52709.68</v>
          </cell>
        </row>
        <row r="15">
          <cell r="B15">
            <v>3</v>
          </cell>
          <cell r="C15" t="str">
            <v>INST.SANITARIAS</v>
          </cell>
          <cell r="D15">
            <v>8415.85</v>
          </cell>
          <cell r="F15">
            <v>6732.68</v>
          </cell>
        </row>
        <row r="16">
          <cell r="B16">
            <v>4</v>
          </cell>
          <cell r="C16" t="str">
            <v>INST. ELECTRICAS</v>
          </cell>
          <cell r="D16">
            <v>14617.75</v>
          </cell>
          <cell r="F16">
            <v>11694.2</v>
          </cell>
        </row>
        <row r="17">
          <cell r="B17" t="str">
            <v>TOTAL SIN I.G.V.</v>
          </cell>
          <cell r="D17">
            <v>200465.23750000002</v>
          </cell>
          <cell r="E17">
            <v>0</v>
          </cell>
          <cell r="F17">
            <v>160372.19</v>
          </cell>
          <cell r="G17">
            <v>32075</v>
          </cell>
        </row>
        <row r="19">
          <cell r="B19" t="str">
            <v>VAL.</v>
          </cell>
          <cell r="C19" t="str">
            <v>FECHA</v>
          </cell>
          <cell r="D19" t="str">
            <v>PROGRAMADO</v>
          </cell>
          <cell r="H19" t="str">
            <v>REAL</v>
          </cell>
          <cell r="M19" t="str">
            <v>REINTEGRO</v>
          </cell>
          <cell r="N19" t="str">
            <v>DEDUCCIONES</v>
          </cell>
          <cell r="P19" t="str">
            <v>REINTEGRO</v>
          </cell>
        </row>
        <row r="20">
          <cell r="B20" t="str">
            <v>Nro.</v>
          </cell>
          <cell r="D20" t="str">
            <v>V</v>
          </cell>
          <cell r="E20" t="str">
            <v>ACUMULADO</v>
          </cell>
          <cell r="F20" t="str">
            <v>K</v>
          </cell>
          <cell r="G20" t="str">
            <v>R</v>
          </cell>
          <cell r="H20" t="str">
            <v>V</v>
          </cell>
          <cell r="I20" t="str">
            <v>ACUMULADO</v>
          </cell>
          <cell r="J20" t="str">
            <v>K</v>
          </cell>
          <cell r="K20" t="str">
            <v>MES</v>
          </cell>
          <cell r="L20" t="str">
            <v>R</v>
          </cell>
          <cell r="M20" t="str">
            <v>Bruto Autoriz.</v>
          </cell>
          <cell r="N20" t="str">
            <v>EFECTIVO</v>
          </cell>
          <cell r="O20" t="str">
            <v>MATERIALES</v>
          </cell>
          <cell r="P20" t="str">
            <v>AUTORIZADO</v>
          </cell>
        </row>
        <row r="21">
          <cell r="C21" t="str">
            <v xml:space="preserve">ESTRUCTURAS   </v>
          </cell>
        </row>
        <row r="22">
          <cell r="B22">
            <v>1</v>
          </cell>
          <cell r="C22" t="str">
            <v>Febrero-99</v>
          </cell>
          <cell r="D22">
            <v>17934.87</v>
          </cell>
          <cell r="E22">
            <v>17934.87</v>
          </cell>
          <cell r="F22">
            <v>1.0249999999999999</v>
          </cell>
          <cell r="G22">
            <v>448.37174999999837</v>
          </cell>
          <cell r="H22">
            <v>0</v>
          </cell>
          <cell r="I22">
            <v>0</v>
          </cell>
          <cell r="J22">
            <v>1.0249999999999999</v>
          </cell>
          <cell r="K22" t="str">
            <v>ENE</v>
          </cell>
          <cell r="L22">
            <v>0</v>
          </cell>
          <cell r="M22">
            <v>0</v>
          </cell>
          <cell r="N22">
            <v>0</v>
          </cell>
          <cell r="O22">
            <v>0</v>
          </cell>
          <cell r="P22">
            <v>0</v>
          </cell>
        </row>
        <row r="23">
          <cell r="B23">
            <v>2</v>
          </cell>
          <cell r="C23" t="str">
            <v>Marzo-99</v>
          </cell>
          <cell r="D23">
            <v>36511.841</v>
          </cell>
          <cell r="E23">
            <v>54446.710999999996</v>
          </cell>
          <cell r="F23">
            <v>1.048</v>
          </cell>
          <cell r="G23">
            <v>1752.5683680000016</v>
          </cell>
          <cell r="H23">
            <v>48611.51</v>
          </cell>
          <cell r="I23">
            <v>48611.51</v>
          </cell>
          <cell r="J23">
            <v>1.048</v>
          </cell>
          <cell r="K23" t="str">
            <v>FEB</v>
          </cell>
          <cell r="L23">
            <v>2333.35</v>
          </cell>
          <cell r="M23">
            <v>2333.35</v>
          </cell>
          <cell r="N23">
            <v>218.15</v>
          </cell>
          <cell r="O23">
            <v>878.3</v>
          </cell>
          <cell r="P23">
            <v>1236.8999999999999</v>
          </cell>
        </row>
        <row r="24">
          <cell r="B24">
            <v>3</v>
          </cell>
          <cell r="C24" t="str">
            <v>Abril-99</v>
          </cell>
          <cell r="D24">
            <v>34788.92</v>
          </cell>
          <cell r="E24">
            <v>89235.630999999994</v>
          </cell>
          <cell r="F24">
            <v>1.046</v>
          </cell>
          <cell r="G24">
            <v>1600.2903200000014</v>
          </cell>
          <cell r="H24">
            <v>22014.06</v>
          </cell>
          <cell r="I24">
            <v>70625.570000000007</v>
          </cell>
          <cell r="J24">
            <v>1.046</v>
          </cell>
          <cell r="K24" t="str">
            <v>MAR</v>
          </cell>
          <cell r="L24">
            <v>1012.65</v>
          </cell>
          <cell r="M24">
            <v>1012.65</v>
          </cell>
          <cell r="N24">
            <v>90.2</v>
          </cell>
          <cell r="O24">
            <v>374.87</v>
          </cell>
          <cell r="P24">
            <v>547.57999999999993</v>
          </cell>
        </row>
        <row r="26">
          <cell r="C26" t="str">
            <v>SUB-TOTAL</v>
          </cell>
          <cell r="D26">
            <v>89235.630999999994</v>
          </cell>
          <cell r="G26">
            <v>3801.2304380000014</v>
          </cell>
          <cell r="H26">
            <v>70625.570000000007</v>
          </cell>
          <cell r="L26">
            <v>3346</v>
          </cell>
          <cell r="M26">
            <v>3346</v>
          </cell>
          <cell r="N26">
            <v>308.35000000000002</v>
          </cell>
          <cell r="O26">
            <v>1253.17</v>
          </cell>
          <cell r="P26">
            <v>1784.4799999999998</v>
          </cell>
        </row>
        <row r="27">
          <cell r="C27" t="str">
            <v xml:space="preserve">ARQUITECTURA  </v>
          </cell>
        </row>
        <row r="28">
          <cell r="B28">
            <v>1</v>
          </cell>
          <cell r="C28" t="str">
            <v>Febrero-99</v>
          </cell>
          <cell r="D28">
            <v>12934.76</v>
          </cell>
          <cell r="E28">
            <v>12934.76</v>
          </cell>
          <cell r="F28">
            <v>1.014</v>
          </cell>
          <cell r="G28">
            <v>181.08664000000016</v>
          </cell>
          <cell r="H28">
            <v>0</v>
          </cell>
          <cell r="I28">
            <v>0</v>
          </cell>
          <cell r="J28">
            <v>1.014</v>
          </cell>
          <cell r="K28" t="str">
            <v>ENE</v>
          </cell>
          <cell r="L28">
            <v>74.02</v>
          </cell>
          <cell r="M28">
            <v>74.02</v>
          </cell>
          <cell r="N28">
            <v>0</v>
          </cell>
          <cell r="O28">
            <v>0</v>
          </cell>
          <cell r="P28">
            <v>74.02</v>
          </cell>
        </row>
        <row r="29">
          <cell r="B29">
            <v>2</v>
          </cell>
          <cell r="C29" t="str">
            <v>Marzo-99</v>
          </cell>
          <cell r="D29">
            <v>22427.439999999999</v>
          </cell>
          <cell r="E29">
            <v>35362.199999999997</v>
          </cell>
          <cell r="F29">
            <v>1.028</v>
          </cell>
          <cell r="G29">
            <v>627.96832000000052</v>
          </cell>
          <cell r="H29">
            <v>12074.61</v>
          </cell>
          <cell r="I29">
            <v>12074.61</v>
          </cell>
          <cell r="J29">
            <v>1.028</v>
          </cell>
          <cell r="K29" t="str">
            <v>FEB</v>
          </cell>
          <cell r="L29">
            <v>338.09</v>
          </cell>
          <cell r="M29">
            <v>338.09</v>
          </cell>
          <cell r="N29">
            <v>33.35</v>
          </cell>
          <cell r="O29">
            <v>110.12</v>
          </cell>
          <cell r="P29">
            <v>194.61999999999995</v>
          </cell>
        </row>
        <row r="30">
          <cell r="B30">
            <v>3</v>
          </cell>
          <cell r="C30" t="str">
            <v>Abril-99</v>
          </cell>
          <cell r="D30">
            <v>17347.48</v>
          </cell>
          <cell r="E30">
            <v>52709.679999999993</v>
          </cell>
          <cell r="F30">
            <v>1.0349999999999999</v>
          </cell>
          <cell r="G30">
            <v>607.16179999999861</v>
          </cell>
          <cell r="H30">
            <v>36009.050000000003</v>
          </cell>
          <cell r="I30">
            <v>48083.66</v>
          </cell>
          <cell r="J30">
            <v>1.0349999999999999</v>
          </cell>
          <cell r="K30" t="str">
            <v>MAR</v>
          </cell>
          <cell r="L30">
            <v>1260.32</v>
          </cell>
          <cell r="M30">
            <v>1260.32</v>
          </cell>
          <cell r="N30">
            <v>149.16999999999999</v>
          </cell>
          <cell r="O30">
            <v>799.95937155709987</v>
          </cell>
          <cell r="P30">
            <v>311.19062844289999</v>
          </cell>
        </row>
        <row r="32">
          <cell r="C32" t="str">
            <v>SUB-TOTAL</v>
          </cell>
          <cell r="D32">
            <v>52709.679999999993</v>
          </cell>
          <cell r="G32">
            <v>1416.2167599999993</v>
          </cell>
          <cell r="H32">
            <v>48083.66</v>
          </cell>
          <cell r="L32">
            <v>1672.4299999999998</v>
          </cell>
          <cell r="M32">
            <v>1672.4299999999998</v>
          </cell>
          <cell r="N32">
            <v>182.51999999999998</v>
          </cell>
          <cell r="O32">
            <v>910.07937155709988</v>
          </cell>
          <cell r="P32">
            <v>579.83062844289998</v>
          </cell>
        </row>
        <row r="33">
          <cell r="C33" t="str">
            <v>INST. SANITARIAS</v>
          </cell>
        </row>
        <row r="34">
          <cell r="B34">
            <v>1</v>
          </cell>
          <cell r="C34" t="str">
            <v>Febrero-99</v>
          </cell>
          <cell r="D34">
            <v>999.43</v>
          </cell>
          <cell r="E34">
            <v>999.43</v>
          </cell>
          <cell r="F34">
            <v>1.012</v>
          </cell>
          <cell r="G34">
            <v>11.99316000000001</v>
          </cell>
          <cell r="H34">
            <v>3115.22</v>
          </cell>
          <cell r="I34">
            <v>3115.22</v>
          </cell>
          <cell r="J34">
            <v>1.012</v>
          </cell>
          <cell r="K34" t="str">
            <v>ENE</v>
          </cell>
          <cell r="L34">
            <v>27.03</v>
          </cell>
          <cell r="M34">
            <v>27.03</v>
          </cell>
          <cell r="N34">
            <v>0</v>
          </cell>
          <cell r="O34">
            <v>0</v>
          </cell>
          <cell r="P34">
            <v>27.03</v>
          </cell>
        </row>
        <row r="35">
          <cell r="B35">
            <v>2</v>
          </cell>
          <cell r="C35" t="str">
            <v>Marzo-99</v>
          </cell>
          <cell r="D35">
            <v>2789.71</v>
          </cell>
          <cell r="E35">
            <v>3789.14</v>
          </cell>
          <cell r="F35">
            <v>1.0249999999999999</v>
          </cell>
          <cell r="G35">
            <v>69.742749999999759</v>
          </cell>
          <cell r="H35">
            <v>3272.87</v>
          </cell>
          <cell r="I35">
            <v>6388.09</v>
          </cell>
          <cell r="J35">
            <v>1.0249999999999999</v>
          </cell>
          <cell r="K35" t="str">
            <v>FEB</v>
          </cell>
          <cell r="L35">
            <v>81.819999999999993</v>
          </cell>
          <cell r="M35">
            <v>81.819999999999993</v>
          </cell>
          <cell r="N35">
            <v>8.41</v>
          </cell>
          <cell r="O35">
            <v>0</v>
          </cell>
          <cell r="P35">
            <v>73.41</v>
          </cell>
        </row>
        <row r="36">
          <cell r="B36">
            <v>3</v>
          </cell>
          <cell r="C36" t="str">
            <v>Abril-99</v>
          </cell>
          <cell r="D36">
            <v>2943.54</v>
          </cell>
          <cell r="E36">
            <v>6732.68</v>
          </cell>
          <cell r="F36">
            <v>1.026</v>
          </cell>
          <cell r="G36">
            <v>76.532040000000066</v>
          </cell>
          <cell r="H36">
            <v>344.59</v>
          </cell>
          <cell r="I36">
            <v>6732.68</v>
          </cell>
          <cell r="J36">
            <v>1.026</v>
          </cell>
          <cell r="K36" t="str">
            <v>MAR</v>
          </cell>
          <cell r="L36">
            <v>8.9600000000000009</v>
          </cell>
          <cell r="M36">
            <v>8.9600000000000009</v>
          </cell>
          <cell r="N36">
            <v>0.95</v>
          </cell>
          <cell r="O36">
            <v>0</v>
          </cell>
          <cell r="P36">
            <v>8.0100000000000016</v>
          </cell>
        </row>
        <row r="38">
          <cell r="C38" t="str">
            <v>SUB-TOTAL</v>
          </cell>
          <cell r="D38">
            <v>6732.68</v>
          </cell>
          <cell r="G38">
            <v>158.26794999999981</v>
          </cell>
          <cell r="H38">
            <v>6732.68</v>
          </cell>
          <cell r="L38">
            <v>117.81</v>
          </cell>
          <cell r="M38">
            <v>117.81</v>
          </cell>
          <cell r="N38">
            <v>9.36</v>
          </cell>
          <cell r="O38">
            <v>0</v>
          </cell>
          <cell r="P38">
            <v>108.45</v>
          </cell>
        </row>
        <row r="39">
          <cell r="C39" t="str">
            <v>INST. ELECTRICAS</v>
          </cell>
        </row>
        <row r="40">
          <cell r="B40">
            <v>1</v>
          </cell>
          <cell r="C40" t="str">
            <v>Febrero-99</v>
          </cell>
          <cell r="D40">
            <v>2312.25</v>
          </cell>
          <cell r="E40">
            <v>2312.25</v>
          </cell>
          <cell r="F40">
            <v>1.0269999999999999</v>
          </cell>
          <cell r="G40">
            <v>62.430749999999797</v>
          </cell>
          <cell r="H40">
            <v>0</v>
          </cell>
          <cell r="I40">
            <v>0</v>
          </cell>
          <cell r="J40">
            <v>1.0269999999999999</v>
          </cell>
          <cell r="K40" t="str">
            <v>ENE</v>
          </cell>
          <cell r="L40">
            <v>0</v>
          </cell>
          <cell r="M40">
            <v>0</v>
          </cell>
          <cell r="N40">
            <v>0</v>
          </cell>
          <cell r="O40">
            <v>0</v>
          </cell>
          <cell r="P40">
            <v>0</v>
          </cell>
        </row>
        <row r="41">
          <cell r="B41">
            <v>2</v>
          </cell>
          <cell r="C41" t="str">
            <v>Marzo-99</v>
          </cell>
          <cell r="D41">
            <v>5420.96</v>
          </cell>
          <cell r="E41">
            <v>7733.21</v>
          </cell>
          <cell r="F41">
            <v>1.054</v>
          </cell>
          <cell r="G41">
            <v>292.73184000000026</v>
          </cell>
          <cell r="H41">
            <v>3961.53</v>
          </cell>
          <cell r="I41">
            <v>3961.53</v>
          </cell>
          <cell r="J41">
            <v>1.054</v>
          </cell>
          <cell r="K41" t="str">
            <v>FEB</v>
          </cell>
          <cell r="L41">
            <v>213.92</v>
          </cell>
          <cell r="M41">
            <v>213.92</v>
          </cell>
          <cell r="N41">
            <v>20.47</v>
          </cell>
          <cell r="O41">
            <v>0</v>
          </cell>
          <cell r="P41">
            <v>193.45</v>
          </cell>
        </row>
        <row r="42">
          <cell r="B42">
            <v>3</v>
          </cell>
          <cell r="C42" t="str">
            <v>Abril-99</v>
          </cell>
          <cell r="D42">
            <v>3960.99</v>
          </cell>
          <cell r="E42">
            <v>11694.2</v>
          </cell>
          <cell r="F42">
            <v>1.0509999999999999</v>
          </cell>
          <cell r="G42">
            <v>202.01048999999972</v>
          </cell>
          <cell r="H42">
            <v>7732.67</v>
          </cell>
          <cell r="I42">
            <v>11694.2</v>
          </cell>
          <cell r="J42">
            <v>1.0509999999999999</v>
          </cell>
          <cell r="K42" t="str">
            <v>MAR</v>
          </cell>
          <cell r="L42">
            <v>394.37</v>
          </cell>
          <cell r="M42">
            <v>394.37</v>
          </cell>
          <cell r="N42">
            <v>36.130000000000003</v>
          </cell>
          <cell r="O42">
            <v>0</v>
          </cell>
          <cell r="P42">
            <v>358.24</v>
          </cell>
        </row>
        <row r="44">
          <cell r="C44" t="str">
            <v>SUB-TOTAL</v>
          </cell>
          <cell r="D44">
            <v>11694.2</v>
          </cell>
          <cell r="G44">
            <v>557.1730799999998</v>
          </cell>
          <cell r="H44">
            <v>11694.2</v>
          </cell>
          <cell r="L44">
            <v>608.29</v>
          </cell>
          <cell r="M44">
            <v>608.29</v>
          </cell>
          <cell r="N44">
            <v>56.6</v>
          </cell>
          <cell r="O44">
            <v>0</v>
          </cell>
          <cell r="P44">
            <v>551.69000000000005</v>
          </cell>
        </row>
        <row r="46">
          <cell r="C46" t="str">
            <v>T O T A L</v>
          </cell>
          <cell r="D46">
            <v>160372.19099999999</v>
          </cell>
          <cell r="G46">
            <v>5932.8882279999998</v>
          </cell>
          <cell r="H46">
            <v>137136.11000000002</v>
          </cell>
          <cell r="L46">
            <v>5744.53</v>
          </cell>
          <cell r="M46">
            <v>5744.53</v>
          </cell>
          <cell r="N46">
            <v>556.83000000000004</v>
          </cell>
          <cell r="O46">
            <v>2163.2493715570999</v>
          </cell>
          <cell r="P46">
            <v>3024.4506284428999</v>
          </cell>
        </row>
      </sheetData>
      <sheetData sheetId="6" refreshError="1">
        <row r="1">
          <cell r="A1" t="str">
            <v xml:space="preserve">            MINISTERIO DE LA PRESIDENCIA</v>
          </cell>
          <cell r="J1" t="str">
            <v>INSPECTOR      :</v>
          </cell>
          <cell r="K1" t="str">
            <v>Ing. RIGOBERTO USCATA MALDONADO</v>
          </cell>
        </row>
        <row r="2">
          <cell r="A2" t="str">
            <v>INSTITUTO NACIONAL DE INFRAESTRUCTURA</v>
          </cell>
          <cell r="J2" t="str">
            <v>CONTRATISTA:</v>
          </cell>
          <cell r="K2" t="str">
            <v>COCSA SRL</v>
          </cell>
        </row>
        <row r="3">
          <cell r="A3" t="str">
            <v xml:space="preserve">                EDUCATIVA Y DE SALUD</v>
          </cell>
          <cell r="J3" t="str">
            <v>LICITACION     :</v>
          </cell>
          <cell r="K3" t="str">
            <v>A.D. N° 022-98 - PRES - INFES</v>
          </cell>
        </row>
        <row r="4">
          <cell r="A4" t="str">
            <v xml:space="preserve">                      INFES</v>
          </cell>
          <cell r="J4" t="str">
            <v>MES                   :</v>
          </cell>
          <cell r="K4" t="str">
            <v>ABRIL 1999  (Del  21-03 al 20-04-99)</v>
          </cell>
        </row>
        <row r="6">
          <cell r="A6" t="str">
            <v>OBRA            :</v>
          </cell>
          <cell r="B6" t="str">
            <v xml:space="preserve">   C.  E. " LOS LIBERTADORES"</v>
          </cell>
        </row>
        <row r="7">
          <cell r="A7" t="str">
            <v>LUGAR          :</v>
          </cell>
          <cell r="B7" t="str">
            <v xml:space="preserve">   AYACUCHO - HUAMANGA - AYACUCHO</v>
          </cell>
        </row>
        <row r="9">
          <cell r="A9" t="str">
            <v>DEDUCCION  DE  REAJUSTES  QUE  NO  CORRESPONDEN</v>
          </cell>
        </row>
        <row r="11">
          <cell r="A11" t="str">
            <v>MATERIAL</v>
          </cell>
          <cell r="B11" t="str">
            <v>VALORIZACION</v>
          </cell>
          <cell r="C11" t="str">
            <v>IU</v>
          </cell>
          <cell r="D11" t="str">
            <v>MONTO</v>
          </cell>
          <cell r="E11" t="str">
            <v>ADELANTO OTORGADO</v>
          </cell>
          <cell r="G11" t="str">
            <v>COEF.</v>
          </cell>
          <cell r="H11" t="str">
            <v>I N D I C E S</v>
          </cell>
          <cell r="K11" t="str">
            <v>ADELANTO</v>
          </cell>
          <cell r="L11" t="str">
            <v>SALDO DEL</v>
          </cell>
          <cell r="M11" t="str">
            <v>DEDUCCION</v>
          </cell>
        </row>
        <row r="12">
          <cell r="A12" t="str">
            <v>INDICE</v>
          </cell>
          <cell r="D12" t="str">
            <v>VALORIZADO</v>
          </cell>
          <cell r="E12" t="str">
            <v>MONTO</v>
          </cell>
          <cell r="F12" t="str">
            <v>FECHA</v>
          </cell>
          <cell r="G12" t="str">
            <v>INCID.</v>
          </cell>
          <cell r="H12" t="str">
            <v>Io</v>
          </cell>
          <cell r="I12" t="str">
            <v>Ia</v>
          </cell>
          <cell r="J12" t="str">
            <v>Ir</v>
          </cell>
          <cell r="K12" t="str">
            <v>UTILIZADO</v>
          </cell>
          <cell r="L12" t="str">
            <v>ADELANTO</v>
          </cell>
        </row>
        <row r="13">
          <cell r="A13" t="str">
            <v>ESTRUCTURAS :</v>
          </cell>
        </row>
        <row r="14">
          <cell r="B14" t="str">
            <v>01-FEB-99</v>
          </cell>
          <cell r="D14">
            <v>0</v>
          </cell>
          <cell r="E14">
            <v>1427.7212315945906</v>
          </cell>
          <cell r="F14">
            <v>36182</v>
          </cell>
          <cell r="G14">
            <v>1.59995E-2</v>
          </cell>
          <cell r="H14">
            <v>180</v>
          </cell>
          <cell r="I14">
            <v>174.63</v>
          </cell>
          <cell r="J14">
            <v>174.63</v>
          </cell>
          <cell r="K14">
            <v>0</v>
          </cell>
          <cell r="L14">
            <v>1427.7212315945906</v>
          </cell>
          <cell r="M14">
            <v>0</v>
          </cell>
        </row>
        <row r="15">
          <cell r="A15" t="str">
            <v>AGREGADO</v>
          </cell>
          <cell r="B15" t="str">
            <v>02-MAR-99</v>
          </cell>
          <cell r="C15" t="str">
            <v>05</v>
          </cell>
          <cell r="D15">
            <v>0</v>
          </cell>
          <cell r="G15">
            <v>1.59995E-2</v>
          </cell>
          <cell r="J15">
            <v>175.31</v>
          </cell>
          <cell r="K15">
            <v>0</v>
          </cell>
          <cell r="L15">
            <v>1427.7212315945906</v>
          </cell>
          <cell r="M15">
            <v>0</v>
          </cell>
        </row>
        <row r="16">
          <cell r="A16" t="str">
            <v>GRUESO</v>
          </cell>
          <cell r="B16" t="str">
            <v>03-ABR-99</v>
          </cell>
          <cell r="D16">
            <v>0</v>
          </cell>
          <cell r="G16">
            <v>1.59995E-2</v>
          </cell>
          <cell r="J16">
            <v>175.31</v>
          </cell>
          <cell r="K16">
            <v>0</v>
          </cell>
          <cell r="L16">
            <v>1427.7212315945906</v>
          </cell>
          <cell r="M16">
            <v>0</v>
          </cell>
        </row>
        <row r="18">
          <cell r="B18" t="str">
            <v>01-FEB-99</v>
          </cell>
          <cell r="D18">
            <v>0</v>
          </cell>
          <cell r="E18">
            <v>2183.8665876985106</v>
          </cell>
          <cell r="F18">
            <v>36182</v>
          </cell>
          <cell r="G18">
            <v>2.4001999999999999E-2</v>
          </cell>
          <cell r="H18">
            <v>285.77</v>
          </cell>
          <cell r="I18">
            <v>299.35000000000002</v>
          </cell>
          <cell r="J18">
            <v>299.35000000000002</v>
          </cell>
          <cell r="K18">
            <v>0</v>
          </cell>
          <cell r="L18">
            <v>2183.8665876985106</v>
          </cell>
          <cell r="M18">
            <v>0</v>
          </cell>
        </row>
        <row r="19">
          <cell r="A19" t="str">
            <v xml:space="preserve">CEMENTO </v>
          </cell>
          <cell r="B19" t="str">
            <v>02-MAR-99</v>
          </cell>
          <cell r="C19" t="str">
            <v>21</v>
          </cell>
          <cell r="D19">
            <v>0</v>
          </cell>
          <cell r="G19">
            <v>2.4001999999999999E-2</v>
          </cell>
          <cell r="J19">
            <v>311.2</v>
          </cell>
          <cell r="K19">
            <v>0</v>
          </cell>
          <cell r="L19">
            <v>2183.8665876985106</v>
          </cell>
          <cell r="M19">
            <v>0</v>
          </cell>
        </row>
        <row r="20">
          <cell r="A20" t="str">
            <v>TIPO I</v>
          </cell>
          <cell r="B20" t="str">
            <v>03-ABR-99</v>
          </cell>
          <cell r="D20">
            <v>0</v>
          </cell>
          <cell r="G20">
            <v>2.4001999999999999E-2</v>
          </cell>
          <cell r="J20">
            <v>311.2</v>
          </cell>
          <cell r="K20">
            <v>570.41</v>
          </cell>
          <cell r="L20">
            <v>1613.4565876985107</v>
          </cell>
          <cell r="M20">
            <v>23.65</v>
          </cell>
        </row>
        <row r="22">
          <cell r="B22" t="str">
            <v>01-FEB-99</v>
          </cell>
          <cell r="D22">
            <v>0</v>
          </cell>
          <cell r="E22">
            <v>13182.759037573232</v>
          </cell>
          <cell r="F22">
            <v>36182</v>
          </cell>
          <cell r="G22">
            <v>0.14799999999999999</v>
          </cell>
          <cell r="H22">
            <v>351.74</v>
          </cell>
          <cell r="I22">
            <v>345.89</v>
          </cell>
          <cell r="J22">
            <v>345.89</v>
          </cell>
          <cell r="K22">
            <v>0</v>
          </cell>
          <cell r="L22">
            <v>13182.759037573232</v>
          </cell>
          <cell r="M22">
            <v>0</v>
          </cell>
        </row>
        <row r="23">
          <cell r="A23" t="str">
            <v>MADERA</v>
          </cell>
          <cell r="B23" t="str">
            <v>02-MAR-99</v>
          </cell>
          <cell r="C23" t="str">
            <v>43</v>
          </cell>
          <cell r="D23">
            <v>0</v>
          </cell>
          <cell r="G23">
            <v>0.14799999999999999</v>
          </cell>
          <cell r="J23">
            <v>345.98</v>
          </cell>
          <cell r="K23">
            <v>0</v>
          </cell>
          <cell r="L23">
            <v>13182.759037573232</v>
          </cell>
          <cell r="M23">
            <v>0</v>
          </cell>
        </row>
        <row r="24">
          <cell r="A24" t="str">
            <v>NACIONAL</v>
          </cell>
          <cell r="B24" t="str">
            <v>03-ABR-99</v>
          </cell>
          <cell r="D24">
            <v>0</v>
          </cell>
          <cell r="G24">
            <v>0.14799999999999999</v>
          </cell>
          <cell r="J24">
            <v>345.77</v>
          </cell>
          <cell r="K24">
            <v>3233.97</v>
          </cell>
          <cell r="L24">
            <v>9948.7890375732331</v>
          </cell>
          <cell r="M24">
            <v>-1.1000000000000001</v>
          </cell>
        </row>
        <row r="26">
          <cell r="B26" t="str">
            <v>01-FEB-99</v>
          </cell>
          <cell r="D26">
            <v>0</v>
          </cell>
          <cell r="E26">
            <v>30561.482305469133</v>
          </cell>
          <cell r="F26">
            <v>36182</v>
          </cell>
          <cell r="G26">
            <v>0.33800000000000002</v>
          </cell>
          <cell r="H26">
            <v>289.52999999999997</v>
          </cell>
          <cell r="I26">
            <v>309.08</v>
          </cell>
          <cell r="J26">
            <v>309.08</v>
          </cell>
          <cell r="K26">
            <v>0</v>
          </cell>
          <cell r="L26">
            <v>30561.482305469133</v>
          </cell>
          <cell r="M26">
            <v>0</v>
          </cell>
        </row>
        <row r="27">
          <cell r="A27" t="str">
            <v>DÓLAR</v>
          </cell>
          <cell r="B27" t="str">
            <v>02-MAR-99</v>
          </cell>
          <cell r="C27" t="str">
            <v>30</v>
          </cell>
          <cell r="D27">
            <v>0</v>
          </cell>
          <cell r="G27">
            <v>0.33800000000000002</v>
          </cell>
          <cell r="J27">
            <v>323.62</v>
          </cell>
          <cell r="K27">
            <v>0</v>
          </cell>
          <cell r="L27">
            <v>30561.482305469133</v>
          </cell>
          <cell r="M27">
            <v>0</v>
          </cell>
        </row>
        <row r="28">
          <cell r="B28" t="str">
            <v>03-ABR-99</v>
          </cell>
          <cell r="D28">
            <v>0</v>
          </cell>
          <cell r="G28">
            <v>0.33800000000000002</v>
          </cell>
          <cell r="J28">
            <v>322.08999999999997</v>
          </cell>
          <cell r="K28">
            <v>7840.59</v>
          </cell>
          <cell r="L28">
            <v>22720.892305469133</v>
          </cell>
          <cell r="M28">
            <v>352.32</v>
          </cell>
        </row>
        <row r="30">
          <cell r="B30" t="str">
            <v>TOTAL DEL MES</v>
          </cell>
          <cell r="K30">
            <v>11644.97</v>
          </cell>
        </row>
        <row r="31">
          <cell r="B31" t="str">
            <v>TOTAL ACUMULADO</v>
          </cell>
          <cell r="E31">
            <v>47355.829162335467</v>
          </cell>
          <cell r="K31">
            <v>11644.97</v>
          </cell>
          <cell r="L31">
            <v>35710.859162335466</v>
          </cell>
          <cell r="M31">
            <v>374.87</v>
          </cell>
        </row>
        <row r="34">
          <cell r="A34" t="str">
            <v>ARQUITECTURA :</v>
          </cell>
        </row>
        <row r="35">
          <cell r="B35" t="str">
            <v>01-FEB-99</v>
          </cell>
          <cell r="D35">
            <v>0</v>
          </cell>
          <cell r="E35">
            <v>9979.1787124862549</v>
          </cell>
          <cell r="F35" t="str">
            <v>22-Ene-99</v>
          </cell>
          <cell r="G35">
            <v>0.1850068</v>
          </cell>
          <cell r="H35">
            <v>282.79000000000002</v>
          </cell>
          <cell r="I35">
            <v>291.60000000000002</v>
          </cell>
          <cell r="J35">
            <v>291.60000000000002</v>
          </cell>
          <cell r="K35">
            <v>0</v>
          </cell>
          <cell r="L35">
            <v>9979.1787124862549</v>
          </cell>
          <cell r="M35">
            <v>0</v>
          </cell>
        </row>
        <row r="36">
          <cell r="A36" t="str">
            <v>PINTURA</v>
          </cell>
          <cell r="B36" t="str">
            <v>02-MAR-99</v>
          </cell>
          <cell r="C36" t="str">
            <v>54</v>
          </cell>
          <cell r="D36">
            <v>0</v>
          </cell>
          <cell r="G36">
            <v>0.1850068</v>
          </cell>
          <cell r="J36">
            <v>305.54000000000002</v>
          </cell>
          <cell r="K36">
            <v>0</v>
          </cell>
          <cell r="L36">
            <v>9979.1787124862549</v>
          </cell>
          <cell r="M36">
            <v>0</v>
          </cell>
        </row>
        <row r="37">
          <cell r="A37" t="str">
            <v>LATEX</v>
          </cell>
          <cell r="B37" t="str">
            <v>03-ABR-99</v>
          </cell>
          <cell r="D37">
            <v>0</v>
          </cell>
          <cell r="G37">
            <v>0.1850068</v>
          </cell>
          <cell r="J37">
            <v>311</v>
          </cell>
          <cell r="K37">
            <v>9979.1787124862549</v>
          </cell>
          <cell r="L37">
            <v>0</v>
          </cell>
          <cell r="M37">
            <v>684.59304438711808</v>
          </cell>
        </row>
        <row r="39">
          <cell r="A39" t="str">
            <v>PLANCHA</v>
          </cell>
          <cell r="B39" t="str">
            <v>01-FEB-99</v>
          </cell>
          <cell r="D39">
            <v>0</v>
          </cell>
          <cell r="E39">
            <v>6166.9921251782807</v>
          </cell>
          <cell r="F39" t="str">
            <v>22-Ene-99</v>
          </cell>
          <cell r="G39">
            <v>0.11700000000000001</v>
          </cell>
          <cell r="H39">
            <v>163.04</v>
          </cell>
          <cell r="I39">
            <v>166.31</v>
          </cell>
          <cell r="J39">
            <v>166.31</v>
          </cell>
          <cell r="K39">
            <v>0</v>
          </cell>
          <cell r="L39">
            <v>6166.9921251782807</v>
          </cell>
          <cell r="M39">
            <v>0</v>
          </cell>
        </row>
        <row r="40">
          <cell r="A40" t="str">
            <v>ASBESTO</v>
          </cell>
          <cell r="B40" t="str">
            <v>02-MAR-99</v>
          </cell>
          <cell r="C40" t="str">
            <v>59</v>
          </cell>
          <cell r="D40">
            <v>0</v>
          </cell>
          <cell r="G40">
            <v>0.11700000000000001</v>
          </cell>
          <cell r="J40">
            <v>166.31</v>
          </cell>
          <cell r="K40">
            <v>0</v>
          </cell>
          <cell r="L40">
            <v>6166.9921251782807</v>
          </cell>
          <cell r="M40">
            <v>0</v>
          </cell>
        </row>
        <row r="41">
          <cell r="A41" t="str">
            <v>CEMENTO</v>
          </cell>
          <cell r="B41" t="str">
            <v>03-ABR-99</v>
          </cell>
          <cell r="D41">
            <v>0</v>
          </cell>
          <cell r="G41">
            <v>0.11700000000000001</v>
          </cell>
          <cell r="J41">
            <v>169.36</v>
          </cell>
          <cell r="K41">
            <v>6166.9921251782807</v>
          </cell>
          <cell r="L41">
            <v>0</v>
          </cell>
          <cell r="M41">
            <v>115.36632716998177</v>
          </cell>
        </row>
        <row r="43">
          <cell r="B43" t="str">
            <v>TOTAL DEL MES</v>
          </cell>
          <cell r="K43">
            <v>16146.170837664537</v>
          </cell>
          <cell r="M43">
            <v>0</v>
          </cell>
        </row>
        <row r="44">
          <cell r="B44" t="str">
            <v>TOTAL ACUMULADO</v>
          </cell>
          <cell r="E44">
            <v>16146.170837664537</v>
          </cell>
          <cell r="K44">
            <v>16146.170837664537</v>
          </cell>
          <cell r="L44">
            <v>0</v>
          </cell>
          <cell r="M44">
            <v>799.95937155709987</v>
          </cell>
        </row>
      </sheetData>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s>
    <sheetDataSet>
      <sheetData sheetId="0"/>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cstSumm"/>
      <sheetName val="EstComp"/>
      <sheetName val="CommoditySum"/>
      <sheetName val="Sheet1"/>
      <sheetName val="PT"/>
      <sheetName val="Detail"/>
      <sheetName val="PipeBlks"/>
      <sheetName val="ElectBlks"/>
      <sheetName val="Instr"/>
      <sheetName val="Criteria"/>
      <sheetName val="WBS-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tas"/>
      <sheetName val="Taller"/>
      <sheetName val="Oper"/>
      <sheetName val="Deprec"/>
      <sheetName val="Dis_Mec"/>
      <sheetName val="C_MtoxMes"/>
      <sheetName val="Cost"/>
      <sheetName val="Gra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NES"/>
      <sheetName val="METRADO"/>
      <sheetName val="datos base"/>
      <sheetName val="0-25"/>
      <sheetName val="25-50"/>
      <sheetName val="50-75"/>
      <sheetName val="75-96"/>
      <sheetName val="S.ANCHOSUST"/>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efreshError="1"/>
      <sheetData sheetId="1" refreshError="1"/>
      <sheetData sheetId="2" refreshError="1">
        <row r="7">
          <cell r="B7" t="str">
            <v>U</v>
          </cell>
          <cell r="C7" t="str">
            <v>Zona Urbana</v>
          </cell>
          <cell r="D7">
            <v>7.5</v>
          </cell>
          <cell r="E7">
            <v>0.125</v>
          </cell>
          <cell r="F7">
            <v>7.5</v>
          </cell>
          <cell r="G7">
            <v>0</v>
          </cell>
          <cell r="I7">
            <v>0</v>
          </cell>
          <cell r="K7">
            <v>0</v>
          </cell>
        </row>
        <row r="8">
          <cell r="B8" t="str">
            <v>R</v>
          </cell>
          <cell r="C8" t="str">
            <v>Zona Rural</v>
          </cell>
          <cell r="D8">
            <v>7.5</v>
          </cell>
          <cell r="E8">
            <v>7.4999999999999997E-2</v>
          </cell>
          <cell r="F8">
            <v>7.6875</v>
          </cell>
          <cell r="G8">
            <v>0.15</v>
          </cell>
          <cell r="H8">
            <v>7.9499999999999993</v>
          </cell>
          <cell r="I8">
            <v>0.2</v>
          </cell>
          <cell r="J8">
            <v>8.1750000000000007</v>
          </cell>
          <cell r="K8">
            <v>0</v>
          </cell>
          <cell r="M8">
            <v>9.6750000000000007</v>
          </cell>
        </row>
        <row r="9">
          <cell r="B9" t="str">
            <v>T</v>
          </cell>
          <cell r="C9" t="str">
            <v>Transicion</v>
          </cell>
          <cell r="E9">
            <v>7.4999999999999997E-2</v>
          </cell>
          <cell r="G9">
            <v>0.35</v>
          </cell>
          <cell r="I9">
            <v>0</v>
          </cell>
          <cell r="K9">
            <v>0</v>
          </cell>
          <cell r="M9">
            <v>9.2249999999999996</v>
          </cell>
        </row>
        <row r="10">
          <cell r="B10" t="str">
            <v>P</v>
          </cell>
          <cell r="C10" t="str">
            <v>Puente, cruce v. ferrea</v>
          </cell>
          <cell r="E10">
            <v>7.4999999999999997E-2</v>
          </cell>
          <cell r="G10">
            <v>0</v>
          </cell>
          <cell r="I10">
            <v>0</v>
          </cell>
          <cell r="K10">
            <v>0</v>
          </cell>
        </row>
        <row r="11">
          <cell r="B11" t="str">
            <v>E</v>
          </cell>
          <cell r="C11" t="str">
            <v>Elevación de Rasante</v>
          </cell>
          <cell r="D11">
            <v>7.5</v>
          </cell>
          <cell r="E11">
            <v>7.4999999999999997E-2</v>
          </cell>
          <cell r="F11">
            <v>7.6875</v>
          </cell>
          <cell r="G11">
            <v>0.35</v>
          </cell>
          <cell r="H11">
            <v>8.25</v>
          </cell>
          <cell r="I11">
            <v>0.2</v>
          </cell>
          <cell r="J11">
            <v>8.7750000000000004</v>
          </cell>
          <cell r="K11">
            <v>0</v>
          </cell>
          <cell r="M11">
            <v>10.275</v>
          </cell>
        </row>
        <row r="12">
          <cell r="B12" t="str">
            <v>V</v>
          </cell>
          <cell r="C12" t="str">
            <v>Variante</v>
          </cell>
          <cell r="D12">
            <v>9</v>
          </cell>
          <cell r="E12">
            <v>7.4999999999999997E-2</v>
          </cell>
          <cell r="F12">
            <v>9.1875</v>
          </cell>
          <cell r="G12">
            <v>0.2</v>
          </cell>
          <cell r="H12">
            <v>9.5250000000000004</v>
          </cell>
          <cell r="I12">
            <v>0</v>
          </cell>
          <cell r="K12">
            <v>0.2</v>
          </cell>
          <cell r="L12">
            <v>10.125</v>
          </cell>
          <cell r="M12">
            <v>10.425000000000001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SUMEN"/>
      <sheetName val="ARMADURA LOSA"/>
      <sheetName val="DATOS"/>
      <sheetName val="Memoria Golon CON"/>
      <sheetName val="Mem Gol Acero"/>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IJOS"/>
      <sheetName val="VARIABLES"/>
      <sheetName val="MOV. Y DESMO. DE PERS."/>
      <sheetName val="ALIMNETA. Y VIATICOS"/>
      <sheetName val="ENSAYOS NO DESTRUCTIVOS"/>
      <sheetName val="GASTOS FINANCIEROS"/>
      <sheetName val="SEGUROS"/>
      <sheetName val="Ex-Médico Pre-Ocup"/>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CK SHOP"/>
      <sheetName val="WELDING SHOP"/>
      <sheetName val="FUEL LUBRICANT"/>
      <sheetName val="TRUCK WASH"/>
      <sheetName val="TIRE PAD"/>
      <sheetName val="PREVENTIVE MAINTENANCE"/>
      <sheetName val="YARD UTILITIES"/>
      <sheetName val="RESUMEN"/>
      <sheetName val="POR AREAS"/>
      <sheetName val="RESUMENX"/>
      <sheetName val="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2">
          <cell r="F22">
            <v>1.0400592664926087</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 muestra"/>
      <sheetName val="Mov-SUELOS"/>
      <sheetName val="EXCAVA CALICATA"/>
      <sheetName val="suelos ,canteras vale resumen"/>
      <sheetName val="PRECIOS suelos cant. "/>
      <sheetName val="Ens Standar y especiales de lab"/>
      <sheetName val="ENS CALICATAS  PUENTES Y O DE P"/>
      <sheetName val="suelos GEOLOGIA"/>
      <sheetName val="TINA_CACHAQUITOS"/>
      <sheetName val="PRECIOS MTC"/>
      <sheetName val="PRECIOS SENCICO"/>
      <sheetName val="PRECIOS UNI"/>
      <sheetName val="GEOLOGIA"/>
      <sheetName val="Perf Diamantina"/>
      <sheetName val="DIAMANTINA suelos"/>
      <sheetName val="DIAMANTINA rocas"/>
      <sheetName val="DIAMANTINA laboratorio"/>
      <sheetName val="Mov-Desm"/>
      <sheetName val="REFRACCION"/>
      <sheetName val="vale REFRACCION SISMICA"/>
      <sheetName val="Est de Riesg Sism"/>
      <sheetName val="GEOREFERENCIACION"/>
      <sheetName val="Monumen hitos"/>
      <sheetName val="Est de Traf y Eval Econ"/>
      <sheetName val="SUELOS F"/>
      <sheetName val="Est de Hidro y Hidralca"/>
      <sheetName val="fungibles CIRA"/>
      <sheetName val="DIAMANTINA"/>
      <sheetName val="SECTORES CRITICOS A"/>
      <sheetName val="ENSA NO DESTRUC PYP"/>
      <sheetName val="VIATICOS"/>
      <sheetName val="EXPEDICION CIRA"/>
      <sheetName val="CANTERAS RIOS (ANA)"/>
      <sheetName val="COFOPRI CATASTRALES"/>
      <sheetName val="Serv De Seg de Obra"/>
    </sheetNames>
    <sheetDataSet>
      <sheetData sheetId="0"/>
      <sheetData sheetId="1"/>
      <sheetData sheetId="2"/>
      <sheetData sheetId="3"/>
      <sheetData sheetId="4"/>
      <sheetData sheetId="5"/>
      <sheetData sheetId="6"/>
      <sheetData sheetId="7"/>
      <sheetData sheetId="8"/>
      <sheetData sheetId="9">
        <row r="4">
          <cell r="B4" t="str">
            <v>USA-06</v>
          </cell>
          <cell r="C4" t="str">
            <v xml:space="preserve"> Límite Líquido (MALLA Nº 40)</v>
          </cell>
          <cell r="D4" t="str">
            <v>MTC  E-110 (00)</v>
          </cell>
          <cell r="E4" t="str">
            <v>1</v>
          </cell>
          <cell r="F4">
            <v>20.41</v>
          </cell>
          <cell r="G4">
            <v>0.49001</v>
          </cell>
          <cell r="H4">
            <v>4.9001000000000001E-3</v>
          </cell>
          <cell r="I4">
            <v>17.64</v>
          </cell>
          <cell r="J4">
            <v>3.1751999999999998</v>
          </cell>
          <cell r="K4">
            <v>20.815200000000001</v>
          </cell>
        </row>
        <row r="5">
          <cell r="B5" t="str">
            <v>USA-08</v>
          </cell>
          <cell r="C5" t="str">
            <v xml:space="preserve"> Límite Plástico (MALLA Nº 40)</v>
          </cell>
          <cell r="D5" t="str">
            <v>MTC  E-111 (00)</v>
          </cell>
          <cell r="E5" t="str">
            <v>1</v>
          </cell>
          <cell r="F5">
            <v>20.04</v>
          </cell>
          <cell r="G5">
            <v>0.48115999999999998</v>
          </cell>
          <cell r="H5">
            <v>4.8116000000000001E-3</v>
          </cell>
          <cell r="I5">
            <v>17.32</v>
          </cell>
          <cell r="J5">
            <v>3.1175999999999999</v>
          </cell>
          <cell r="K5">
            <v>20.4376</v>
          </cell>
        </row>
        <row r="6">
          <cell r="B6" t="str">
            <v>USA-10</v>
          </cell>
          <cell r="C6" t="str">
            <v>Peso Específico Relativo de las Partículas Sólidas de un Suelo</v>
          </cell>
          <cell r="D6" t="str">
            <v>NTP 339.131 (99)</v>
          </cell>
          <cell r="E6" t="str">
            <v>1</v>
          </cell>
          <cell r="F6">
            <v>34.26</v>
          </cell>
          <cell r="G6">
            <v>0.82257999999999998</v>
          </cell>
          <cell r="H6">
            <v>8.2258000000000001E-3</v>
          </cell>
          <cell r="I6">
            <v>29.61</v>
          </cell>
          <cell r="J6">
            <v>5.3297999999999996</v>
          </cell>
          <cell r="K6">
            <v>34.939799999999998</v>
          </cell>
        </row>
        <row r="7">
          <cell r="B7" t="str">
            <v>USA-12</v>
          </cell>
          <cell r="C7" t="str">
            <v>Clasificación de Suelos para propósitos de Ingeniería (SUCS)</v>
          </cell>
          <cell r="D7" t="str">
            <v>NTP 339.134 (99)</v>
          </cell>
          <cell r="E7" t="str">
            <v>1</v>
          </cell>
          <cell r="F7">
            <v>15.94</v>
          </cell>
          <cell r="G7">
            <v>0.38274000000000002</v>
          </cell>
          <cell r="H7">
            <v>3.8274000000000003E-3</v>
          </cell>
          <cell r="I7">
            <v>13.78</v>
          </cell>
          <cell r="J7">
            <v>2.4803999999999999</v>
          </cell>
          <cell r="K7">
            <v>16.260400000000001</v>
          </cell>
        </row>
        <row r="8">
          <cell r="B8" t="str">
            <v>USA-13</v>
          </cell>
          <cell r="C8" t="str">
            <v>Clasificación de Suelos para el uso en Vías de Transporte (AASHTO)</v>
          </cell>
          <cell r="D8" t="str">
            <v>NTP 339.135 (99)</v>
          </cell>
          <cell r="E8" t="str">
            <v>1</v>
          </cell>
          <cell r="F8">
            <v>15.88</v>
          </cell>
          <cell r="G8">
            <v>0.38125999999999999</v>
          </cell>
          <cell r="H8">
            <v>3.8125999999999998E-3</v>
          </cell>
          <cell r="I8">
            <v>13.73</v>
          </cell>
          <cell r="J8">
            <v>2.4714</v>
          </cell>
          <cell r="K8">
            <v>16.2014</v>
          </cell>
        </row>
        <row r="9">
          <cell r="B9" t="str">
            <v>USA-16</v>
          </cell>
          <cell r="C9" t="str">
            <v>Equivalente de Arena de Suelos y Agregado Fino</v>
          </cell>
          <cell r="D9" t="str">
            <v>MTC  E-114 (00)</v>
          </cell>
          <cell r="E9" t="str">
            <v>1</v>
          </cell>
          <cell r="F9">
            <v>46.3</v>
          </cell>
          <cell r="G9">
            <v>1.11171</v>
          </cell>
          <cell r="H9">
            <v>1.11171E-2</v>
          </cell>
          <cell r="I9">
            <v>40.020000000000003</v>
          </cell>
          <cell r="J9">
            <v>7.2036000000000007</v>
          </cell>
          <cell r="K9">
            <v>47.223600000000005</v>
          </cell>
        </row>
        <row r="10">
          <cell r="B10" t="str">
            <v>USA-17</v>
          </cell>
          <cell r="C10" t="str">
            <v>Análisis Granulométrico de Agregados (Grueso, Fino y Global)</v>
          </cell>
          <cell r="D10" t="str">
            <v>MTC  E-204 (00)</v>
          </cell>
          <cell r="E10" t="str">
            <v>1</v>
          </cell>
          <cell r="F10">
            <v>49.36</v>
          </cell>
          <cell r="G10">
            <v>1.1851499999999999</v>
          </cell>
          <cell r="H10">
            <v>1.1851499999999999E-2</v>
          </cell>
          <cell r="I10">
            <v>42.67</v>
          </cell>
          <cell r="J10">
            <v>7.6806000000000001</v>
          </cell>
          <cell r="K10">
            <v>50.3506</v>
          </cell>
        </row>
        <row r="11">
          <cell r="B11" t="str">
            <v>USA-23</v>
          </cell>
          <cell r="C11" t="str">
            <v>Determinación de material más fino que pasan tamiz Nº 200 (0,75 m) por lavado en agregados</v>
          </cell>
          <cell r="D11" t="str">
            <v>MTC  E-202 (00)</v>
          </cell>
          <cell r="E11" t="str">
            <v>1</v>
          </cell>
          <cell r="F11">
            <v>31.48</v>
          </cell>
          <cell r="G11">
            <v>0.75588999999999995</v>
          </cell>
          <cell r="H11">
            <v>7.5588999999999995E-3</v>
          </cell>
          <cell r="I11">
            <v>27.21</v>
          </cell>
          <cell r="J11">
            <v>4.8978000000000002</v>
          </cell>
          <cell r="K11">
            <v>32.107799999999997</v>
          </cell>
        </row>
        <row r="12">
          <cell r="B12" t="str">
            <v>USA-24</v>
          </cell>
          <cell r="C12" t="str">
            <v xml:space="preserve"> Resistencia Agregados Gruesos de Tamaños Menores por Abrasión e Impacto en la Máquina de los Ángeles</v>
          </cell>
          <cell r="D12" t="str">
            <v>MTC  E-207 (00)</v>
          </cell>
          <cell r="E12" t="str">
            <v>1</v>
          </cell>
          <cell r="F12">
            <v>58.15</v>
          </cell>
          <cell r="G12">
            <v>1.39608</v>
          </cell>
          <cell r="H12">
            <v>1.3960800000000001E-2</v>
          </cell>
          <cell r="I12">
            <v>50.26</v>
          </cell>
          <cell r="J12">
            <v>9.0467999999999993</v>
          </cell>
          <cell r="K12">
            <v>59.306799999999996</v>
          </cell>
        </row>
        <row r="13">
          <cell r="B13" t="str">
            <v>USA-29</v>
          </cell>
          <cell r="C13" t="str">
            <v xml:space="preserve"> Partículas Chatas y Alargadas del Agregado Grueso</v>
          </cell>
          <cell r="D13" t="str">
            <v>NTP 400.040 (99)</v>
          </cell>
          <cell r="E13" t="str">
            <v>1</v>
          </cell>
          <cell r="F13">
            <v>38.93</v>
          </cell>
          <cell r="G13">
            <v>0.93457999999999997</v>
          </cell>
          <cell r="H13">
            <v>9.3457999999999996E-3</v>
          </cell>
          <cell r="I13">
            <v>33.64</v>
          </cell>
          <cell r="J13">
            <v>6.0552000000000001</v>
          </cell>
          <cell r="K13">
            <v>39.6952</v>
          </cell>
        </row>
        <row r="14">
          <cell r="B14" t="str">
            <v>UAQ-16</v>
          </cell>
          <cell r="C14" t="str">
            <v>Sales Solubles en agregados de pavimentos flexibles (Agregado Fino y Grueso)</v>
          </cell>
          <cell r="D14" t="str">
            <v>MTC E-219 (00)</v>
          </cell>
          <cell r="E14" t="str">
            <v>2</v>
          </cell>
          <cell r="F14">
            <v>34.44</v>
          </cell>
          <cell r="G14">
            <v>0.82694999999999996</v>
          </cell>
          <cell r="H14">
            <v>8.2694999999999991E-3</v>
          </cell>
          <cell r="I14">
            <v>29.77</v>
          </cell>
          <cell r="J14">
            <v>5.3586</v>
          </cell>
          <cell r="K14">
            <v>35.128599999999999</v>
          </cell>
        </row>
        <row r="15">
          <cell r="B15" t="str">
            <v>UCC-01</v>
          </cell>
          <cell r="C15" t="str">
            <v>Compactación del suelo en laboratorio utilizando una energía modificada , 2700 kN-m/m3, 56000pie-lbf/pie3</v>
          </cell>
          <cell r="D15" t="str">
            <v>MTC E-115 (00)</v>
          </cell>
          <cell r="E15" t="str">
            <v>1</v>
          </cell>
          <cell r="F15">
            <v>83.37</v>
          </cell>
          <cell r="G15">
            <v>2.0017200000000002</v>
          </cell>
          <cell r="H15">
            <v>2.0017200000000002E-2</v>
          </cell>
          <cell r="I15">
            <v>72.06</v>
          </cell>
          <cell r="J15">
            <v>12.970800000000001</v>
          </cell>
          <cell r="K15">
            <v>85.030799999999999</v>
          </cell>
        </row>
        <row r="16">
          <cell r="B16" t="str">
            <v>UCC-04</v>
          </cell>
          <cell r="C16" t="str">
            <v>CBR (Relación de Soporte de California) de Suelos Compactados en Laboratorio (no incluye proctor)</v>
          </cell>
          <cell r="D16" t="str">
            <v>MTC E-132 (00)</v>
          </cell>
          <cell r="E16" t="str">
            <v>1</v>
          </cell>
          <cell r="F16">
            <v>196.8</v>
          </cell>
          <cell r="G16">
            <v>4.72506</v>
          </cell>
          <cell r="H16">
            <v>4.7250600000000004E-2</v>
          </cell>
          <cell r="I16">
            <v>170.1</v>
          </cell>
          <cell r="J16">
            <v>30.617999999999999</v>
          </cell>
          <cell r="K16">
            <v>200.71799999999999</v>
          </cell>
        </row>
        <row r="17">
          <cell r="B17" t="str">
            <v>TOTAL</v>
          </cell>
          <cell r="F17">
            <v>645.36</v>
          </cell>
          <cell r="G17">
            <v>318.43000000000006</v>
          </cell>
          <cell r="I17">
            <v>557.80999999999995</v>
          </cell>
          <cell r="J17">
            <v>100.40579999999999</v>
          </cell>
          <cell r="K17">
            <v>658.21580000000006</v>
          </cell>
        </row>
        <row r="18">
          <cell r="B18" t="str">
            <v>CANTIDAD MÍNIMA DE MUESTRA 120 KG.</v>
          </cell>
        </row>
        <row r="20">
          <cell r="B20" t="str">
            <v>BASE GRANULAR</v>
          </cell>
        </row>
        <row r="21">
          <cell r="B21" t="str">
            <v>MATERIAL GRANULAR (agregado grueso y fino)</v>
          </cell>
        </row>
        <row r="22">
          <cell r="B22" t="str">
            <v>CÓDIGO</v>
          </cell>
          <cell r="C22" t="str">
            <v>ENSAYO</v>
          </cell>
          <cell r="D22" t="str">
            <v>NORMA</v>
          </cell>
          <cell r="E22" t="str">
            <v>CANTIDAD</v>
          </cell>
          <cell r="F22" t="str">
            <v>COSTO UNITARIO</v>
          </cell>
        </row>
        <row r="23">
          <cell r="B23" t="str">
            <v>USA-06</v>
          </cell>
          <cell r="C23" t="str">
            <v xml:space="preserve"> Límite Líquido (MALLA Nº 40)</v>
          </cell>
          <cell r="D23" t="str">
            <v>MTC  E-110 (00)</v>
          </cell>
          <cell r="E23" t="str">
            <v>1</v>
          </cell>
          <cell r="F23">
            <v>20.41</v>
          </cell>
          <cell r="G23">
            <v>0.49001</v>
          </cell>
          <cell r="H23">
            <v>4.9001000000000001E-3</v>
          </cell>
          <cell r="I23">
            <v>17.64</v>
          </cell>
          <cell r="J23">
            <v>3.1751999999999998</v>
          </cell>
          <cell r="K23">
            <v>20.815200000000001</v>
          </cell>
        </row>
        <row r="24">
          <cell r="B24" t="str">
            <v>USA-08</v>
          </cell>
          <cell r="C24" t="str">
            <v xml:space="preserve"> Límite Plástico (MALLA Nº 40)</v>
          </cell>
          <cell r="D24" t="str">
            <v>MTC  E-111 (00)</v>
          </cell>
          <cell r="E24" t="str">
            <v>1</v>
          </cell>
          <cell r="F24">
            <v>20.04</v>
          </cell>
          <cell r="G24">
            <v>0.48115999999999998</v>
          </cell>
          <cell r="H24">
            <v>4.8116000000000001E-3</v>
          </cell>
          <cell r="I24">
            <v>17.32</v>
          </cell>
          <cell r="J24">
            <v>3.1175999999999999</v>
          </cell>
          <cell r="K24">
            <v>20.4376</v>
          </cell>
        </row>
        <row r="25">
          <cell r="B25" t="str">
            <v>USA-10</v>
          </cell>
          <cell r="C25" t="str">
            <v>Peso Específico Relativo de las Partículas Sólidas de un Suelo</v>
          </cell>
          <cell r="D25" t="str">
            <v>NTP 339.131 (99)</v>
          </cell>
          <cell r="E25" t="str">
            <v>1</v>
          </cell>
          <cell r="F25">
            <v>34.26</v>
          </cell>
          <cell r="G25">
            <v>0.82257999999999998</v>
          </cell>
          <cell r="H25">
            <v>8.2258000000000001E-3</v>
          </cell>
          <cell r="I25">
            <v>29.61</v>
          </cell>
          <cell r="J25">
            <v>5.3297999999999996</v>
          </cell>
          <cell r="K25">
            <v>34.939799999999998</v>
          </cell>
        </row>
        <row r="26">
          <cell r="B26" t="str">
            <v>USA-12</v>
          </cell>
          <cell r="C26" t="str">
            <v>Clasificación de Suelos para propósitos de Ingeniería (SUCS)</v>
          </cell>
          <cell r="D26" t="str">
            <v>NTP 339.134 (99)</v>
          </cell>
          <cell r="E26" t="str">
            <v>1</v>
          </cell>
          <cell r="F26">
            <v>15.94</v>
          </cell>
          <cell r="G26">
            <v>0.38274000000000002</v>
          </cell>
          <cell r="H26">
            <v>3.8274000000000003E-3</v>
          </cell>
          <cell r="I26">
            <v>13.78</v>
          </cell>
          <cell r="J26">
            <v>2.4803999999999999</v>
          </cell>
          <cell r="K26">
            <v>16.260400000000001</v>
          </cell>
        </row>
        <row r="27">
          <cell r="B27" t="str">
            <v>USA-13</v>
          </cell>
          <cell r="C27" t="str">
            <v>Clasificación de Suelos para el uso en Vías de Transporte (AASHTO)</v>
          </cell>
          <cell r="D27" t="str">
            <v>NTP 339.135 (99)</v>
          </cell>
          <cell r="E27" t="str">
            <v>1</v>
          </cell>
          <cell r="F27">
            <v>15.88</v>
          </cell>
          <cell r="G27">
            <v>0.38125999999999999</v>
          </cell>
          <cell r="H27">
            <v>3.8125999999999998E-3</v>
          </cell>
          <cell r="I27">
            <v>13.73</v>
          </cell>
          <cell r="J27">
            <v>2.4714</v>
          </cell>
          <cell r="K27">
            <v>16.2014</v>
          </cell>
        </row>
        <row r="28">
          <cell r="B28" t="str">
            <v>USA-16</v>
          </cell>
          <cell r="C28" t="str">
            <v>Equivalente de Arena de Suelos y Agregado Fino</v>
          </cell>
          <cell r="D28" t="str">
            <v>MTC  E-114 (00)</v>
          </cell>
          <cell r="E28" t="str">
            <v>1</v>
          </cell>
          <cell r="F28">
            <v>46.3</v>
          </cell>
          <cell r="G28">
            <v>1.11171</v>
          </cell>
          <cell r="H28">
            <v>1.11171E-2</v>
          </cell>
          <cell r="I28">
            <v>40.020000000000003</v>
          </cell>
          <cell r="J28">
            <v>7.2036000000000007</v>
          </cell>
          <cell r="K28">
            <v>47.223600000000005</v>
          </cell>
        </row>
        <row r="29">
          <cell r="B29" t="str">
            <v>USA-17</v>
          </cell>
          <cell r="C29" t="str">
            <v>Análisis Granulométrico de Agregados (Grueso, Fino y Global)</v>
          </cell>
          <cell r="D29" t="str">
            <v>MTC  E-204 (00)</v>
          </cell>
          <cell r="E29" t="str">
            <v>1</v>
          </cell>
          <cell r="F29">
            <v>49.36</v>
          </cell>
          <cell r="G29">
            <v>1.1851499999999999</v>
          </cell>
          <cell r="H29">
            <v>1.1851499999999999E-2</v>
          </cell>
          <cell r="I29">
            <v>42.67</v>
          </cell>
          <cell r="J29">
            <v>7.6806000000000001</v>
          </cell>
          <cell r="K29">
            <v>50.3506</v>
          </cell>
        </row>
        <row r="30">
          <cell r="B30" t="str">
            <v>USA-19*</v>
          </cell>
          <cell r="C30" t="str">
            <v>Inalterabilidad de los Agregados Finos por Medio del Sulfato de Sodio o Magnesio (Durabilidad)</v>
          </cell>
          <cell r="D30" t="str">
            <v>NTP 400.016 (99)</v>
          </cell>
          <cell r="E30" t="str">
            <v>1</v>
          </cell>
          <cell r="F30">
            <v>72.55</v>
          </cell>
          <cell r="G30">
            <v>1.7419100000000001</v>
          </cell>
          <cell r="H30">
            <v>1.74191E-2</v>
          </cell>
          <cell r="I30">
            <v>62.71</v>
          </cell>
          <cell r="J30">
            <v>11.287799999999999</v>
          </cell>
          <cell r="K30">
            <v>73.997799999999998</v>
          </cell>
        </row>
        <row r="31">
          <cell r="B31" t="str">
            <v>USA-20*</v>
          </cell>
          <cell r="C31" t="str">
            <v>Inalterabilidad de los Agregados Gruesos por Medio del Sulfato de Sodio o Magnesio-sin reactivo (Durabilidad)</v>
          </cell>
          <cell r="D31" t="str">
            <v>NTP 400.016 (99)</v>
          </cell>
          <cell r="E31" t="str">
            <v>1</v>
          </cell>
          <cell r="F31">
            <v>74.09</v>
          </cell>
          <cell r="G31">
            <v>1.77894</v>
          </cell>
          <cell r="H31">
            <v>1.77894E-2</v>
          </cell>
          <cell r="I31">
            <v>64.040000000000006</v>
          </cell>
          <cell r="J31">
            <v>11.527200000000001</v>
          </cell>
          <cell r="K31">
            <v>75.567200000000014</v>
          </cell>
        </row>
        <row r="32">
          <cell r="B32" t="str">
            <v>USA-23</v>
          </cell>
          <cell r="C32" t="str">
            <v>Determinación de material más fino que pasan tamiz Nº 200 (0,75 m) por lavado en agregados</v>
          </cell>
          <cell r="D32" t="str">
            <v>MTC  E-202 (00)</v>
          </cell>
          <cell r="E32" t="str">
            <v>1</v>
          </cell>
          <cell r="F32">
            <v>31.48</v>
          </cell>
          <cell r="H32">
            <v>0</v>
          </cell>
          <cell r="I32">
            <v>0</v>
          </cell>
          <cell r="J32">
            <v>0</v>
          </cell>
          <cell r="K32">
            <v>0</v>
          </cell>
        </row>
        <row r="33">
          <cell r="B33" t="str">
            <v>USA-24</v>
          </cell>
          <cell r="C33" t="str">
            <v xml:space="preserve"> Resistencia Agregados Gruesos de Tamaños Menores por Abrasión e Impacto en la Máquina de los Ángeles</v>
          </cell>
          <cell r="D33" t="str">
            <v>MTC  E-207 (00)</v>
          </cell>
          <cell r="E33" t="str">
            <v>1</v>
          </cell>
          <cell r="F33">
            <v>58.15</v>
          </cell>
          <cell r="G33">
            <v>1.39608</v>
          </cell>
          <cell r="H33">
            <v>1.3960800000000001E-2</v>
          </cell>
          <cell r="I33">
            <v>50.26</v>
          </cell>
          <cell r="J33">
            <v>9.0467999999999993</v>
          </cell>
          <cell r="K33">
            <v>59.306799999999996</v>
          </cell>
        </row>
        <row r="34">
          <cell r="B34" t="str">
            <v>USA-26</v>
          </cell>
          <cell r="C34" t="str">
            <v xml:space="preserve"> Peso Específico y Absorción del Agregado Grueso </v>
          </cell>
          <cell r="D34" t="str">
            <v>NTP 400.021 (02)</v>
          </cell>
          <cell r="E34" t="str">
            <v>1</v>
          </cell>
          <cell r="F34">
            <v>44.56</v>
          </cell>
          <cell r="G34">
            <v>1.06993</v>
          </cell>
          <cell r="H34">
            <v>1.06993E-2</v>
          </cell>
          <cell r="I34">
            <v>38.520000000000003</v>
          </cell>
          <cell r="J34">
            <v>6.9336000000000002</v>
          </cell>
          <cell r="K34">
            <v>45.453600000000002</v>
          </cell>
        </row>
        <row r="35">
          <cell r="B35" t="str">
            <v>USA-29</v>
          </cell>
          <cell r="C35" t="str">
            <v xml:space="preserve"> Partículas Chatas y Alargadas del Agregado Grueso</v>
          </cell>
          <cell r="D35" t="str">
            <v>NTP 400.040 (99)</v>
          </cell>
          <cell r="E35" t="str">
            <v>1</v>
          </cell>
          <cell r="F35">
            <v>38.93</v>
          </cell>
          <cell r="G35">
            <v>0.93457999999999997</v>
          </cell>
          <cell r="H35">
            <v>9.3457999999999996E-3</v>
          </cell>
          <cell r="I35">
            <v>33.64</v>
          </cell>
          <cell r="J35">
            <v>6.0552000000000001</v>
          </cell>
          <cell r="K35">
            <v>39.6952</v>
          </cell>
        </row>
        <row r="36">
          <cell r="B36" t="str">
            <v>USA-35</v>
          </cell>
          <cell r="C36" t="str">
            <v xml:space="preserve"> Porcentaje de Caras de Fractura en el Agregado Grueso (01 a más)</v>
          </cell>
          <cell r="D36" t="str">
            <v>MTC  E-210 (00)</v>
          </cell>
          <cell r="E36" t="str">
            <v>1</v>
          </cell>
          <cell r="F36">
            <v>21.25</v>
          </cell>
          <cell r="G36">
            <v>0.51014000000000004</v>
          </cell>
          <cell r="H36">
            <v>5.1014000000000007E-3</v>
          </cell>
          <cell r="I36">
            <v>18.37</v>
          </cell>
          <cell r="J36">
            <v>3.3066</v>
          </cell>
          <cell r="K36">
            <v>21.676600000000001</v>
          </cell>
        </row>
        <row r="37">
          <cell r="B37" t="str">
            <v>USA-36</v>
          </cell>
          <cell r="C37" t="str">
            <v xml:space="preserve"> Porcentaje de Caras de Fractura en el Agregado Grueso (02 a más)</v>
          </cell>
          <cell r="D37" t="str">
            <v>MTC  E-210 (00)</v>
          </cell>
          <cell r="E37" t="str">
            <v>1</v>
          </cell>
          <cell r="F37">
            <v>21.25</v>
          </cell>
          <cell r="G37">
            <v>0.51014000000000004</v>
          </cell>
          <cell r="H37">
            <v>5.1014000000000007E-3</v>
          </cell>
          <cell r="I37">
            <v>18.37</v>
          </cell>
          <cell r="J37">
            <v>3.3066</v>
          </cell>
          <cell r="K37">
            <v>21.676600000000001</v>
          </cell>
        </row>
        <row r="38">
          <cell r="B38" t="str">
            <v>UAQ-16</v>
          </cell>
          <cell r="C38" t="str">
            <v>Sales Solubles en agregados de pavimentos flexibles (Agregado Fino y Grueso)</v>
          </cell>
          <cell r="D38" t="str">
            <v>MTC E-219 (00)</v>
          </cell>
          <cell r="E38" t="str">
            <v>1</v>
          </cell>
          <cell r="F38">
            <v>34.44</v>
          </cell>
          <cell r="G38">
            <v>0.82694999999999996</v>
          </cell>
          <cell r="H38">
            <v>8.2694999999999991E-3</v>
          </cell>
          <cell r="I38">
            <v>29.77</v>
          </cell>
          <cell r="J38">
            <v>5.3586</v>
          </cell>
          <cell r="K38">
            <v>35.128599999999999</v>
          </cell>
        </row>
        <row r="39">
          <cell r="B39" t="str">
            <v>UCC-01</v>
          </cell>
          <cell r="C39" t="str">
            <v>Compactación del suelo en laboratorio utilizando una energía modificada , 2700 kN-m/m3, 56000pie-lbf/pie3</v>
          </cell>
          <cell r="D39" t="str">
            <v>MTC E-115 (00)</v>
          </cell>
          <cell r="E39" t="str">
            <v>1</v>
          </cell>
          <cell r="F39">
            <v>83.37</v>
          </cell>
          <cell r="G39">
            <v>2.0017200000000002</v>
          </cell>
          <cell r="H39">
            <v>2.0017200000000002E-2</v>
          </cell>
          <cell r="I39">
            <v>72.06</v>
          </cell>
          <cell r="J39">
            <v>12.970800000000001</v>
          </cell>
          <cell r="K39">
            <v>85.030799999999999</v>
          </cell>
        </row>
        <row r="40">
          <cell r="B40" t="str">
            <v>UCC-04</v>
          </cell>
          <cell r="C40" t="str">
            <v>CBR (Relación de Soporte de California) de Suelos Compactados en Laboratorio (no incluye proctor)</v>
          </cell>
          <cell r="D40" t="str">
            <v>MTC E-132 (00)</v>
          </cell>
          <cell r="E40" t="str">
            <v>1</v>
          </cell>
          <cell r="F40">
            <v>196.8</v>
          </cell>
          <cell r="G40">
            <v>4.72506</v>
          </cell>
          <cell r="H40">
            <v>4.7250600000000004E-2</v>
          </cell>
          <cell r="I40">
            <v>170.1</v>
          </cell>
          <cell r="J40">
            <v>30.617999999999999</v>
          </cell>
          <cell r="K40">
            <v>200.71799999999999</v>
          </cell>
        </row>
        <row r="41">
          <cell r="B41" t="str">
            <v>TOTAL</v>
          </cell>
          <cell r="F41">
            <v>879.06000000000017</v>
          </cell>
          <cell r="I41">
            <v>732.61</v>
          </cell>
          <cell r="J41">
            <v>131.8698</v>
          </cell>
          <cell r="K41">
            <v>600.74019999999996</v>
          </cell>
        </row>
        <row r="42">
          <cell r="B42" t="str">
            <v>ASFALTO EN CALIENTE</v>
          </cell>
        </row>
        <row r="43">
          <cell r="B43" t="str">
            <v>AGREGADO GRUESO</v>
          </cell>
        </row>
        <row r="44">
          <cell r="B44" t="str">
            <v>CÓDIGO</v>
          </cell>
          <cell r="C44" t="str">
            <v>ENSAYO</v>
          </cell>
          <cell r="D44" t="str">
            <v>NORMA</v>
          </cell>
          <cell r="E44" t="str">
            <v>CANTIDAD</v>
          </cell>
          <cell r="F44" t="str">
            <v>COSTO UNITARIO</v>
          </cell>
        </row>
        <row r="45">
          <cell r="B45" t="str">
            <v>USA-17</v>
          </cell>
          <cell r="C45" t="str">
            <v>Análisis Granulométrico de Agregados (Grueso, Fino y Global)</v>
          </cell>
          <cell r="D45" t="str">
            <v>MTC  E-204 (00)</v>
          </cell>
          <cell r="E45" t="str">
            <v>1</v>
          </cell>
          <cell r="F45">
            <v>49.36</v>
          </cell>
          <cell r="G45">
            <v>1.1851499999999999</v>
          </cell>
          <cell r="H45">
            <v>1.1851499999999999E-2</v>
          </cell>
          <cell r="I45">
            <v>42.67</v>
          </cell>
          <cell r="J45">
            <v>7.6806000000000001</v>
          </cell>
          <cell r="K45">
            <v>50.3506</v>
          </cell>
        </row>
        <row r="46">
          <cell r="B46" t="str">
            <v>USA-18</v>
          </cell>
          <cell r="C46" t="str">
            <v xml:space="preserve">Terrones de Arcilla y Partículas Desmenuzables en los Agregados </v>
          </cell>
          <cell r="D46" t="str">
            <v>NTP 400.015 (02)</v>
          </cell>
          <cell r="E46" t="str">
            <v>1</v>
          </cell>
          <cell r="F46">
            <v>51.78</v>
          </cell>
          <cell r="G46">
            <v>1.2432399999999999</v>
          </cell>
          <cell r="H46">
            <v>1.24324E-2</v>
          </cell>
          <cell r="I46">
            <v>44.76</v>
          </cell>
          <cell r="J46">
            <v>8.0567999999999991</v>
          </cell>
          <cell r="K46">
            <v>52.816800000000001</v>
          </cell>
        </row>
        <row r="47">
          <cell r="B47" t="str">
            <v>USA-20</v>
          </cell>
          <cell r="C47" t="str">
            <v>Inalterabilidad de los Agregados Gruesos por Medio del Sulfato de Sodio o Magnesio-sin reactivo (Durabilidad)</v>
          </cell>
          <cell r="D47" t="str">
            <v>MTC  E-209 (00)</v>
          </cell>
          <cell r="E47" t="str">
            <v>1</v>
          </cell>
          <cell r="F47">
            <v>74.09</v>
          </cell>
          <cell r="G47">
            <v>1.77894</v>
          </cell>
          <cell r="H47">
            <v>1.77894E-2</v>
          </cell>
          <cell r="I47">
            <v>64.040000000000006</v>
          </cell>
          <cell r="J47">
            <v>11.527200000000001</v>
          </cell>
          <cell r="K47">
            <v>75.567200000000014</v>
          </cell>
        </row>
        <row r="48">
          <cell r="B48" t="str">
            <v>USA-24</v>
          </cell>
          <cell r="C48" t="str">
            <v xml:space="preserve"> Resistencia Agregados Gruesos de Tamaños Menores por Abrasión e Impacto en la Máquina de los Ángeles</v>
          </cell>
          <cell r="D48" t="str">
            <v>MTC  E-207 (00)</v>
          </cell>
          <cell r="E48" t="str">
            <v>1</v>
          </cell>
          <cell r="F48">
            <v>58.15</v>
          </cell>
          <cell r="G48">
            <v>1.39608</v>
          </cell>
          <cell r="H48">
            <v>1.3960800000000001E-2</v>
          </cell>
          <cell r="I48">
            <v>50.26</v>
          </cell>
          <cell r="J48">
            <v>9.0467999999999993</v>
          </cell>
          <cell r="K48">
            <v>59.306799999999996</v>
          </cell>
        </row>
        <row r="49">
          <cell r="B49" t="str">
            <v>USA-26</v>
          </cell>
          <cell r="C49" t="str">
            <v xml:space="preserve"> Peso Específico y Absorción del Agregado Grueso </v>
          </cell>
          <cell r="D49" t="str">
            <v>NTP 400.021 (02)</v>
          </cell>
          <cell r="E49" t="str">
            <v>1</v>
          </cell>
          <cell r="F49">
            <v>44.56</v>
          </cell>
          <cell r="G49">
            <v>1.06993</v>
          </cell>
          <cell r="H49">
            <v>1.06993E-2</v>
          </cell>
          <cell r="I49">
            <v>38.520000000000003</v>
          </cell>
          <cell r="J49">
            <v>6.9336000000000002</v>
          </cell>
          <cell r="K49">
            <v>45.453600000000002</v>
          </cell>
        </row>
        <row r="50">
          <cell r="B50" t="str">
            <v>USA-29</v>
          </cell>
          <cell r="C50" t="str">
            <v xml:space="preserve"> Partículas Chatas y Alargadas del Agregado Grueso</v>
          </cell>
          <cell r="D50" t="str">
            <v>ASTM D - 4791 (99)</v>
          </cell>
          <cell r="E50" t="str">
            <v>1</v>
          </cell>
          <cell r="F50">
            <v>38.93</v>
          </cell>
          <cell r="G50">
            <v>0.93457999999999997</v>
          </cell>
          <cell r="H50">
            <v>9.3457999999999996E-3</v>
          </cell>
          <cell r="I50">
            <v>33.64</v>
          </cell>
          <cell r="J50">
            <v>6.0552000000000001</v>
          </cell>
          <cell r="K50">
            <v>39.6952</v>
          </cell>
        </row>
        <row r="51">
          <cell r="B51" t="str">
            <v>USA-35</v>
          </cell>
          <cell r="C51" t="str">
            <v xml:space="preserve"> Porcentaje de Caras de Fractura en el Agregado Grueso (01 a más)</v>
          </cell>
          <cell r="D51" t="str">
            <v>MTC  E-210 (00)</v>
          </cell>
          <cell r="E51" t="str">
            <v>1</v>
          </cell>
          <cell r="F51">
            <v>21.25</v>
          </cell>
          <cell r="G51">
            <v>0.51014000000000004</v>
          </cell>
          <cell r="H51">
            <v>5.1014000000000007E-3</v>
          </cell>
          <cell r="I51">
            <v>18.37</v>
          </cell>
          <cell r="J51">
            <v>3.3066</v>
          </cell>
          <cell r="K51">
            <v>21.676600000000001</v>
          </cell>
        </row>
        <row r="52">
          <cell r="B52" t="str">
            <v>USA-36</v>
          </cell>
          <cell r="C52" t="str">
            <v xml:space="preserve"> Porcentaje de Caras de Fractura en el Agregado Grueso (02 a más)</v>
          </cell>
          <cell r="D52" t="str">
            <v>MTC  E-210 (00)</v>
          </cell>
          <cell r="E52" t="str">
            <v>1</v>
          </cell>
          <cell r="F52">
            <v>21.25</v>
          </cell>
          <cell r="G52">
            <v>0.51014000000000004</v>
          </cell>
          <cell r="H52">
            <v>5.1014000000000007E-3</v>
          </cell>
          <cell r="I52">
            <v>18.37</v>
          </cell>
          <cell r="J52">
            <v>3.3066</v>
          </cell>
          <cell r="K52">
            <v>21.676600000000001</v>
          </cell>
        </row>
        <row r="53">
          <cell r="B53" t="str">
            <v>UAQ-16</v>
          </cell>
          <cell r="C53" t="str">
            <v>Sales Solubles en agregados de pavimentos flexibles (Agregado Fino y Grueso)</v>
          </cell>
          <cell r="D53" t="str">
            <v>MTC E-219 (00)</v>
          </cell>
          <cell r="E53" t="str">
            <v>1</v>
          </cell>
          <cell r="F53">
            <v>34.44</v>
          </cell>
          <cell r="G53">
            <v>0.82694999999999996</v>
          </cell>
          <cell r="H53">
            <v>8.2694999999999991E-3</v>
          </cell>
          <cell r="I53">
            <v>29.77</v>
          </cell>
          <cell r="J53">
            <v>5.3586</v>
          </cell>
          <cell r="K53">
            <v>35.128599999999999</v>
          </cell>
        </row>
        <row r="54">
          <cell r="B54" t="str">
            <v>UMA-11*</v>
          </cell>
          <cell r="C54" t="str">
            <v xml:space="preserve"> Ensayo de Stripping de Mezcla Agregado – Bitumen (Adherencia de grava)</v>
          </cell>
          <cell r="D54" t="str">
            <v>MTC E-115 (00)</v>
          </cell>
          <cell r="E54" t="str">
            <v>1</v>
          </cell>
          <cell r="F54">
            <v>83.37</v>
          </cell>
          <cell r="G54">
            <v>1.4107400000000001</v>
          </cell>
          <cell r="H54">
            <v>1.4107400000000001E-2</v>
          </cell>
          <cell r="I54">
            <v>50.79</v>
          </cell>
          <cell r="J54">
            <v>9.142199999999999</v>
          </cell>
          <cell r="K54">
            <v>59.932199999999995</v>
          </cell>
        </row>
        <row r="55">
          <cell r="B55" t="str">
            <v>α</v>
          </cell>
          <cell r="C55" t="str">
            <v>Angularidad del Agregado Fino</v>
          </cell>
          <cell r="D55" t="str">
            <v>MTC E-222 (00)</v>
          </cell>
          <cell r="E55" t="str">
            <v>1</v>
          </cell>
          <cell r="F55">
            <v>0</v>
          </cell>
          <cell r="I55">
            <v>0</v>
          </cell>
        </row>
        <row r="56">
          <cell r="B56" t="str">
            <v>α</v>
          </cell>
          <cell r="C56" t="str">
            <v>Índice de Durabilidad</v>
          </cell>
          <cell r="D56" t="str">
            <v>MTC E-214 (00)</v>
          </cell>
          <cell r="E56" t="str">
            <v>1</v>
          </cell>
          <cell r="F56">
            <v>0</v>
          </cell>
          <cell r="I56">
            <v>0</v>
          </cell>
        </row>
        <row r="57">
          <cell r="B57" t="str">
            <v>TOTAL</v>
          </cell>
          <cell r="F57">
            <v>477.18000000000006</v>
          </cell>
          <cell r="I57">
            <v>391.19000000000005</v>
          </cell>
          <cell r="K57">
            <v>461.60419999999999</v>
          </cell>
        </row>
        <row r="58">
          <cell r="B58" t="str">
            <v>CANTIDAD MÍNIMA DE MUESTRA 70 KG.</v>
          </cell>
        </row>
        <row r="59">
          <cell r="B59" t="str">
            <v>REACTIVOS: EL CLIENTE DEBE TRAER 01 KG DE SULFATO DE MAGNESIO ANHIDRO QP (ADJUNTAR CERTIFICADO DE ANÁLISIS)</v>
          </cell>
        </row>
        <row r="60">
          <cell r="B60" t="str">
            <v>α: Estos ensayos no son efectuados en el Laboratorio DEE.</v>
          </cell>
        </row>
        <row r="62">
          <cell r="B62" t="str">
            <v>ASFALTO EN CALIENTE</v>
          </cell>
        </row>
        <row r="63">
          <cell r="B63" t="str">
            <v>AGREGADO FINO</v>
          </cell>
        </row>
        <row r="64">
          <cell r="B64" t="str">
            <v>CÓDIGO</v>
          </cell>
          <cell r="C64" t="str">
            <v>ENSAYO</v>
          </cell>
          <cell r="D64" t="str">
            <v>NORMA</v>
          </cell>
          <cell r="E64" t="str">
            <v>CANTIDAD</v>
          </cell>
          <cell r="F64" t="str">
            <v>COSTO UNITARIO</v>
          </cell>
        </row>
        <row r="65">
          <cell r="B65" t="str">
            <v>USA-06</v>
          </cell>
          <cell r="C65" t="str">
            <v xml:space="preserve"> Límite Líquido (MALLA Nº 40)</v>
          </cell>
          <cell r="D65" t="str">
            <v>MTC  E-110 (00)</v>
          </cell>
          <cell r="E65" t="str">
            <v>1</v>
          </cell>
          <cell r="F65">
            <v>20.41</v>
          </cell>
          <cell r="G65">
            <v>0.49001</v>
          </cell>
          <cell r="H65">
            <v>4.9001000000000001E-3</v>
          </cell>
          <cell r="I65">
            <v>17.64</v>
          </cell>
          <cell r="J65">
            <v>3.1751999999999998</v>
          </cell>
          <cell r="K65">
            <v>20.815200000000001</v>
          </cell>
        </row>
        <row r="66">
          <cell r="B66" t="str">
            <v>USA-07</v>
          </cell>
          <cell r="C66" t="str">
            <v xml:space="preserve"> Límite Líquido (MALLA Nº 200)</v>
          </cell>
          <cell r="D66" t="str">
            <v>MTC  E-111 (00)</v>
          </cell>
          <cell r="E66" t="str">
            <v>1</v>
          </cell>
          <cell r="F66">
            <v>21.89</v>
          </cell>
          <cell r="G66">
            <v>0.52551000000000003</v>
          </cell>
          <cell r="H66">
            <v>5.2551000000000004E-3</v>
          </cell>
          <cell r="I66">
            <v>18.920000000000002</v>
          </cell>
          <cell r="J66">
            <v>3.4056000000000002</v>
          </cell>
          <cell r="K66">
            <v>22.325600000000001</v>
          </cell>
        </row>
        <row r="67">
          <cell r="B67" t="str">
            <v>USA-08</v>
          </cell>
          <cell r="C67" t="str">
            <v xml:space="preserve"> Límite Plástico (MALLA Nº 40)</v>
          </cell>
          <cell r="D67" t="str">
            <v>MTC  E-110 (00)</v>
          </cell>
          <cell r="E67" t="str">
            <v>1</v>
          </cell>
          <cell r="F67">
            <v>20.04</v>
          </cell>
          <cell r="G67">
            <v>0.48115999999999998</v>
          </cell>
          <cell r="H67">
            <v>4.8116000000000001E-3</v>
          </cell>
          <cell r="I67">
            <v>17.32</v>
          </cell>
          <cell r="J67">
            <v>3.1175999999999999</v>
          </cell>
          <cell r="K67">
            <v>20.4376</v>
          </cell>
        </row>
        <row r="68">
          <cell r="B68" t="str">
            <v>USA-09</v>
          </cell>
          <cell r="C68" t="str">
            <v xml:space="preserve"> Límite Plástico (MALLA Nº 200)</v>
          </cell>
          <cell r="D68" t="str">
            <v>MTC  E-111 (00)</v>
          </cell>
          <cell r="E68" t="str">
            <v>1</v>
          </cell>
          <cell r="F68">
            <v>20.78</v>
          </cell>
          <cell r="G68">
            <v>0.49893999999999999</v>
          </cell>
          <cell r="H68">
            <v>4.9893999999999997E-3</v>
          </cell>
          <cell r="I68">
            <v>17.96</v>
          </cell>
          <cell r="J68">
            <v>3.2328000000000001</v>
          </cell>
          <cell r="K68">
            <v>21.192800000000002</v>
          </cell>
        </row>
        <row r="69">
          <cell r="B69" t="str">
            <v>USA-16</v>
          </cell>
          <cell r="C69" t="str">
            <v>Equivalente de Arena de Suelos y Agregado Fino</v>
          </cell>
          <cell r="D69" t="str">
            <v>MTC  E-114 (00)</v>
          </cell>
          <cell r="E69" t="str">
            <v>1</v>
          </cell>
          <cell r="F69">
            <v>46.3</v>
          </cell>
          <cell r="G69">
            <v>1.11171</v>
          </cell>
          <cell r="H69">
            <v>1.11171E-2</v>
          </cell>
          <cell r="I69">
            <v>40.020000000000003</v>
          </cell>
          <cell r="J69">
            <v>7.2036000000000007</v>
          </cell>
          <cell r="K69">
            <v>47.223600000000005</v>
          </cell>
        </row>
        <row r="70">
          <cell r="B70" t="str">
            <v>USA-17</v>
          </cell>
          <cell r="C70" t="str">
            <v>Análisis Granulométrico de Agregados (Grueso, Fino y Global)</v>
          </cell>
          <cell r="D70" t="str">
            <v>MTC  E-204 (00)</v>
          </cell>
          <cell r="E70" t="str">
            <v>1</v>
          </cell>
          <cell r="F70">
            <v>49.36</v>
          </cell>
          <cell r="G70">
            <v>1.2432399999999999</v>
          </cell>
          <cell r="H70">
            <v>1.24324E-2</v>
          </cell>
          <cell r="I70">
            <v>44.76</v>
          </cell>
          <cell r="J70">
            <v>8.0567999999999991</v>
          </cell>
          <cell r="K70">
            <v>52.816800000000001</v>
          </cell>
        </row>
        <row r="71">
          <cell r="B71" t="str">
            <v>USA-18</v>
          </cell>
          <cell r="C71" t="str">
            <v xml:space="preserve">Terrones de Arcilla y Partículas Desmenuzables en los Agregados </v>
          </cell>
          <cell r="D71" t="str">
            <v>NTP 400.015 (02)</v>
          </cell>
          <cell r="E71" t="str">
            <v>1</v>
          </cell>
          <cell r="F71">
            <v>51.78</v>
          </cell>
          <cell r="G71">
            <v>1.2432399999999999</v>
          </cell>
          <cell r="H71">
            <v>1.24324E-2</v>
          </cell>
          <cell r="I71">
            <v>44.76</v>
          </cell>
          <cell r="J71">
            <v>8.0567999999999991</v>
          </cell>
          <cell r="K71">
            <v>52.816800000000001</v>
          </cell>
        </row>
        <row r="72">
          <cell r="B72" t="str">
            <v>USA-19</v>
          </cell>
          <cell r="C72" t="str">
            <v>Inalterabilidad de los Agregados Finos por Medio del Sulfato de Sodio o Magnesio (Durabilidad)</v>
          </cell>
          <cell r="D72" t="str">
            <v>MTC  E-209 (00)</v>
          </cell>
          <cell r="E72" t="str">
            <v>1</v>
          </cell>
          <cell r="F72">
            <v>72.55</v>
          </cell>
          <cell r="G72">
            <v>1.7419100000000001</v>
          </cell>
          <cell r="H72">
            <v>1.74191E-2</v>
          </cell>
          <cell r="I72">
            <v>62.71</v>
          </cell>
          <cell r="J72">
            <v>11.287799999999999</v>
          </cell>
          <cell r="K72">
            <v>73.997799999999998</v>
          </cell>
        </row>
        <row r="73">
          <cell r="B73" t="str">
            <v>USA-23</v>
          </cell>
          <cell r="C73" t="str">
            <v>Determinación de material más fino que pasan tamiz Nº 200 (0,75 m) por lavado en agregados</v>
          </cell>
          <cell r="D73" t="str">
            <v>MTC  E-202 (00)</v>
          </cell>
          <cell r="E73" t="str">
            <v>1</v>
          </cell>
          <cell r="F73">
            <v>31.48</v>
          </cell>
          <cell r="G73">
            <v>0.75588999999999995</v>
          </cell>
          <cell r="H73">
            <v>7.5588999999999995E-3</v>
          </cell>
          <cell r="I73">
            <v>27.21</v>
          </cell>
          <cell r="J73">
            <v>4.8978000000000002</v>
          </cell>
          <cell r="K73">
            <v>32.107799999999997</v>
          </cell>
        </row>
        <row r="74">
          <cell r="B74" t="str">
            <v>USA-27</v>
          </cell>
          <cell r="C74" t="str">
            <v xml:space="preserve"> Peso Específico y Absorción del Agregado Fino </v>
          </cell>
          <cell r="D74" t="str">
            <v>MTC  E-205 (00)</v>
          </cell>
          <cell r="E74" t="str">
            <v>1</v>
          </cell>
          <cell r="F74">
            <v>54.1</v>
          </cell>
          <cell r="G74">
            <v>1.29888</v>
          </cell>
          <cell r="H74">
            <v>1.29888E-2</v>
          </cell>
          <cell r="I74">
            <v>46.76</v>
          </cell>
          <cell r="J74">
            <v>8.4167999999999985</v>
          </cell>
          <cell r="K74">
            <v>55.1768</v>
          </cell>
        </row>
        <row r="75">
          <cell r="B75" t="str">
            <v>USA-28</v>
          </cell>
          <cell r="C75" t="str">
            <v xml:space="preserve"> Impurezas Orgánicas en Arenas (Cualitativo)</v>
          </cell>
          <cell r="D75" t="str">
            <v>MTC  E-213 (00)</v>
          </cell>
          <cell r="E75" t="str">
            <v>1</v>
          </cell>
          <cell r="F75">
            <v>28.27</v>
          </cell>
          <cell r="G75">
            <v>0.67866000000000004</v>
          </cell>
          <cell r="H75">
            <v>6.7866000000000003E-3</v>
          </cell>
          <cell r="I75">
            <v>24.43</v>
          </cell>
          <cell r="J75">
            <v>4.3974000000000002</v>
          </cell>
          <cell r="K75">
            <v>28.827400000000001</v>
          </cell>
        </row>
        <row r="76">
          <cell r="B76" t="str">
            <v>UAQ-16</v>
          </cell>
          <cell r="C76" t="str">
            <v>Sales Solubles en agregados de pavimentos flexibles (Agregado Fino y Grueso)</v>
          </cell>
          <cell r="D76" t="str">
            <v>MTC E-219 (00)</v>
          </cell>
          <cell r="E76" t="str">
            <v>1</v>
          </cell>
          <cell r="F76">
            <v>34.44</v>
          </cell>
          <cell r="G76">
            <v>0.82694999999999996</v>
          </cell>
          <cell r="H76">
            <v>8.2694999999999991E-3</v>
          </cell>
          <cell r="I76">
            <v>29.77</v>
          </cell>
          <cell r="J76">
            <v>5.3586</v>
          </cell>
          <cell r="K76">
            <v>35.128599999999999</v>
          </cell>
        </row>
        <row r="77">
          <cell r="B77" t="str">
            <v>UMA-42*</v>
          </cell>
          <cell r="C77" t="str">
            <v xml:space="preserve"> Adhesividad de los Ligantes Bituminosos a los Áridos Finos (Riedel - Weber)</v>
          </cell>
          <cell r="D77" t="str">
            <v>MTC E-220 (00)</v>
          </cell>
          <cell r="E77" t="str">
            <v>1</v>
          </cell>
          <cell r="F77">
            <v>67.17</v>
          </cell>
          <cell r="G77">
            <v>1.61273</v>
          </cell>
          <cell r="H77">
            <v>1.6127300000000001E-2</v>
          </cell>
          <cell r="I77">
            <v>58.06</v>
          </cell>
          <cell r="J77">
            <v>10.450799999999999</v>
          </cell>
          <cell r="K77">
            <v>68.510800000000003</v>
          </cell>
        </row>
        <row r="78">
          <cell r="B78" t="str">
            <v>α</v>
          </cell>
          <cell r="C78" t="str">
            <v>Angularidad del Agregado Fino</v>
          </cell>
          <cell r="D78" t="str">
            <v>MTC E-222 (00)</v>
          </cell>
          <cell r="E78" t="str">
            <v>1</v>
          </cell>
          <cell r="F78">
            <v>0</v>
          </cell>
          <cell r="H78">
            <v>0</v>
          </cell>
          <cell r="I78">
            <v>0</v>
          </cell>
          <cell r="J78">
            <v>0</v>
          </cell>
          <cell r="K78">
            <v>0</v>
          </cell>
        </row>
        <row r="79">
          <cell r="B79" t="str">
            <v>α</v>
          </cell>
          <cell r="C79" t="str">
            <v>Índice de Durabilidad</v>
          </cell>
          <cell r="D79" t="str">
            <v>MTC E-214 (00)</v>
          </cell>
          <cell r="E79" t="str">
            <v>1</v>
          </cell>
          <cell r="F79">
            <v>0</v>
          </cell>
          <cell r="H79">
            <v>0</v>
          </cell>
          <cell r="I79">
            <v>0</v>
          </cell>
          <cell r="J79">
            <v>0</v>
          </cell>
          <cell r="K79">
            <v>0</v>
          </cell>
        </row>
        <row r="80">
          <cell r="B80" t="str">
            <v>TOTAL</v>
          </cell>
          <cell r="F80">
            <v>518.57000000000005</v>
          </cell>
          <cell r="I80">
            <v>450.31999999999994</v>
          </cell>
          <cell r="J80">
            <v>81.057599999999979</v>
          </cell>
          <cell r="K80">
            <v>531.37759999999992</v>
          </cell>
        </row>
        <row r="81">
          <cell r="B81" t="str">
            <v>CANTIDAD MÍNIMA DE MUESTRA 70 KG.</v>
          </cell>
        </row>
        <row r="82">
          <cell r="B82" t="str">
            <v>REACTIVOS: EL CLIENTE DEBE TRAER 01 KG DE SULFATO DE MAGNESIO ANHIDRO QP (ADJUNTAR CERTIFICADO DE ANÁLISIS)</v>
          </cell>
        </row>
        <row r="83">
          <cell r="B83" t="str">
            <v>α: Estos ensayos no son efectuados en el Laboratorio DEE.</v>
          </cell>
        </row>
        <row r="85">
          <cell r="B85" t="str">
            <v xml:space="preserve">CALIDAD DE PEN </v>
          </cell>
        </row>
        <row r="86">
          <cell r="B86" t="str">
            <v>CÓDIGO</v>
          </cell>
          <cell r="C86" t="str">
            <v>ENSAYO</v>
          </cell>
          <cell r="D86" t="str">
            <v>NORMA</v>
          </cell>
          <cell r="E86" t="str">
            <v>CANTIDAD</v>
          </cell>
          <cell r="F86" t="str">
            <v>COSTO UNITARIO</v>
          </cell>
        </row>
        <row r="87">
          <cell r="B87" t="str">
            <v>UMA-01</v>
          </cell>
          <cell r="C87" t="str">
            <v>Penetración 25 ºC</v>
          </cell>
          <cell r="D87" t="str">
            <v>ASTM D - 5 (05)</v>
          </cell>
          <cell r="E87" t="str">
            <v>2</v>
          </cell>
          <cell r="F87">
            <v>63.03</v>
          </cell>
          <cell r="G87">
            <v>1.51332</v>
          </cell>
          <cell r="H87">
            <v>1.5133199999999999E-2</v>
          </cell>
          <cell r="I87">
            <v>64.285833600000004</v>
          </cell>
          <cell r="J87">
            <v>11.571450048000001</v>
          </cell>
          <cell r="K87">
            <v>75.857283648000006</v>
          </cell>
        </row>
        <row r="88">
          <cell r="B88" t="str">
            <v>UMA-05</v>
          </cell>
          <cell r="C88" t="str">
            <v xml:space="preserve"> Punto de Inflamación y de Llama (copa abierta) Cleveland</v>
          </cell>
          <cell r="D88" t="str">
            <v>ASTM D - 92 (98a)</v>
          </cell>
          <cell r="E88" t="str">
            <v>1</v>
          </cell>
          <cell r="F88">
            <v>64.010000000000005</v>
          </cell>
          <cell r="G88">
            <v>1.5367900000000001</v>
          </cell>
          <cell r="H88">
            <v>1.53679E-2</v>
          </cell>
          <cell r="I88">
            <v>65.282839199999998</v>
          </cell>
          <cell r="J88">
            <v>11.750911056</v>
          </cell>
          <cell r="K88">
            <v>77.03375025599999</v>
          </cell>
        </row>
        <row r="89">
          <cell r="B89" t="str">
            <v>UMA-07</v>
          </cell>
          <cell r="C89" t="str">
            <v>Ductilidad 25°C</v>
          </cell>
          <cell r="D89" t="str">
            <v>ASTM D - 113 (99)</v>
          </cell>
          <cell r="E89" t="str">
            <v>2</v>
          </cell>
          <cell r="F89">
            <v>64.34</v>
          </cell>
          <cell r="G89">
            <v>1.5446800000000001</v>
          </cell>
          <cell r="H89">
            <v>1.54468E-2</v>
          </cell>
          <cell r="I89">
            <v>65.618006399999999</v>
          </cell>
          <cell r="J89">
            <v>11.811241151999999</v>
          </cell>
          <cell r="K89">
            <v>77.429247551999993</v>
          </cell>
        </row>
        <row r="90">
          <cell r="B90" t="str">
            <v>UMA-13</v>
          </cell>
          <cell r="C90" t="str">
            <v xml:space="preserve"> Solubilidad en  Tricloro Etileno</v>
          </cell>
          <cell r="D90" t="str">
            <v>ASTM D - 2042 (01)</v>
          </cell>
          <cell r="E90" t="str">
            <v>1</v>
          </cell>
          <cell r="F90">
            <v>44.17</v>
          </cell>
          <cell r="G90">
            <v>1.0605199999999999</v>
          </cell>
          <cell r="H90">
            <v>1.0605199999999999E-2</v>
          </cell>
          <cell r="I90">
            <v>45.050889599999998</v>
          </cell>
          <cell r="J90">
            <v>8.1091601279999992</v>
          </cell>
          <cell r="K90">
            <v>53.160049727999997</v>
          </cell>
        </row>
        <row r="91">
          <cell r="B91" t="str">
            <v>UMA-16</v>
          </cell>
          <cell r="C91" t="str">
            <v xml:space="preserve"> Ensayo de Película Delgada en Horno Rotatorio (TFOT)</v>
          </cell>
          <cell r="D91" t="str">
            <v>ASTM D - 1754 (02)</v>
          </cell>
          <cell r="E91" t="str">
            <v>1</v>
          </cell>
          <cell r="F91">
            <v>59.69</v>
          </cell>
          <cell r="G91">
            <v>1.43302</v>
          </cell>
          <cell r="H91">
            <v>1.43302E-2</v>
          </cell>
          <cell r="I91">
            <v>60.874689599999989</v>
          </cell>
          <cell r="J91">
            <v>10.957444127999997</v>
          </cell>
          <cell r="K91">
            <v>71.832133727999988</v>
          </cell>
        </row>
        <row r="92">
          <cell r="B92" t="str">
            <v>UMA-19</v>
          </cell>
          <cell r="C92" t="str">
            <v xml:space="preserve"> Prueba de la Mancha (Spot Test u Oliensis)</v>
          </cell>
          <cell r="D92" t="str">
            <v>AASHTO T-102 (04)</v>
          </cell>
          <cell r="E92" t="str">
            <v>1</v>
          </cell>
          <cell r="F92">
            <v>62.61</v>
          </cell>
          <cell r="G92">
            <v>1.5031300000000001</v>
          </cell>
          <cell r="H92">
            <v>1.5031300000000001E-2</v>
          </cell>
          <cell r="I92">
            <v>63.852962400000003</v>
          </cell>
          <cell r="J92">
            <v>11.493533232000001</v>
          </cell>
          <cell r="K92">
            <v>75.346495632</v>
          </cell>
        </row>
        <row r="93">
          <cell r="B93" t="str">
            <v>UMA-21</v>
          </cell>
          <cell r="C93" t="str">
            <v xml:space="preserve"> Cálculo del Indice de Penetración (Método Heukelom)-(Susceptibilidad Térmica)</v>
          </cell>
          <cell r="D93" t="str">
            <v>-</v>
          </cell>
          <cell r="E93" t="str">
            <v>1</v>
          </cell>
          <cell r="F93">
            <v>181.59</v>
          </cell>
          <cell r="G93">
            <v>4.35989</v>
          </cell>
          <cell r="H93">
            <v>4.3598900000000003E-2</v>
          </cell>
          <cell r="I93">
            <v>185.20812719999998</v>
          </cell>
          <cell r="J93">
            <v>33.337462895999998</v>
          </cell>
          <cell r="K93">
            <v>218.54559009599998</v>
          </cell>
        </row>
        <row r="94">
          <cell r="B94" t="str">
            <v>TOTAL</v>
          </cell>
          <cell r="F94">
            <v>539.44000000000005</v>
          </cell>
          <cell r="I94">
            <v>550.17334800000003</v>
          </cell>
          <cell r="J94">
            <v>99.031202640000004</v>
          </cell>
          <cell r="K94">
            <v>649.20455063999998</v>
          </cell>
        </row>
        <row r="95">
          <cell r="B95" t="str">
            <v>CANTIDAD MÍNIMA DE MUESTRA 04 GLN.</v>
          </cell>
        </row>
        <row r="97">
          <cell r="B97" t="str">
            <v>CONCRETO PORTLAND &lt;F'C 210 KG/CM2</v>
          </cell>
        </row>
        <row r="98">
          <cell r="B98" t="str">
            <v>AGREGADO GRUESO</v>
          </cell>
        </row>
        <row r="99">
          <cell r="B99" t="str">
            <v>CÓDIGO</v>
          </cell>
          <cell r="C99" t="str">
            <v>ENSAYO</v>
          </cell>
          <cell r="D99" t="str">
            <v>NORMA</v>
          </cell>
          <cell r="E99" t="str">
            <v>CANTIDAD</v>
          </cell>
          <cell r="F99" t="str">
            <v>COSTO UNITARIO</v>
          </cell>
        </row>
        <row r="100">
          <cell r="B100" t="str">
            <v>USA-03</v>
          </cell>
          <cell r="C100" t="str">
            <v>Contenido de Humedad de un Suelo</v>
          </cell>
          <cell r="D100" t="str">
            <v>MTC  E-108 (00)</v>
          </cell>
          <cell r="E100" t="str">
            <v>1</v>
          </cell>
          <cell r="F100">
            <v>14.19</v>
          </cell>
          <cell r="G100">
            <v>0.34066000000000002</v>
          </cell>
          <cell r="H100">
            <v>3.4066000000000001E-3</v>
          </cell>
          <cell r="I100">
            <v>14.471236799999998</v>
          </cell>
          <cell r="J100">
            <v>2.6048226239999996</v>
          </cell>
          <cell r="K100">
            <v>17.076059423999997</v>
          </cell>
        </row>
        <row r="101">
          <cell r="B101" t="str">
            <v>USA-17</v>
          </cell>
          <cell r="C101" t="str">
            <v>Análisis Granulométrico de Agregados (Grueso, Fino y Global)</v>
          </cell>
          <cell r="D101" t="str">
            <v>MTC  E-204 (00)</v>
          </cell>
          <cell r="E101" t="str">
            <v>1</v>
          </cell>
          <cell r="F101">
            <v>49.36</v>
          </cell>
          <cell r="G101">
            <v>1.1851499999999999</v>
          </cell>
          <cell r="H101">
            <v>1.1851499999999999E-2</v>
          </cell>
          <cell r="I101">
            <v>50.345171999999998</v>
          </cell>
          <cell r="J101">
            <v>9.0621309599999993</v>
          </cell>
          <cell r="K101">
            <v>59.407302959999996</v>
          </cell>
        </row>
        <row r="102">
          <cell r="B102" t="str">
            <v>USA-18</v>
          </cell>
          <cell r="C102" t="str">
            <v xml:space="preserve">Terrones de Arcilla y Partículas Desmenuzables en los Agregados </v>
          </cell>
          <cell r="D102" t="str">
            <v>MTC  E-212 (00)</v>
          </cell>
          <cell r="E102" t="str">
            <v>1</v>
          </cell>
          <cell r="F102">
            <v>51.78</v>
          </cell>
          <cell r="G102">
            <v>1.2432399999999999</v>
          </cell>
          <cell r="H102">
            <v>1.24324E-2</v>
          </cell>
          <cell r="I102">
            <v>52.812835199999995</v>
          </cell>
          <cell r="J102">
            <v>9.5063103359999985</v>
          </cell>
          <cell r="K102">
            <v>62.319145535999994</v>
          </cell>
        </row>
        <row r="103">
          <cell r="B103" t="str">
            <v>USA-20</v>
          </cell>
          <cell r="C103" t="str">
            <v>Inalterabilidad de los Agregados Gruesos por Medio del Sulfato de Sodio o Magnesio-sin reactivo (Durabilidad)</v>
          </cell>
          <cell r="D103" t="str">
            <v>NTP 400.016 (99)</v>
          </cell>
          <cell r="E103" t="str">
            <v>1</v>
          </cell>
          <cell r="F103">
            <v>74.09</v>
          </cell>
          <cell r="G103">
            <v>1.77894</v>
          </cell>
          <cell r="H103">
            <v>1.77894E-2</v>
          </cell>
          <cell r="I103">
            <v>75.569371200000006</v>
          </cell>
          <cell r="J103">
            <v>13.602486816000001</v>
          </cell>
          <cell r="K103">
            <v>89.171858016000002</v>
          </cell>
        </row>
        <row r="104">
          <cell r="B104" t="str">
            <v>USA-22</v>
          </cell>
          <cell r="C104" t="str">
            <v xml:space="preserve"> Peso Unitario Varillado de los Agregados</v>
          </cell>
          <cell r="D104" t="str">
            <v>NTP 400.017 (99)</v>
          </cell>
          <cell r="E104" t="str">
            <v>1</v>
          </cell>
          <cell r="F104">
            <v>37.15</v>
          </cell>
          <cell r="G104">
            <v>0.82933999999999997</v>
          </cell>
          <cell r="H104">
            <v>8.2933999999999994E-3</v>
          </cell>
          <cell r="I104">
            <v>35.230363199999992</v>
          </cell>
          <cell r="J104">
            <v>6.3414653759999986</v>
          </cell>
          <cell r="K104">
            <v>41.571828575999987</v>
          </cell>
        </row>
        <row r="105">
          <cell r="B105" t="str">
            <v>USA-24</v>
          </cell>
          <cell r="C105" t="str">
            <v xml:space="preserve"> Resistencia Agregados Gruesos de Tamaños Menores por Abrasión e Impacto en la Máquina de los Ángeles</v>
          </cell>
          <cell r="D105" t="str">
            <v>MTC  E-207 (00)</v>
          </cell>
          <cell r="E105" t="str">
            <v>1</v>
          </cell>
          <cell r="F105">
            <v>58.15</v>
          </cell>
          <cell r="G105">
            <v>1.39608</v>
          </cell>
          <cell r="H105">
            <v>1.3960800000000001E-2</v>
          </cell>
          <cell r="I105">
            <v>59.305478400000005</v>
          </cell>
          <cell r="J105">
            <v>10.674986112000001</v>
          </cell>
          <cell r="K105">
            <v>69.980464512000012</v>
          </cell>
        </row>
        <row r="106">
          <cell r="B106" t="str">
            <v>USA-26</v>
          </cell>
          <cell r="C106" t="str">
            <v xml:space="preserve"> Peso Específico y Absorción del Agregado Grueso </v>
          </cell>
          <cell r="D106" t="str">
            <v>NTP 400.021 (02)</v>
          </cell>
          <cell r="E106" t="str">
            <v>1</v>
          </cell>
          <cell r="F106">
            <v>44.56</v>
          </cell>
          <cell r="G106">
            <v>1.0692999999999999</v>
          </cell>
          <cell r="H106">
            <v>1.0692999999999999E-2</v>
          </cell>
          <cell r="I106">
            <v>45.423863999999995</v>
          </cell>
          <cell r="J106">
            <v>8.1762955199999983</v>
          </cell>
          <cell r="K106">
            <v>53.600159519999991</v>
          </cell>
        </row>
        <row r="107">
          <cell r="B107" t="str">
            <v>USA-29</v>
          </cell>
          <cell r="C107" t="str">
            <v xml:space="preserve"> Partículas Chatas y Alargadas del Agregado Grueso</v>
          </cell>
          <cell r="D107" t="str">
            <v>NTP 400.040 (99)</v>
          </cell>
          <cell r="E107" t="str">
            <v>1</v>
          </cell>
          <cell r="F107">
            <v>38.93</v>
          </cell>
          <cell r="G107">
            <v>0.93457999999999997</v>
          </cell>
          <cell r="H107">
            <v>9.3457999999999996E-3</v>
          </cell>
          <cell r="I107">
            <v>39.700958399999998</v>
          </cell>
          <cell r="J107">
            <v>7.1461725119999997</v>
          </cell>
          <cell r="K107">
            <v>46.847130911999997</v>
          </cell>
        </row>
        <row r="108">
          <cell r="B108" t="str">
            <v>USA-32</v>
          </cell>
          <cell r="C108" t="str">
            <v xml:space="preserve"> Carbón y Lignito o Partículas Livianas en el Agregado</v>
          </cell>
          <cell r="D108" t="str">
            <v>MTC  E-211 (00)</v>
          </cell>
          <cell r="E108" t="str">
            <v>1</v>
          </cell>
          <cell r="F108">
            <v>54.31</v>
          </cell>
          <cell r="G108">
            <v>1.30396</v>
          </cell>
          <cell r="H108">
            <v>1.30396E-2</v>
          </cell>
          <cell r="I108">
            <v>55.392220799999997</v>
          </cell>
          <cell r="J108">
            <v>9.9705997439999994</v>
          </cell>
          <cell r="K108">
            <v>65.362820544000002</v>
          </cell>
        </row>
        <row r="109">
          <cell r="B109" t="str">
            <v>USA-35</v>
          </cell>
          <cell r="C109" t="str">
            <v xml:space="preserve"> Porcentaje de Caras de Fractura en el Agregado Grueso (01 a más)</v>
          </cell>
          <cell r="D109" t="str">
            <v>ASTM D - 5821 (01)</v>
          </cell>
          <cell r="E109" t="str">
            <v>1</v>
          </cell>
          <cell r="F109">
            <v>21.25</v>
          </cell>
          <cell r="G109">
            <v>0.51014000000000004</v>
          </cell>
          <cell r="H109">
            <v>5.1014000000000007E-3</v>
          </cell>
          <cell r="I109">
            <v>21.670747200000005</v>
          </cell>
          <cell r="J109">
            <v>3.9007344960000006</v>
          </cell>
          <cell r="K109">
            <v>25.571481696000006</v>
          </cell>
        </row>
        <row r="110">
          <cell r="B110" t="str">
            <v>UAQ-17</v>
          </cell>
          <cell r="C110" t="str">
            <v>Agregados, Método de ensayo para la determinación cuantitativa de sulfatos solubles en agua para agregados en hormigón c/u(Concreto)</v>
          </cell>
          <cell r="D110" t="str">
            <v>NTP 400.042 (01)</v>
          </cell>
          <cell r="E110" t="str">
            <v>1</v>
          </cell>
          <cell r="F110">
            <v>62.63</v>
          </cell>
          <cell r="G110">
            <v>1.50362</v>
          </cell>
          <cell r="H110">
            <v>1.50362E-2</v>
          </cell>
          <cell r="I110">
            <v>63.873777599999997</v>
          </cell>
          <cell r="J110">
            <v>11.497279967999999</v>
          </cell>
          <cell r="K110">
            <v>75.371057567999998</v>
          </cell>
        </row>
        <row r="111">
          <cell r="B111" t="str">
            <v>UAQ-18</v>
          </cell>
          <cell r="C111" t="str">
            <v>Agregados, Método de ensayo para la determinación cuantitativa de cloruros solubles en agua para agregados en hormigón c/u(Concreto)</v>
          </cell>
          <cell r="D111" t="str">
            <v>NTP 400.042 (01)</v>
          </cell>
          <cell r="E111" t="str">
            <v>1</v>
          </cell>
          <cell r="F111">
            <v>60.23</v>
          </cell>
          <cell r="G111">
            <v>1.44604</v>
          </cell>
          <cell r="H111">
            <v>1.44604E-2</v>
          </cell>
          <cell r="I111">
            <v>61.427779199999996</v>
          </cell>
          <cell r="J111">
            <v>11.057000255999998</v>
          </cell>
          <cell r="K111">
            <v>72.484779455999998</v>
          </cell>
        </row>
        <row r="112">
          <cell r="B112" t="str">
            <v>TOTAL</v>
          </cell>
          <cell r="F112">
            <v>566.63</v>
          </cell>
          <cell r="K112">
            <v>678.7640887199999</v>
          </cell>
        </row>
        <row r="113">
          <cell r="B113" t="str">
            <v>CANTIDAD MÍNIMA DE MUESTRA 60 KG.</v>
          </cell>
        </row>
        <row r="114">
          <cell r="B114" t="str">
            <v xml:space="preserve">REACTIVOS: EL CLIENTE DEBE 01 KG DE SULFATO DE MAGNESIO ANHIDRO QP Y 02 KG DE CLORURO DE ZINC QP (ADJUNTAR CERTIFICADO DE ANÁLISIS) </v>
          </cell>
        </row>
        <row r="116">
          <cell r="B116" t="str">
            <v>CONCRETO PORTLAND &gt;F'C 210 KG/CM2</v>
          </cell>
        </row>
        <row r="117">
          <cell r="B117" t="str">
            <v>AGREGADO GRUESO</v>
          </cell>
        </row>
        <row r="118">
          <cell r="B118" t="str">
            <v>CÓDIGO</v>
          </cell>
          <cell r="C118" t="str">
            <v>ENSAYO</v>
          </cell>
          <cell r="D118" t="str">
            <v>NORMA</v>
          </cell>
          <cell r="E118" t="str">
            <v>CANTIDAD</v>
          </cell>
          <cell r="F118" t="str">
            <v>COSTO UNITARIO</v>
          </cell>
        </row>
        <row r="119">
          <cell r="B119" t="str">
            <v>USA-03</v>
          </cell>
          <cell r="C119" t="str">
            <v>Contenido de Humedad de un Suelo</v>
          </cell>
          <cell r="D119" t="str">
            <v>MTC  E-108 (00)</v>
          </cell>
          <cell r="E119" t="str">
            <v>1</v>
          </cell>
          <cell r="F119">
            <v>14.19</v>
          </cell>
          <cell r="G119">
            <v>0.34067999999999998</v>
          </cell>
          <cell r="H119">
            <v>3.4067999999999998E-3</v>
          </cell>
          <cell r="I119">
            <v>14.472086399999998</v>
          </cell>
          <cell r="J119">
            <v>2.6049755519999995</v>
          </cell>
          <cell r="K119">
            <v>17.077061951999998</v>
          </cell>
        </row>
        <row r="120">
          <cell r="B120" t="str">
            <v>USA-17</v>
          </cell>
          <cell r="C120" t="str">
            <v>Análisis Granulométrico de Agregados (Grueso, Fino y Global)</v>
          </cell>
          <cell r="D120" t="str">
            <v>MTC  E-204 (00)</v>
          </cell>
          <cell r="E120" t="str">
            <v>1</v>
          </cell>
          <cell r="F120">
            <v>49.36</v>
          </cell>
          <cell r="G120">
            <v>1.1851499999999999</v>
          </cell>
          <cell r="H120">
            <v>1.1851499999999999E-2</v>
          </cell>
          <cell r="I120">
            <v>50.345171999999998</v>
          </cell>
          <cell r="J120">
            <v>9.0621309599999993</v>
          </cell>
          <cell r="K120">
            <v>59.407302959999996</v>
          </cell>
        </row>
        <row r="121">
          <cell r="B121" t="str">
            <v>USA-18</v>
          </cell>
          <cell r="C121" t="str">
            <v xml:space="preserve">Terrones de Arcilla y Partículas Desmenuzables en los Agregados </v>
          </cell>
          <cell r="D121" t="str">
            <v>MTC  E-212 (00)</v>
          </cell>
          <cell r="E121" t="str">
            <v>1</v>
          </cell>
          <cell r="F121">
            <v>51.78</v>
          </cell>
          <cell r="G121">
            <v>1.2432399999999999</v>
          </cell>
          <cell r="H121">
            <v>1.24324E-2</v>
          </cell>
          <cell r="I121">
            <v>52.812835199999995</v>
          </cell>
          <cell r="J121">
            <v>9.5063103359999985</v>
          </cell>
          <cell r="K121">
            <v>62.319145535999994</v>
          </cell>
        </row>
        <row r="122">
          <cell r="B122" t="str">
            <v>USA-20</v>
          </cell>
          <cell r="C122" t="str">
            <v>Inalterabilidad de los Agregados Gruesos por Medio del Sulfato de Sodio o Magnesio-sin reactivo (Durabilidad)</v>
          </cell>
          <cell r="D122" t="str">
            <v>NTP 400.016 (99)</v>
          </cell>
          <cell r="E122" t="str">
            <v>1</v>
          </cell>
          <cell r="F122">
            <v>74.09</v>
          </cell>
          <cell r="G122">
            <v>1.77894</v>
          </cell>
          <cell r="H122">
            <v>1.77894E-2</v>
          </cell>
          <cell r="I122">
            <v>75.569371200000006</v>
          </cell>
          <cell r="J122">
            <v>13.602486816000001</v>
          </cell>
          <cell r="K122">
            <v>89.171858016000002</v>
          </cell>
        </row>
        <row r="123">
          <cell r="B123" t="str">
            <v>USA-22</v>
          </cell>
          <cell r="C123" t="str">
            <v xml:space="preserve"> Peso Unitario Varillado de los Agregados</v>
          </cell>
          <cell r="D123" t="str">
            <v>NTP 400.017 (99)</v>
          </cell>
          <cell r="E123" t="str">
            <v>1</v>
          </cell>
          <cell r="F123">
            <v>37.15</v>
          </cell>
          <cell r="G123">
            <v>0.89202000000000004</v>
          </cell>
          <cell r="H123">
            <v>8.9201999999999997E-3</v>
          </cell>
          <cell r="I123">
            <v>37.893009599999992</v>
          </cell>
          <cell r="J123">
            <v>6.820741727999998</v>
          </cell>
          <cell r="K123">
            <v>44.713751327999987</v>
          </cell>
        </row>
        <row r="124">
          <cell r="B124" t="str">
            <v>USA-24</v>
          </cell>
          <cell r="C124" t="str">
            <v xml:space="preserve"> Resistencia Agregados Gruesos de Tamaños Menores por Abrasión e Impacto en la Máquina de los Ángeles</v>
          </cell>
          <cell r="D124" t="str">
            <v>MTC  E-207 (00)</v>
          </cell>
          <cell r="E124" t="str">
            <v>1</v>
          </cell>
          <cell r="F124">
            <v>58.15</v>
          </cell>
          <cell r="G124">
            <v>1.39608</v>
          </cell>
          <cell r="H124">
            <v>1.3960800000000001E-2</v>
          </cell>
          <cell r="I124">
            <v>59.305478400000005</v>
          </cell>
          <cell r="J124">
            <v>10.674986112000001</v>
          </cell>
          <cell r="K124">
            <v>69.980464512000012</v>
          </cell>
        </row>
        <row r="125">
          <cell r="B125" t="str">
            <v>USA-26</v>
          </cell>
          <cell r="C125" t="str">
            <v xml:space="preserve"> Peso Específico y Absorción del Agregado Grueso </v>
          </cell>
          <cell r="D125" t="str">
            <v>NTP 400.021 (02)</v>
          </cell>
          <cell r="E125" t="str">
            <v>1</v>
          </cell>
          <cell r="F125">
            <v>44.56</v>
          </cell>
          <cell r="G125">
            <v>1.06993</v>
          </cell>
          <cell r="H125">
            <v>1.06993E-2</v>
          </cell>
          <cell r="I125">
            <v>45.450626399999997</v>
          </cell>
          <cell r="J125">
            <v>8.1811127519999989</v>
          </cell>
          <cell r="K125">
            <v>53.631739151999994</v>
          </cell>
        </row>
        <row r="126">
          <cell r="B126" t="str">
            <v>USA-29</v>
          </cell>
          <cell r="C126" t="str">
            <v xml:space="preserve"> Partículas Chatas y Alargadas del Agregado Grueso</v>
          </cell>
          <cell r="D126" t="str">
            <v>NTP 400.040 (99)</v>
          </cell>
          <cell r="E126" t="str">
            <v>1</v>
          </cell>
          <cell r="F126">
            <v>38.93</v>
          </cell>
          <cell r="G126">
            <v>0.93457999999999997</v>
          </cell>
          <cell r="H126">
            <v>9.3457999999999996E-3</v>
          </cell>
          <cell r="I126">
            <v>39.700958399999998</v>
          </cell>
          <cell r="J126">
            <v>7.1461725119999997</v>
          </cell>
          <cell r="K126">
            <v>46.847130911999997</v>
          </cell>
        </row>
        <row r="127">
          <cell r="B127" t="str">
            <v>USA-32</v>
          </cell>
          <cell r="C127" t="str">
            <v xml:space="preserve"> Carbón y Lignito o Partículas Livianas en el Agregado</v>
          </cell>
          <cell r="D127" t="str">
            <v>MTC  E-211 (00)</v>
          </cell>
          <cell r="E127" t="str">
            <v>1</v>
          </cell>
          <cell r="F127">
            <v>54.31</v>
          </cell>
          <cell r="G127">
            <v>1.30396</v>
          </cell>
          <cell r="H127">
            <v>1.30396E-2</v>
          </cell>
          <cell r="I127">
            <v>55.392220799999997</v>
          </cell>
          <cell r="J127">
            <v>9.9705997439999994</v>
          </cell>
          <cell r="K127">
            <v>65.362820544000002</v>
          </cell>
        </row>
        <row r="128">
          <cell r="B128" t="str">
            <v>USA-35</v>
          </cell>
          <cell r="C128" t="str">
            <v xml:space="preserve"> Porcentaje de Caras de Fractura en el Agregado Grueso (01 a más)</v>
          </cell>
          <cell r="D128" t="str">
            <v>ASTM D - 5821 (01)</v>
          </cell>
          <cell r="E128" t="str">
            <v>1</v>
          </cell>
          <cell r="F128">
            <v>21.25</v>
          </cell>
          <cell r="G128">
            <v>0.51014000000000004</v>
          </cell>
          <cell r="H128">
            <v>5.1014000000000007E-3</v>
          </cell>
          <cell r="I128">
            <v>21.670747200000005</v>
          </cell>
          <cell r="J128">
            <v>3.9007344960000006</v>
          </cell>
          <cell r="K128">
            <v>25.571481696000006</v>
          </cell>
        </row>
        <row r="129">
          <cell r="B129" t="str">
            <v>USA-36</v>
          </cell>
          <cell r="C129" t="str">
            <v xml:space="preserve"> Porcentaje de Caras de Fractura en el Agregado Grueso (02 a más)</v>
          </cell>
          <cell r="D129" t="str">
            <v>ASTM D - 5821 (01)</v>
          </cell>
          <cell r="E129" t="str">
            <v>1</v>
          </cell>
          <cell r="F129">
            <v>21.25</v>
          </cell>
          <cell r="G129">
            <v>0.51014000000000004</v>
          </cell>
          <cell r="H129">
            <v>5.1014000000000007E-3</v>
          </cell>
          <cell r="I129">
            <v>21.670747200000005</v>
          </cell>
          <cell r="J129">
            <v>3.9007344960000006</v>
          </cell>
          <cell r="K129">
            <v>25.571481696000006</v>
          </cell>
        </row>
        <row r="130">
          <cell r="B130" t="str">
            <v>UAQ-17</v>
          </cell>
          <cell r="C130" t="str">
            <v>Agregados, Método de ensayo para la determinación cuantitativa de sulfatos solubles en agua para agregados en hormigón c/u(Concreto)</v>
          </cell>
          <cell r="D130" t="str">
            <v>NTP 400.042 (01)</v>
          </cell>
          <cell r="E130" t="str">
            <v>1</v>
          </cell>
          <cell r="F130">
            <v>62.63</v>
          </cell>
          <cell r="G130">
            <v>1.50362</v>
          </cell>
          <cell r="H130">
            <v>1.50362E-2</v>
          </cell>
          <cell r="I130">
            <v>63.873777599999997</v>
          </cell>
          <cell r="J130">
            <v>11.497279967999999</v>
          </cell>
          <cell r="K130">
            <v>75.371057567999998</v>
          </cell>
        </row>
        <row r="131">
          <cell r="B131" t="str">
            <v>UAQ-18</v>
          </cell>
          <cell r="C131" t="str">
            <v>Agregados, Método de ensayo para la determinación cuantitativa de cloruros solubles en agua para agregados en hormigón c/u(Concreto)</v>
          </cell>
          <cell r="D131" t="str">
            <v>NTP 400.042 (01)</v>
          </cell>
          <cell r="E131" t="str">
            <v>1</v>
          </cell>
          <cell r="F131">
            <v>60.23</v>
          </cell>
          <cell r="G131">
            <v>1.44604</v>
          </cell>
          <cell r="H131">
            <v>1.44604E-2</v>
          </cell>
          <cell r="I131">
            <v>61.427779199999996</v>
          </cell>
          <cell r="J131">
            <v>11.057000255999998</v>
          </cell>
          <cell r="K131">
            <v>72.484779455999998</v>
          </cell>
        </row>
        <row r="132">
          <cell r="B132" t="str">
            <v>TOTAL</v>
          </cell>
          <cell r="F132">
            <v>587.88000000000011</v>
          </cell>
          <cell r="K132">
            <v>707.51007532799986</v>
          </cell>
        </row>
        <row r="133">
          <cell r="B133" t="str">
            <v>CANTIDAD MÍNIMA DE MUESTRA 60 KG.</v>
          </cell>
        </row>
        <row r="134">
          <cell r="B134" t="str">
            <v xml:space="preserve">REACTIVOS: EL CLIENTE DEBE 01 KG DE SULFATO DE MAGNESIO ANHIDRO QP Y 02 KG DE CLORURO DE ZINC QP (ADJUNTAR CERTIFICADO DE ANÁLISIS) </v>
          </cell>
        </row>
        <row r="136">
          <cell r="B136" t="str">
            <v>CONCRETO PORTLAND F'C 210 KG/CM2</v>
          </cell>
        </row>
        <row r="137">
          <cell r="B137" t="str">
            <v>AGREGADO FINO</v>
          </cell>
        </row>
        <row r="138">
          <cell r="B138" t="str">
            <v>CÓDIGO</v>
          </cell>
          <cell r="C138" t="str">
            <v>ENSAYO</v>
          </cell>
          <cell r="D138" t="str">
            <v>NORMA</v>
          </cell>
          <cell r="E138" t="str">
            <v>CANTIDAD</v>
          </cell>
          <cell r="F138" t="str">
            <v>COSTO UNITARIO</v>
          </cell>
        </row>
        <row r="139">
          <cell r="B139" t="str">
            <v>USA-03</v>
          </cell>
          <cell r="C139" t="str">
            <v>Contenido de Humedad de un Suelo</v>
          </cell>
          <cell r="D139" t="str">
            <v>MTC  E-108 (00)</v>
          </cell>
          <cell r="E139" t="str">
            <v>1</v>
          </cell>
          <cell r="F139">
            <v>14.19</v>
          </cell>
          <cell r="G139">
            <v>0.34066000000000002</v>
          </cell>
          <cell r="H139">
            <v>3.4066000000000001E-3</v>
          </cell>
          <cell r="I139">
            <v>14.471236799999998</v>
          </cell>
          <cell r="J139">
            <v>2.6048226239999996</v>
          </cell>
          <cell r="K139">
            <v>17.076059423999997</v>
          </cell>
        </row>
        <row r="140">
          <cell r="B140" t="str">
            <v>USA-16</v>
          </cell>
          <cell r="C140" t="str">
            <v>Equivalente de Arena de Suelos y Agregado Fino</v>
          </cell>
          <cell r="D140" t="str">
            <v>MTC  E-114 (00)</v>
          </cell>
          <cell r="E140" t="str">
            <v>1</v>
          </cell>
          <cell r="F140">
            <v>46.3</v>
          </cell>
          <cell r="G140">
            <v>1.11171</v>
          </cell>
          <cell r="H140">
            <v>1.11171E-2</v>
          </cell>
          <cell r="I140">
            <v>47.225440800000001</v>
          </cell>
          <cell r="J140">
            <v>8.5005793440000001</v>
          </cell>
          <cell r="K140">
            <v>55.726020144000003</v>
          </cell>
        </row>
        <row r="141">
          <cell r="B141" t="str">
            <v>USA-17</v>
          </cell>
          <cell r="C141" t="str">
            <v>Análisis Granulométrico de Agregados (Grueso, Fino y Global)</v>
          </cell>
          <cell r="D141" t="str">
            <v>MTC  E-204 (00)</v>
          </cell>
          <cell r="E141" t="str">
            <v>1</v>
          </cell>
          <cell r="F141">
            <v>49.36</v>
          </cell>
          <cell r="G141">
            <v>1.1851499999999999</v>
          </cell>
          <cell r="H141">
            <v>1.1851499999999999E-2</v>
          </cell>
          <cell r="I141">
            <v>50.345171999999998</v>
          </cell>
          <cell r="J141">
            <v>9.0621309599999993</v>
          </cell>
          <cell r="K141">
            <v>59.407302959999996</v>
          </cell>
        </row>
        <row r="142">
          <cell r="B142" t="str">
            <v>USA-18</v>
          </cell>
          <cell r="C142" t="str">
            <v xml:space="preserve">Terrones de Arcilla y Partículas Desmenuzables en los Agregados </v>
          </cell>
          <cell r="D142" t="str">
            <v>MTC  E-212 (00)</v>
          </cell>
          <cell r="E142" t="str">
            <v>1</v>
          </cell>
          <cell r="F142">
            <v>51.78</v>
          </cell>
          <cell r="G142">
            <v>1.2432399999999999</v>
          </cell>
          <cell r="H142">
            <v>1.24324E-2</v>
          </cell>
          <cell r="I142">
            <v>52.812835199999995</v>
          </cell>
          <cell r="J142">
            <v>9.5063103359999985</v>
          </cell>
          <cell r="K142">
            <v>62.319145535999994</v>
          </cell>
        </row>
        <row r="143">
          <cell r="B143" t="str">
            <v>USA-19</v>
          </cell>
          <cell r="C143" t="str">
            <v>Inalterabilidad de los Agregados Finos por Medio del Sulfato de Sodio o Magnesio (Durabilidad)</v>
          </cell>
          <cell r="D143" t="str">
            <v>MTC  E-209 (00)</v>
          </cell>
          <cell r="E143" t="str">
            <v>1</v>
          </cell>
          <cell r="F143">
            <v>72.55</v>
          </cell>
          <cell r="G143">
            <v>1.7419100000000001</v>
          </cell>
          <cell r="H143">
            <v>1.74191E-2</v>
          </cell>
          <cell r="I143">
            <v>73.996336799999995</v>
          </cell>
          <cell r="J143">
            <v>13.319340623999999</v>
          </cell>
          <cell r="K143">
            <v>87.315677424</v>
          </cell>
        </row>
        <row r="144">
          <cell r="B144" t="str">
            <v>USA-23</v>
          </cell>
          <cell r="C144" t="str">
            <v>Determinación de material más fino que pasan tamiz Nº 200 (0,75 m) por lavado en agregados</v>
          </cell>
          <cell r="D144" t="str">
            <v>MTC  E-202 (00)</v>
          </cell>
          <cell r="E144" t="str">
            <v>1</v>
          </cell>
          <cell r="F144">
            <v>31.48</v>
          </cell>
          <cell r="G144">
            <v>0.75588999999999995</v>
          </cell>
          <cell r="H144">
            <v>7.5588999999999995E-3</v>
          </cell>
          <cell r="I144">
            <v>32.110207199999998</v>
          </cell>
          <cell r="J144">
            <v>5.7798372959999993</v>
          </cell>
          <cell r="K144">
            <v>37.890044495999994</v>
          </cell>
        </row>
        <row r="145">
          <cell r="B145" t="str">
            <v>USA-27</v>
          </cell>
          <cell r="C145" t="str">
            <v xml:space="preserve"> Peso Específico y Absorción del Agregado Fino </v>
          </cell>
          <cell r="D145" t="str">
            <v>MTC  E-205 (00)</v>
          </cell>
          <cell r="E145" t="str">
            <v>1</v>
          </cell>
          <cell r="F145">
            <v>54.1</v>
          </cell>
          <cell r="G145">
            <v>1.29888</v>
          </cell>
          <cell r="H145">
            <v>1.29888E-2</v>
          </cell>
          <cell r="I145">
            <v>55.1764224</v>
          </cell>
          <cell r="J145">
            <v>9.9317560319999991</v>
          </cell>
          <cell r="K145">
            <v>65.108178432000003</v>
          </cell>
        </row>
        <row r="146">
          <cell r="B146" t="str">
            <v>USA-28</v>
          </cell>
          <cell r="C146" t="str">
            <v xml:space="preserve"> Impurezas Orgánicas en Arenas (Cualitativo)</v>
          </cell>
          <cell r="D146" t="str">
            <v>MTC  E-213 (00)</v>
          </cell>
          <cell r="E146" t="str">
            <v>1</v>
          </cell>
          <cell r="F146">
            <v>28.27</v>
          </cell>
          <cell r="G146">
            <v>0.67866000000000004</v>
          </cell>
          <cell r="H146">
            <v>6.7866000000000003E-3</v>
          </cell>
          <cell r="I146">
            <v>28.829476799999998</v>
          </cell>
          <cell r="J146">
            <v>5.1893058239999998</v>
          </cell>
          <cell r="K146">
            <v>34.018782623999996</v>
          </cell>
        </row>
        <row r="147">
          <cell r="B147" t="str">
            <v>USA-32</v>
          </cell>
          <cell r="C147" t="str">
            <v xml:space="preserve"> Carbón y Lignito o Partículas Livianas en el Agregado</v>
          </cell>
          <cell r="D147" t="str">
            <v>MTC  E-211 (00)</v>
          </cell>
          <cell r="E147" t="str">
            <v>1</v>
          </cell>
          <cell r="F147">
            <v>54.31</v>
          </cell>
          <cell r="G147">
            <v>1.30396</v>
          </cell>
          <cell r="H147">
            <v>1.30396E-2</v>
          </cell>
          <cell r="I147">
            <v>55.392220799999997</v>
          </cell>
          <cell r="J147">
            <v>9.9705997439999994</v>
          </cell>
          <cell r="K147">
            <v>65.362820544000002</v>
          </cell>
        </row>
        <row r="148">
          <cell r="B148" t="str">
            <v>USA-33</v>
          </cell>
          <cell r="C148" t="str">
            <v xml:space="preserve"> Cálculo del Módulo de Fineza del Agregado Fino</v>
          </cell>
          <cell r="D148" t="str">
            <v>ASTM C - 125 (03)</v>
          </cell>
          <cell r="E148" t="str">
            <v>1</v>
          </cell>
          <cell r="F148">
            <v>54.31</v>
          </cell>
          <cell r="G148">
            <v>0.61414000000000002</v>
          </cell>
          <cell r="H148">
            <v>6.1414E-3</v>
          </cell>
          <cell r="I148">
            <v>26.0886672</v>
          </cell>
          <cell r="J148">
            <v>4.6959600959999994</v>
          </cell>
          <cell r="K148">
            <v>30.784627296</v>
          </cell>
        </row>
        <row r="149">
          <cell r="B149" t="str">
            <v>UAQ-17</v>
          </cell>
          <cell r="C149" t="str">
            <v>Agregados, Método de ensayo para la determinación cuantitativa de sulfatos solubles en agua para agregados en hormigón c/u(Concreto)</v>
          </cell>
          <cell r="D149" t="str">
            <v>NTP 400.042 (01)</v>
          </cell>
          <cell r="E149" t="str">
            <v>1</v>
          </cell>
          <cell r="F149">
            <v>62.63</v>
          </cell>
          <cell r="G149">
            <v>1.50362</v>
          </cell>
          <cell r="H149">
            <v>1.50362E-2</v>
          </cell>
          <cell r="I149">
            <v>63.873777599999997</v>
          </cell>
          <cell r="J149">
            <v>11.497279967999999</v>
          </cell>
          <cell r="K149">
            <v>75.371057567999998</v>
          </cell>
        </row>
        <row r="150">
          <cell r="B150" t="str">
            <v>UAQ-18</v>
          </cell>
          <cell r="C150" t="str">
            <v>Agregados, Método de ensayo para la determinación cuantitativa de cloruros solubles en agua para agregados en hormigón c/u(Concreto)</v>
          </cell>
          <cell r="D150" t="str">
            <v>NTP 400.042 (01)</v>
          </cell>
          <cell r="E150" t="str">
            <v>1</v>
          </cell>
          <cell r="F150">
            <v>60.23</v>
          </cell>
          <cell r="G150">
            <v>1.44604</v>
          </cell>
          <cell r="H150">
            <v>1.44604E-2</v>
          </cell>
          <cell r="I150">
            <v>61.427779199999996</v>
          </cell>
          <cell r="J150">
            <v>11.057000255999998</v>
          </cell>
          <cell r="K150">
            <v>72.484779455999998</v>
          </cell>
        </row>
        <row r="151">
          <cell r="B151" t="str">
            <v>TOTAL</v>
          </cell>
          <cell r="F151">
            <v>579.5100000000001</v>
          </cell>
          <cell r="K151">
            <v>662.86449590399991</v>
          </cell>
        </row>
      </sheetData>
      <sheetData sheetId="10">
        <row r="4">
          <cell r="C4" t="str">
            <v xml:space="preserve">Ensayos Químicos en agua </v>
          </cell>
        </row>
        <row r="5">
          <cell r="C5" t="str">
            <v>Código</v>
          </cell>
          <cell r="D5" t="str">
            <v>Descripción</v>
          </cell>
          <cell r="E5" t="str">
            <v xml:space="preserve">P.Unit (S/.) </v>
          </cell>
          <cell r="F5" t="str">
            <v>NTP</v>
          </cell>
          <cell r="G5" t="str">
            <v>ASTM</v>
          </cell>
          <cell r="H5" t="str">
            <v>SIN IGV</v>
          </cell>
        </row>
        <row r="6">
          <cell r="C6" t="str">
            <v xml:space="preserve">QU05 </v>
          </cell>
          <cell r="D6" t="str">
            <v>Control de calidad de agua (Incluye: contenido de residuo sólido, sulfatos, cloruros, sólidos en suspensión, pH)</v>
          </cell>
          <cell r="E6">
            <v>300</v>
          </cell>
          <cell r="F6" t="str">
            <v xml:space="preserve">339.088 </v>
          </cell>
          <cell r="G6" t="str">
            <v xml:space="preserve">--- </v>
          </cell>
          <cell r="H6">
            <v>254.23728813559325</v>
          </cell>
        </row>
        <row r="7">
          <cell r="C7" t="str">
            <v xml:space="preserve">QU06 </v>
          </cell>
          <cell r="D7" t="str">
            <v>Contenido de sales solubles totales (residuo sólido)</v>
          </cell>
          <cell r="E7">
            <v>70</v>
          </cell>
          <cell r="F7" t="str">
            <v xml:space="preserve">339.071 </v>
          </cell>
          <cell r="G7" t="str">
            <v xml:space="preserve">D5907 </v>
          </cell>
          <cell r="H7">
            <v>59.322033898305087</v>
          </cell>
        </row>
        <row r="8">
          <cell r="C8" t="str">
            <v xml:space="preserve">QU07 </v>
          </cell>
          <cell r="D8" t="str">
            <v>Contenido de sulfatos</v>
          </cell>
          <cell r="E8">
            <v>75</v>
          </cell>
          <cell r="F8" t="str">
            <v xml:space="preserve">339.074 </v>
          </cell>
          <cell r="G8" t="str">
            <v xml:space="preserve">D516 </v>
          </cell>
          <cell r="H8">
            <v>63.559322033898312</v>
          </cell>
        </row>
        <row r="9">
          <cell r="C9" t="str">
            <v xml:space="preserve">QU08 </v>
          </cell>
          <cell r="D9" t="str">
            <v>Contenido de cloruros</v>
          </cell>
          <cell r="E9">
            <v>75</v>
          </cell>
          <cell r="F9" t="str">
            <v xml:space="preserve">339.076 </v>
          </cell>
          <cell r="G9" t="str">
            <v xml:space="preserve">D512 </v>
          </cell>
          <cell r="H9">
            <v>63.559322033898312</v>
          </cell>
        </row>
        <row r="10">
          <cell r="C10" t="str">
            <v xml:space="preserve">QU09 </v>
          </cell>
          <cell r="D10" t="str">
            <v>Sólidos en suspensión</v>
          </cell>
          <cell r="E10">
            <v>35</v>
          </cell>
          <cell r="F10" t="str">
            <v xml:space="preserve">--- </v>
          </cell>
          <cell r="G10" t="str">
            <v xml:space="preserve">D5907 </v>
          </cell>
          <cell r="H10">
            <v>29.661016949152543</v>
          </cell>
        </row>
        <row r="11">
          <cell r="C11" t="str">
            <v xml:space="preserve">QU10 </v>
          </cell>
          <cell r="D11" t="str">
            <v>Determinación del pH</v>
          </cell>
          <cell r="E11">
            <v>45</v>
          </cell>
          <cell r="F11" t="str">
            <v xml:space="preserve">339.073 </v>
          </cell>
          <cell r="G11" t="str">
            <v xml:space="preserve">D1293 </v>
          </cell>
          <cell r="H11">
            <v>38.135593220338983</v>
          </cell>
        </row>
        <row r="12">
          <cell r="C12" t="str">
            <v>TOTAL</v>
          </cell>
          <cell r="E12">
            <v>600</v>
          </cell>
          <cell r="H12">
            <v>508.47457627118649</v>
          </cell>
        </row>
        <row r="14">
          <cell r="C14" t="str">
            <v>Fuente</v>
          </cell>
          <cell r="D14" t="str">
            <v>Laboratorio de Ensayos SENCICO</v>
          </cell>
        </row>
        <row r="15">
          <cell r="D15" t="str">
            <v>Numero de Ensayos</v>
          </cell>
        </row>
        <row r="16">
          <cell r="H16" t="str">
            <v>SIN IGV</v>
          </cell>
        </row>
        <row r="17">
          <cell r="C17" t="str">
            <v>SU17</v>
          </cell>
          <cell r="D17" t="str">
            <v>Proctor modificado</v>
          </cell>
          <cell r="E17">
            <v>95</v>
          </cell>
          <cell r="H17">
            <v>80.508474576271198</v>
          </cell>
        </row>
        <row r="19">
          <cell r="C19" t="str">
            <v xml:space="preserve">Agregados (ocultar) </v>
          </cell>
        </row>
        <row r="20">
          <cell r="C20" t="str">
            <v xml:space="preserve">Código </v>
          </cell>
          <cell r="D20" t="str">
            <v xml:space="preserve">Descripción </v>
          </cell>
          <cell r="E20" t="str">
            <v xml:space="preserve">P.Unit. (S/.) </v>
          </cell>
          <cell r="F20" t="str">
            <v xml:space="preserve">NTP </v>
          </cell>
          <cell r="G20" t="str">
            <v xml:space="preserve">ASTM </v>
          </cell>
          <cell r="H20" t="str">
            <v>SIN IGV</v>
          </cell>
        </row>
        <row r="21">
          <cell r="C21" t="str">
            <v xml:space="preserve">AG01A </v>
          </cell>
          <cell r="D21" t="str">
            <v>ANALISIS GRANULOMÉTRICO (F, G)</v>
          </cell>
          <cell r="E21">
            <v>40</v>
          </cell>
          <cell r="F21" t="str">
            <v xml:space="preserve">400.012 </v>
          </cell>
          <cell r="G21" t="str">
            <v xml:space="preserve">C 136 </v>
          </cell>
          <cell r="H21">
            <v>33.898305084745765</v>
          </cell>
        </row>
        <row r="22">
          <cell r="C22" t="str">
            <v xml:space="preserve">AG01B </v>
          </cell>
          <cell r="D22" t="str">
            <v>ANALISIS GRANULOMÉTRICO (Glb)</v>
          </cell>
          <cell r="E22">
            <v>50</v>
          </cell>
          <cell r="F22" t="str">
            <v xml:space="preserve">400.012 </v>
          </cell>
          <cell r="H22">
            <v>42.372881355932208</v>
          </cell>
        </row>
        <row r="23">
          <cell r="C23" t="str">
            <v xml:space="preserve">AG02 </v>
          </cell>
          <cell r="D23" t="str">
            <v>IMPUREZAS ORGÁNICAS (Fino)</v>
          </cell>
          <cell r="E23">
            <v>30</v>
          </cell>
          <cell r="F23" t="str">
            <v xml:space="preserve">400.024 </v>
          </cell>
          <cell r="G23" t="str">
            <v xml:space="preserve">C 40 </v>
          </cell>
          <cell r="H23">
            <v>25.423728813559322</v>
          </cell>
        </row>
        <row r="24">
          <cell r="C24" t="str">
            <v xml:space="preserve">AG03 </v>
          </cell>
          <cell r="D24" t="str">
            <v>TERRONES DE ARCILLA Y PARTÍCULAS FRIABLES (F o G)</v>
          </cell>
          <cell r="E24">
            <v>80</v>
          </cell>
          <cell r="F24" t="str">
            <v xml:space="preserve">400.015 </v>
          </cell>
          <cell r="G24" t="str">
            <v xml:space="preserve">C 142 </v>
          </cell>
          <cell r="H24">
            <v>67.79661016949153</v>
          </cell>
        </row>
        <row r="25">
          <cell r="C25" t="str">
            <v xml:space="preserve">AG04 </v>
          </cell>
          <cell r="D25" t="str">
            <v>MATERIAL MÁS FINO MALLA 200 (F o G)</v>
          </cell>
          <cell r="E25">
            <v>50</v>
          </cell>
          <cell r="F25" t="str">
            <v xml:space="preserve">400.018 </v>
          </cell>
          <cell r="G25" t="str">
            <v xml:space="preserve">C 117 </v>
          </cell>
          <cell r="H25">
            <v>42.372881355932208</v>
          </cell>
        </row>
        <row r="26">
          <cell r="C26" t="str">
            <v xml:space="preserve">AG05A </v>
          </cell>
          <cell r="D26" t="str">
            <v>INALTERABILIDAD (F o G) CON SULFATO DE MAGNESIO</v>
          </cell>
          <cell r="E26">
            <v>150</v>
          </cell>
          <cell r="F26" t="str">
            <v xml:space="preserve">400.016 </v>
          </cell>
          <cell r="G26" t="str">
            <v xml:space="preserve">C 88 </v>
          </cell>
          <cell r="H26">
            <v>127.11864406779662</v>
          </cell>
        </row>
        <row r="27">
          <cell r="C27" t="str">
            <v xml:space="preserve">AG05B </v>
          </cell>
          <cell r="D27" t="str">
            <v>INALTERABILIDAD (Glb) CON SULFATO DE MAGNESIO</v>
          </cell>
          <cell r="E27">
            <v>300</v>
          </cell>
          <cell r="F27" t="str">
            <v xml:space="preserve">400.016 </v>
          </cell>
          <cell r="G27" t="str">
            <v xml:space="preserve">C 88 </v>
          </cell>
          <cell r="H27">
            <v>254.23728813559325</v>
          </cell>
        </row>
        <row r="28">
          <cell r="C28" t="str">
            <v xml:space="preserve">AG06A </v>
          </cell>
          <cell r="D28" t="str">
            <v>PESO ESPECÍFICO Y ABSORCIÓN (F)</v>
          </cell>
          <cell r="E28">
            <v>35</v>
          </cell>
          <cell r="F28" t="str">
            <v xml:space="preserve">400.022 </v>
          </cell>
          <cell r="G28" t="str">
            <v xml:space="preserve">C 128 </v>
          </cell>
          <cell r="H28">
            <v>29.661016949152543</v>
          </cell>
        </row>
        <row r="29">
          <cell r="C29" t="str">
            <v xml:space="preserve">AG06B </v>
          </cell>
          <cell r="D29" t="str">
            <v>PESO ESPECÍFICO Y ABSORCIÓN (G)</v>
          </cell>
          <cell r="E29">
            <v>35</v>
          </cell>
          <cell r="F29" t="str">
            <v xml:space="preserve">400.021 </v>
          </cell>
          <cell r="G29" t="str">
            <v xml:space="preserve">C 127 </v>
          </cell>
          <cell r="H29">
            <v>29.661016949152543</v>
          </cell>
        </row>
        <row r="30">
          <cell r="C30" t="str">
            <v xml:space="preserve">AG06C </v>
          </cell>
          <cell r="D30" t="str">
            <v>PESO ESPECÍFICO Y ABSORCIÓN (Glb)</v>
          </cell>
          <cell r="E30">
            <v>70</v>
          </cell>
          <cell r="H30">
            <v>59.322033898305087</v>
          </cell>
        </row>
        <row r="31">
          <cell r="C31" t="str">
            <v xml:space="preserve">AG07 </v>
          </cell>
          <cell r="D31" t="str">
            <v>CONTENIDO DE HUMEDAD (F, G o Glb)</v>
          </cell>
          <cell r="E31">
            <v>15</v>
          </cell>
          <cell r="F31" t="str">
            <v xml:space="preserve">339.185 </v>
          </cell>
          <cell r="G31" t="str">
            <v xml:space="preserve">C 566 </v>
          </cell>
          <cell r="H31">
            <v>12.711864406779661</v>
          </cell>
        </row>
        <row r="32">
          <cell r="C32" t="str">
            <v xml:space="preserve">AG08 </v>
          </cell>
          <cell r="D32" t="str">
            <v>DESGASTE POR ABRASIÓN (F o G)</v>
          </cell>
          <cell r="E32">
            <v>100</v>
          </cell>
          <cell r="F32" t="str">
            <v xml:space="preserve">400.019/.020 </v>
          </cell>
          <cell r="G32" t="str">
            <v xml:space="preserve">C 131 / C 535 </v>
          </cell>
          <cell r="H32">
            <v>84.745762711864415</v>
          </cell>
        </row>
        <row r="33">
          <cell r="C33" t="str">
            <v xml:space="preserve">AG09 </v>
          </cell>
          <cell r="D33" t="str">
            <v>PESO UNITARIO (F, G o Glb.)</v>
          </cell>
          <cell r="E33">
            <v>40</v>
          </cell>
          <cell r="F33" t="str">
            <v xml:space="preserve">400.017 </v>
          </cell>
          <cell r="G33" t="str">
            <v xml:space="preserve">C 29/C29M </v>
          </cell>
          <cell r="H33">
            <v>33.898305084745765</v>
          </cell>
        </row>
        <row r="34">
          <cell r="C34" t="str">
            <v xml:space="preserve">AG10 </v>
          </cell>
          <cell r="D34" t="str">
            <v>DETERMINACIÓN DE ERROR DEL EQUIPO MEDIDOR DE AIRE</v>
          </cell>
          <cell r="E34">
            <v>150</v>
          </cell>
          <cell r="F34" t="str">
            <v xml:space="preserve">339.083 </v>
          </cell>
          <cell r="G34" t="str">
            <v xml:space="preserve">C 231 </v>
          </cell>
          <cell r="H34">
            <v>127.11864406779662</v>
          </cell>
        </row>
        <row r="36">
          <cell r="C36" t="str">
            <v xml:space="preserve">Concreto (ocultar) </v>
          </cell>
        </row>
        <row r="37">
          <cell r="C37" t="str">
            <v xml:space="preserve">Código </v>
          </cell>
          <cell r="D37" t="str">
            <v>Descripción</v>
          </cell>
          <cell r="E37" t="str">
            <v xml:space="preserve">P.Unit (S/.) </v>
          </cell>
          <cell r="F37" t="str">
            <v xml:space="preserve">NTP </v>
          </cell>
          <cell r="G37" t="str">
            <v xml:space="preserve">ASTM </v>
          </cell>
          <cell r="H37" t="str">
            <v>SIN IGV</v>
          </cell>
        </row>
        <row r="38">
          <cell r="C38" t="str">
            <v xml:space="preserve">CO01 </v>
          </cell>
          <cell r="D38" t="str">
            <v>DISEÑO DE MEZCLAS</v>
          </cell>
          <cell r="E38">
            <v>380</v>
          </cell>
          <cell r="F38" t="str">
            <v xml:space="preserve">ACI 211 </v>
          </cell>
          <cell r="H38">
            <v>322.03389830508479</v>
          </cell>
        </row>
        <row r="39">
          <cell r="C39" t="str">
            <v xml:space="preserve">CO02 </v>
          </cell>
          <cell r="D39" t="str">
            <v>VERIFICACIÓN DE DISEÑO</v>
          </cell>
          <cell r="E39">
            <v>190</v>
          </cell>
          <cell r="H39">
            <v>161.0169491525424</v>
          </cell>
        </row>
        <row r="40">
          <cell r="C40" t="str">
            <v xml:space="preserve">CO03 </v>
          </cell>
          <cell r="D40" t="str">
            <v>EXUDACIÓN</v>
          </cell>
          <cell r="E40">
            <v>45</v>
          </cell>
          <cell r="F40" t="str">
            <v xml:space="preserve">339.077 </v>
          </cell>
          <cell r="G40" t="str">
            <v xml:space="preserve">C 232 </v>
          </cell>
          <cell r="H40">
            <v>38.135593220338983</v>
          </cell>
        </row>
        <row r="41">
          <cell r="C41" t="str">
            <v xml:space="preserve">CO04 </v>
          </cell>
          <cell r="D41" t="str">
            <v>PESO POR METRO CÚBICO, RENDIMIENTO, CONT. AIRE</v>
          </cell>
          <cell r="E41">
            <v>45</v>
          </cell>
          <cell r="F41" t="str">
            <v xml:space="preserve">339.046 </v>
          </cell>
          <cell r="G41" t="str">
            <v xml:space="preserve">C 138 </v>
          </cell>
          <cell r="H41">
            <v>38.135593220338983</v>
          </cell>
        </row>
        <row r="42">
          <cell r="C42" t="str">
            <v xml:space="preserve">CO05 </v>
          </cell>
          <cell r="D42" t="str">
            <v>MÉTODO DE PRESIÓN WASHINGTON</v>
          </cell>
          <cell r="E42">
            <v>50</v>
          </cell>
          <cell r="F42" t="str">
            <v xml:space="preserve">339.083 </v>
          </cell>
          <cell r="G42" t="str">
            <v xml:space="preserve">C 231 </v>
          </cell>
          <cell r="H42">
            <v>42.372881355932208</v>
          </cell>
        </row>
        <row r="43">
          <cell r="C43" t="str">
            <v xml:space="preserve">CO06 </v>
          </cell>
          <cell r="D43" t="str">
            <v>TIEMPO DE FRAGUADO</v>
          </cell>
          <cell r="E43" t="str">
            <v xml:space="preserve">S,P, </v>
          </cell>
          <cell r="F43" t="str">
            <v xml:space="preserve">339.082 </v>
          </cell>
          <cell r="G43" t="str">
            <v xml:space="preserve">C 403 </v>
          </cell>
        </row>
        <row r="44">
          <cell r="C44" t="str">
            <v xml:space="preserve">CO07 </v>
          </cell>
          <cell r="D44" t="str">
            <v>CAMBIO DE LONGITUD EN MORTEROS Y CONCRETO</v>
          </cell>
          <cell r="E44">
            <v>100</v>
          </cell>
          <cell r="F44" t="str">
            <v xml:space="preserve">334.094 </v>
          </cell>
          <cell r="G44" t="str">
            <v xml:space="preserve">C 1012 </v>
          </cell>
          <cell r="H44">
            <v>84.745762711864415</v>
          </cell>
        </row>
        <row r="45">
          <cell r="C45" t="str">
            <v xml:space="preserve">CO08 </v>
          </cell>
          <cell r="D45" t="str">
            <v>CONTROL DE CALIDAD DE CONCRETO FRESCO EN OBRA</v>
          </cell>
          <cell r="E45" t="str">
            <v xml:space="preserve">S,P, </v>
          </cell>
          <cell r="F45" t="str">
            <v xml:space="preserve">VARIAS </v>
          </cell>
        </row>
        <row r="46">
          <cell r="C46" t="str">
            <v xml:space="preserve">CO09A </v>
          </cell>
          <cell r="D46" t="str">
            <v>COMPRESIÓN (MÍNIMO 02 PROB)</v>
          </cell>
          <cell r="E46">
            <v>6</v>
          </cell>
          <cell r="F46" t="str">
            <v xml:space="preserve">339.034 </v>
          </cell>
          <cell r="G46" t="str">
            <v xml:space="preserve">C 39 </v>
          </cell>
          <cell r="H46">
            <v>5.0847457627118651</v>
          </cell>
        </row>
        <row r="47">
          <cell r="C47" t="str">
            <v xml:space="preserve">CO09B </v>
          </cell>
          <cell r="D47" t="str">
            <v>COMPRESIÓN TARIFA PREFERENCIAL (MÍNIMO 02 PROB)</v>
          </cell>
          <cell r="E47">
            <v>12</v>
          </cell>
          <cell r="F47" t="str">
            <v xml:space="preserve">339.034 </v>
          </cell>
          <cell r="G47" t="str">
            <v xml:space="preserve">C 39 </v>
          </cell>
          <cell r="H47">
            <v>10.16949152542373</v>
          </cell>
        </row>
        <row r="48">
          <cell r="C48" t="str">
            <v xml:space="preserve">CO10 </v>
          </cell>
          <cell r="D48" t="str">
            <v>FLEXIÓN</v>
          </cell>
          <cell r="E48">
            <v>50</v>
          </cell>
          <cell r="F48" t="str">
            <v xml:space="preserve">339.078/079 </v>
          </cell>
          <cell r="G48" t="str">
            <v xml:space="preserve">C 78 / C 293 </v>
          </cell>
          <cell r="H48">
            <v>42.372881355932208</v>
          </cell>
        </row>
        <row r="49">
          <cell r="C49" t="str">
            <v xml:space="preserve">CO11 </v>
          </cell>
          <cell r="D49" t="str">
            <v>TRACCIÓN POR COMPRESIÓN DIAMETRAL</v>
          </cell>
          <cell r="E49">
            <v>30</v>
          </cell>
          <cell r="F49" t="str">
            <v xml:space="preserve">339.084 </v>
          </cell>
          <cell r="G49" t="str">
            <v xml:space="preserve">C 496 </v>
          </cell>
          <cell r="H49">
            <v>25.423728813559322</v>
          </cell>
        </row>
        <row r="50">
          <cell r="C50" t="str">
            <v xml:space="preserve">CO12 </v>
          </cell>
          <cell r="D50" t="str">
            <v>ESCLEROMETRÍA</v>
          </cell>
          <cell r="E50" t="str">
            <v xml:space="preserve">S,P, </v>
          </cell>
          <cell r="F50" t="str">
            <v xml:space="preserve">339.181 </v>
          </cell>
          <cell r="G50" t="str">
            <v xml:space="preserve">C 805 </v>
          </cell>
        </row>
        <row r="51">
          <cell r="C51" t="str">
            <v xml:space="preserve">CO13 </v>
          </cell>
          <cell r="D51" t="str">
            <v>MÓDULO DE ELASTICIDAD ESTÁTICO</v>
          </cell>
          <cell r="E51">
            <v>40</v>
          </cell>
          <cell r="G51" t="str">
            <v xml:space="preserve">C 469 </v>
          </cell>
          <cell r="H51">
            <v>33.898305084745765</v>
          </cell>
        </row>
        <row r="52">
          <cell r="C52" t="str">
            <v xml:space="preserve">CO14 </v>
          </cell>
          <cell r="D52" t="str">
            <v>EXTRACCIÓN, TALLADO Y ENSAYO DE COMPRESIÓN DE TESTIGOS DIAMANTINOS EN LABORATORIO:</v>
          </cell>
          <cell r="H52">
            <v>0</v>
          </cell>
        </row>
        <row r="53">
          <cell r="C53" t="str">
            <v xml:space="preserve">CO14A </v>
          </cell>
          <cell r="D53" t="str">
            <v>EXTRACCIÓN, TALLADO Y ENSAYO DE COMPRESIÓN DE TES. DIAM. BROCA DE 3" EN LAB.</v>
          </cell>
          <cell r="E53">
            <v>200</v>
          </cell>
          <cell r="F53" t="str">
            <v xml:space="preserve">339.059 </v>
          </cell>
          <cell r="G53" t="str">
            <v xml:space="preserve">C 42 </v>
          </cell>
          <cell r="H53">
            <v>169.49152542372883</v>
          </cell>
        </row>
        <row r="54">
          <cell r="C54" t="str">
            <v xml:space="preserve">CO14B </v>
          </cell>
          <cell r="D54" t="str">
            <v>EXTRACCIÓN, TALLADO Y ENSAYO DE COMPRESIÓN DE TES. DIAM. BROCA DE 4" EN LAB.</v>
          </cell>
          <cell r="E54">
            <v>250</v>
          </cell>
          <cell r="F54" t="str">
            <v xml:space="preserve">339.059 </v>
          </cell>
          <cell r="G54" t="str">
            <v xml:space="preserve">C 42 </v>
          </cell>
          <cell r="H54">
            <v>211.86440677966104</v>
          </cell>
        </row>
        <row r="55">
          <cell r="C55" t="str">
            <v xml:space="preserve">CO14C </v>
          </cell>
          <cell r="D55" t="str">
            <v>EXTRACCIÓN, TALLADO Y ENSAYO DE COMPRESIÓN DE TES. DIAM. BROCA DE 6" EN LAB.</v>
          </cell>
          <cell r="E55">
            <v>300</v>
          </cell>
          <cell r="F55" t="str">
            <v xml:space="preserve">339.059 </v>
          </cell>
          <cell r="G55" t="str">
            <v xml:space="preserve">C 42 </v>
          </cell>
          <cell r="H55">
            <v>254.23728813559325</v>
          </cell>
        </row>
        <row r="56">
          <cell r="C56" t="str">
            <v xml:space="preserve">CO14D </v>
          </cell>
          <cell r="D56" t="str">
            <v>EXTRACCIÓN, TALLADO Y ENSAYO DE COMPRESIÓN DE TES. DIAM. EN OBRA</v>
          </cell>
          <cell r="E56" t="str">
            <v xml:space="preserve">S,P, </v>
          </cell>
          <cell r="F56" t="str">
            <v xml:space="preserve">339.059 </v>
          </cell>
          <cell r="G56" t="str">
            <v xml:space="preserve">C 42 </v>
          </cell>
        </row>
        <row r="57">
          <cell r="C57" t="str">
            <v xml:space="preserve">CO15 </v>
          </cell>
          <cell r="D57" t="str">
            <v>TEMPERATURA DEL CONCRETO FRESCO</v>
          </cell>
          <cell r="E57">
            <v>5</v>
          </cell>
          <cell r="F57" t="str">
            <v xml:space="preserve">339.184 </v>
          </cell>
          <cell r="G57" t="str">
            <v xml:space="preserve">C 1064 </v>
          </cell>
          <cell r="H57">
            <v>4.2372881355932206</v>
          </cell>
        </row>
        <row r="58">
          <cell r="C58" t="str">
            <v xml:space="preserve">CO16 </v>
          </cell>
          <cell r="D58" t="str">
            <v>ASENTAMIENTO (03 RESULTADOS-LAB.)</v>
          </cell>
          <cell r="E58">
            <v>60</v>
          </cell>
          <cell r="F58" t="str">
            <v xml:space="preserve">339.035 </v>
          </cell>
          <cell r="G58" t="str">
            <v xml:space="preserve">C 143 </v>
          </cell>
          <cell r="H58">
            <v>50.847457627118644</v>
          </cell>
        </row>
        <row r="59">
          <cell r="C59" t="str">
            <v xml:space="preserve">CO17 </v>
          </cell>
          <cell r="D59" t="str">
            <v>CORTE TESTIGO (TALLADO DOS LADOS)</v>
          </cell>
          <cell r="E59">
            <v>35</v>
          </cell>
          <cell r="H59">
            <v>29.661016949152543</v>
          </cell>
        </row>
        <row r="60">
          <cell r="C60" t="str">
            <v xml:space="preserve">CO18 </v>
          </cell>
          <cell r="D60" t="str">
            <v>REFRENTADO CON YESO Y ENSAYO DE COMPRESIÓN</v>
          </cell>
          <cell r="E60">
            <v>10</v>
          </cell>
          <cell r="F60" t="str">
            <v xml:space="preserve">REF. 339.037 </v>
          </cell>
          <cell r="G60" t="str">
            <v xml:space="preserve">REF. C 617 </v>
          </cell>
          <cell r="H60">
            <v>8.4745762711864412</v>
          </cell>
        </row>
        <row r="61">
          <cell r="C61" t="str">
            <v xml:space="preserve">CO19A </v>
          </cell>
          <cell r="D61" t="str">
            <v>EXTRACCIÓN DE TESTIGO DIAMANTINO DE 2 pulg. EN M.ASFALTICA EN LAB.</v>
          </cell>
          <cell r="E61">
            <v>100</v>
          </cell>
          <cell r="F61" t="str">
            <v xml:space="preserve">REF. 339.037 </v>
          </cell>
          <cell r="G61" t="str">
            <v xml:space="preserve">REF. C 617 </v>
          </cell>
          <cell r="H61">
            <v>84.745762711864415</v>
          </cell>
        </row>
        <row r="62">
          <cell r="C62" t="str">
            <v xml:space="preserve">CO19B </v>
          </cell>
          <cell r="D62" t="str">
            <v>EXTRACCIÓN DE TESTIGO DIAMANTINO DE 4 pulg. EN M.ASFALTICA EN LAB.</v>
          </cell>
          <cell r="E62">
            <v>125</v>
          </cell>
          <cell r="F62" t="str">
            <v xml:space="preserve">REF. 339.037 </v>
          </cell>
          <cell r="G62" t="str">
            <v xml:space="preserve">REF. C 617 </v>
          </cell>
          <cell r="H62">
            <v>105.93220338983052</v>
          </cell>
        </row>
        <row r="63">
          <cell r="C63" t="str">
            <v xml:space="preserve">CO19C </v>
          </cell>
          <cell r="D63" t="str">
            <v>EXTRACCIÓN DE TESTIGO DIAMANTINO DE 6 pulg. EN M.ASFALTICA EN LAB.</v>
          </cell>
          <cell r="E63">
            <v>150</v>
          </cell>
          <cell r="F63" t="str">
            <v xml:space="preserve">REF. 339.037 </v>
          </cell>
          <cell r="G63" t="str">
            <v xml:space="preserve">REF. C 617 </v>
          </cell>
          <cell r="H63">
            <v>127.11864406779662</v>
          </cell>
        </row>
        <row r="64">
          <cell r="C64" t="str">
            <v xml:space="preserve">CO20 </v>
          </cell>
          <cell r="D64" t="str">
            <v>COMPRESIÓN DE TESTIGO DIAMANTINO (NO INC. TALLADO)</v>
          </cell>
          <cell r="E64">
            <v>35</v>
          </cell>
          <cell r="F64" t="str">
            <v xml:space="preserve">REF. 339.037 </v>
          </cell>
          <cell r="G64" t="str">
            <v xml:space="preserve">REF. C 617 </v>
          </cell>
          <cell r="H64">
            <v>29.661016949152543</v>
          </cell>
        </row>
        <row r="65">
          <cell r="C65" t="str">
            <v xml:space="preserve">CO21 </v>
          </cell>
          <cell r="D65" t="str">
            <v>DENSIDAD, ABSORCIÓN Y % DE VACÍOS CONCRETO ENDURECIDO (NO INCLUYE TALLADO)</v>
          </cell>
          <cell r="E65">
            <v>60</v>
          </cell>
          <cell r="F65" t="str">
            <v xml:space="preserve">339.187 </v>
          </cell>
          <cell r="G65" t="str">
            <v xml:space="preserve">C 642 </v>
          </cell>
          <cell r="H65">
            <v>50.847457627118644</v>
          </cell>
        </row>
        <row r="66">
          <cell r="C66" t="str">
            <v xml:space="preserve">CO22 </v>
          </cell>
          <cell r="D66" t="str">
            <v>DETERMINACIÓN DE ERROR DEL EQUIPO ESCLEROMÉTRICO</v>
          </cell>
          <cell r="E66">
            <v>120</v>
          </cell>
          <cell r="H66">
            <v>101.69491525423729</v>
          </cell>
        </row>
        <row r="67">
          <cell r="C67" t="str">
            <v xml:space="preserve">CO23A </v>
          </cell>
          <cell r="D67" t="str">
            <v>EXTRACCIÓN Y TALLADO DE 2 pulg (NO INCLUYE COMPRESIÓN) EN LAB.</v>
          </cell>
          <cell r="E67">
            <v>140</v>
          </cell>
          <cell r="F67" t="str">
            <v xml:space="preserve">339.059 </v>
          </cell>
          <cell r="G67" t="str">
            <v xml:space="preserve">C 42 </v>
          </cell>
          <cell r="H67">
            <v>118.64406779661017</v>
          </cell>
        </row>
        <row r="68">
          <cell r="C68" t="str">
            <v xml:space="preserve">CO23B </v>
          </cell>
          <cell r="D68" t="str">
            <v>EXTRACCIÓN Y TALLADO DE 4 pulg (NO INCLUYE COMPRESIÓN) EN LAB.</v>
          </cell>
          <cell r="E68">
            <v>215</v>
          </cell>
          <cell r="F68" t="str">
            <v xml:space="preserve">339.059 </v>
          </cell>
          <cell r="G68" t="str">
            <v xml:space="preserve">C 42 </v>
          </cell>
          <cell r="H68">
            <v>182.20338983050848</v>
          </cell>
        </row>
        <row r="69">
          <cell r="C69" t="str">
            <v xml:space="preserve">CO24A </v>
          </cell>
          <cell r="D69" t="str">
            <v>EXTRACCIÓN 2 pulg (NO INCLUYE TALLADO NI COMPRESIÓN) EN LAB.</v>
          </cell>
          <cell r="E69">
            <v>110</v>
          </cell>
          <cell r="F69" t="str">
            <v xml:space="preserve">339.059 </v>
          </cell>
          <cell r="G69" t="str">
            <v xml:space="preserve">C 42 </v>
          </cell>
          <cell r="H69">
            <v>93.220338983050851</v>
          </cell>
        </row>
        <row r="70">
          <cell r="C70" t="str">
            <v xml:space="preserve">CO24B </v>
          </cell>
          <cell r="D70" t="str">
            <v>EXTRACCIÓN 4 pulg (NO INCLUYE TALLADO NI COMPRESIÓN) EN LAB.</v>
          </cell>
          <cell r="E70">
            <v>180</v>
          </cell>
          <cell r="F70" t="str">
            <v xml:space="preserve">339.059 </v>
          </cell>
          <cell r="G70" t="str">
            <v xml:space="preserve">C 42 </v>
          </cell>
          <cell r="H70">
            <v>152.54237288135593</v>
          </cell>
        </row>
        <row r="71">
          <cell r="C71" t="str">
            <v xml:space="preserve">CO24C </v>
          </cell>
          <cell r="D71" t="str">
            <v>EXTRACCIÓN 6 pulg (NO INCLUYE TALLADO NI COMPRESIÓN) EN LAB.</v>
          </cell>
          <cell r="E71">
            <v>230</v>
          </cell>
          <cell r="F71" t="str">
            <v xml:space="preserve">339.059 </v>
          </cell>
          <cell r="G71" t="str">
            <v xml:space="preserve">C 42 </v>
          </cell>
          <cell r="H71">
            <v>194.91525423728814</v>
          </cell>
        </row>
        <row r="72">
          <cell r="C72" t="str">
            <v>CO25</v>
          </cell>
          <cell r="D72" t="str">
            <v>SERVICIOS VARIOS LAC</v>
          </cell>
          <cell r="E72" t="str">
            <v>S,P,</v>
          </cell>
          <cell r="F72" t="str">
            <v>-----</v>
          </cell>
          <cell r="G72" t="str">
            <v>-----</v>
          </cell>
          <cell r="H72" t="str">
            <v xml:space="preserve"> </v>
          </cell>
        </row>
        <row r="73">
          <cell r="C73" t="str">
            <v>CO26</v>
          </cell>
          <cell r="D73" t="str">
            <v>TENACIDAD</v>
          </cell>
          <cell r="E73">
            <v>180</v>
          </cell>
          <cell r="F73" t="str">
            <v>339.205</v>
          </cell>
          <cell r="G73" t="str">
            <v>C 1018</v>
          </cell>
          <cell r="H73">
            <v>152.54237288135593</v>
          </cell>
        </row>
        <row r="74">
          <cell r="C74" t="str">
            <v>CO27</v>
          </cell>
          <cell r="D74" t="str">
            <v>CORTE DE PANEL DE SHOTCRETE (06 LADOS, OBTENCIÓN DE VIGA)</v>
          </cell>
          <cell r="E74">
            <v>210</v>
          </cell>
          <cell r="F74" t="str">
            <v>339.059</v>
          </cell>
          <cell r="G74" t="str">
            <v xml:space="preserve">C 42 </v>
          </cell>
          <cell r="H74">
            <v>177.96610169491527</v>
          </cell>
        </row>
        <row r="76">
          <cell r="C76" t="str">
            <v>Ensayo en Mezcla Asfáltica</v>
          </cell>
        </row>
        <row r="77">
          <cell r="C77" t="str">
            <v xml:space="preserve">Ensayo en Agregados para pavimento (ocultar) </v>
          </cell>
        </row>
        <row r="78">
          <cell r="C78" t="str">
            <v xml:space="preserve">Código </v>
          </cell>
          <cell r="D78" t="str">
            <v>Descripción</v>
          </cell>
          <cell r="E78" t="str">
            <v xml:space="preserve">P.U. (S/.) </v>
          </cell>
          <cell r="F78" t="str">
            <v xml:space="preserve">NTP </v>
          </cell>
          <cell r="G78" t="str">
            <v xml:space="preserve">ASTM </v>
          </cell>
        </row>
        <row r="79">
          <cell r="C79" t="str">
            <v xml:space="preserve">AP01 </v>
          </cell>
          <cell r="D79" t="str">
            <v>Equivalente de arena</v>
          </cell>
          <cell r="E79">
            <v>60</v>
          </cell>
          <cell r="F79" t="str">
            <v xml:space="preserve">339.146 </v>
          </cell>
          <cell r="G79" t="str">
            <v xml:space="preserve">D2419 </v>
          </cell>
          <cell r="H79">
            <v>50.847457627118644</v>
          </cell>
        </row>
        <row r="80">
          <cell r="C80" t="str">
            <v xml:space="preserve">AP02 </v>
          </cell>
          <cell r="D80" t="str">
            <v>Partículas chatas y alargadas</v>
          </cell>
          <cell r="E80">
            <v>50</v>
          </cell>
          <cell r="F80" t="str">
            <v xml:space="preserve">400.040 </v>
          </cell>
          <cell r="G80" t="str">
            <v xml:space="preserve">D4791 </v>
          </cell>
          <cell r="H80">
            <v>42.372881355932208</v>
          </cell>
        </row>
        <row r="81">
          <cell r="C81" t="str">
            <v xml:space="preserve">AP03 </v>
          </cell>
          <cell r="D81" t="str">
            <v>Caras fracturadas</v>
          </cell>
          <cell r="E81">
            <v>50</v>
          </cell>
          <cell r="F81" t="str">
            <v xml:space="preserve">--- </v>
          </cell>
          <cell r="G81" t="str">
            <v xml:space="preserve">D5821 </v>
          </cell>
          <cell r="H81">
            <v>42.372881355932208</v>
          </cell>
        </row>
        <row r="83">
          <cell r="C83" t="str">
            <v xml:space="preserve">Ensayos Químicos en Suelos (ocultar) </v>
          </cell>
        </row>
        <row r="84">
          <cell r="C84" t="str">
            <v xml:space="preserve">Código </v>
          </cell>
          <cell r="D84" t="str">
            <v xml:space="preserve">Descripción </v>
          </cell>
          <cell r="E84" t="str">
            <v xml:space="preserve">P.U. (S/.) </v>
          </cell>
          <cell r="F84" t="str">
            <v xml:space="preserve">NTP </v>
          </cell>
          <cell r="G84" t="str">
            <v xml:space="preserve">ASTM </v>
          </cell>
        </row>
        <row r="85">
          <cell r="C85" t="str">
            <v xml:space="preserve">QU01 </v>
          </cell>
          <cell r="D85" t="str">
            <v>Sales solubles totales</v>
          </cell>
          <cell r="E85">
            <v>75</v>
          </cell>
          <cell r="F85" t="str">
            <v xml:space="preserve">339.152 </v>
          </cell>
          <cell r="G85" t="str">
            <v xml:space="preserve">USBR E-8 </v>
          </cell>
          <cell r="H85">
            <v>63.559322033898312</v>
          </cell>
        </row>
        <row r="86">
          <cell r="C86" t="str">
            <v xml:space="preserve">QU02 </v>
          </cell>
          <cell r="D86" t="str">
            <v>Contenido de sulfatos solubles</v>
          </cell>
          <cell r="E86">
            <v>75</v>
          </cell>
          <cell r="F86" t="str">
            <v xml:space="preserve">339.178 </v>
          </cell>
          <cell r="G86" t="str">
            <v xml:space="preserve">AASHTO T290 </v>
          </cell>
          <cell r="H86">
            <v>63.559322033898312</v>
          </cell>
        </row>
        <row r="87">
          <cell r="C87" t="str">
            <v xml:space="preserve">QU03 </v>
          </cell>
          <cell r="D87" t="str">
            <v>Contenido de cloruros solubles</v>
          </cell>
          <cell r="E87">
            <v>75</v>
          </cell>
          <cell r="F87" t="str">
            <v xml:space="preserve">339.177 </v>
          </cell>
          <cell r="G87" t="str">
            <v xml:space="preserve">AASHTO T291 </v>
          </cell>
          <cell r="H87">
            <v>63.559322033898312</v>
          </cell>
        </row>
        <row r="88">
          <cell r="C88" t="str">
            <v xml:space="preserve">QU04 </v>
          </cell>
          <cell r="D88" t="str">
            <v>Determinación del pH</v>
          </cell>
          <cell r="E88">
            <v>60</v>
          </cell>
          <cell r="F88" t="str">
            <v xml:space="preserve">--- </v>
          </cell>
          <cell r="G88" t="str">
            <v xml:space="preserve">D4792 </v>
          </cell>
          <cell r="H88">
            <v>50.847457627118644</v>
          </cell>
        </row>
        <row r="90">
          <cell r="C90" t="str">
            <v xml:space="preserve">Ensayo en Mezcla Asfáltica (ocultar) </v>
          </cell>
        </row>
        <row r="91">
          <cell r="C91" t="str">
            <v>Código</v>
          </cell>
          <cell r="D91" t="str">
            <v>Descripción</v>
          </cell>
          <cell r="E91" t="str">
            <v xml:space="preserve">P.U. (S/.) </v>
          </cell>
          <cell r="F91" t="str">
            <v xml:space="preserve">ASTM </v>
          </cell>
        </row>
        <row r="92">
          <cell r="C92" t="str">
            <v xml:space="preserve">MA01 </v>
          </cell>
          <cell r="D92" t="str">
            <v xml:space="preserve">Lavado asfáltico (no incluye tricloroetileno) </v>
          </cell>
          <cell r="E92">
            <v>150</v>
          </cell>
          <cell r="F92" t="str">
            <v xml:space="preserve">D2172 </v>
          </cell>
          <cell r="H92">
            <v>127.11864406779662</v>
          </cell>
        </row>
        <row r="93">
          <cell r="C93" t="str">
            <v xml:space="preserve">MA01a </v>
          </cell>
          <cell r="D93" t="str">
            <v>Lavado asfáltico (incluye tricloroetileno)</v>
          </cell>
          <cell r="E93">
            <v>200</v>
          </cell>
          <cell r="F93" t="str">
            <v xml:space="preserve">D2172 </v>
          </cell>
          <cell r="H93">
            <v>169.49152542372883</v>
          </cell>
        </row>
        <row r="94">
          <cell r="C94" t="str">
            <v xml:space="preserve">MA02 </v>
          </cell>
          <cell r="D94" t="str">
            <v>Estabilidad Marshall (incluye estabilidad, flujo, no incluye elaboración de briqueta) (costo por briqueta)</v>
          </cell>
          <cell r="E94">
            <v>40</v>
          </cell>
          <cell r="F94" t="str">
            <v xml:space="preserve">D1559 </v>
          </cell>
          <cell r="H94">
            <v>33.898305084745765</v>
          </cell>
        </row>
        <row r="95">
          <cell r="C95" t="str">
            <v xml:space="preserve">MA02a </v>
          </cell>
          <cell r="D95" t="str">
            <v>Estabilidad Marshall (Incluye: elaboración de briqueta, estabilidad, flujo, % de vacíos) (costo por briqueta)</v>
          </cell>
          <cell r="E95">
            <v>190</v>
          </cell>
          <cell r="F95" t="str">
            <v xml:space="preserve">D1559 </v>
          </cell>
          <cell r="H95">
            <v>161.0169491525424</v>
          </cell>
        </row>
        <row r="96">
          <cell r="C96" t="str">
            <v xml:space="preserve">MA03 </v>
          </cell>
          <cell r="D96" t="str">
            <v>Densidad de briqueta de mezcla asfáltica</v>
          </cell>
          <cell r="E96">
            <v>45</v>
          </cell>
          <cell r="F96" t="str">
            <v xml:space="preserve">D2726 </v>
          </cell>
          <cell r="H96">
            <v>38.135593220338983</v>
          </cell>
        </row>
        <row r="97">
          <cell r="C97" t="str">
            <v xml:space="preserve">MA04 </v>
          </cell>
          <cell r="D97" t="str">
            <v>Densidad máxima teórica (Rice)</v>
          </cell>
          <cell r="E97">
            <v>80</v>
          </cell>
          <cell r="F97" t="str">
            <v xml:space="preserve">D2041 </v>
          </cell>
          <cell r="H97">
            <v>67.79661016949153</v>
          </cell>
        </row>
        <row r="98">
          <cell r="C98" t="str">
            <v xml:space="preserve">MA04a </v>
          </cell>
          <cell r="D98" t="str">
            <v>Porcentaje de vacíos (incluye: densidad de especimen y densidad máxima teórica (Rice)) (costo por briqueta)</v>
          </cell>
          <cell r="E98">
            <v>125</v>
          </cell>
          <cell r="F98" t="str">
            <v xml:space="preserve">--- </v>
          </cell>
          <cell r="H98">
            <v>105.93220338983052</v>
          </cell>
        </row>
        <row r="99">
          <cell r="C99" t="str">
            <v xml:space="preserve">MA05 </v>
          </cell>
          <cell r="D99" t="str">
            <v>Diseño de mezcla asfáltica en caliente (Diseño Marshall)</v>
          </cell>
          <cell r="E99">
            <v>800</v>
          </cell>
          <cell r="F99" t="str">
            <v xml:space="preserve">D1559 </v>
          </cell>
          <cell r="H99">
            <v>677.96610169491532</v>
          </cell>
        </row>
        <row r="100">
          <cell r="C100" t="str">
            <v xml:space="preserve">MA06 </v>
          </cell>
          <cell r="D100" t="str">
            <v>Elaboración de briquetas (juego de 3)</v>
          </cell>
          <cell r="E100">
            <v>75</v>
          </cell>
          <cell r="F100" t="str">
            <v xml:space="preserve">D1559 </v>
          </cell>
          <cell r="H100">
            <v>63.559322033898312</v>
          </cell>
        </row>
        <row r="101">
          <cell r="C101" t="str">
            <v xml:space="preserve">MA09 </v>
          </cell>
          <cell r="D101" t="str">
            <v>Diseño mezcla en frío (teórico, por áreas equivalentes)</v>
          </cell>
          <cell r="E101">
            <v>480</v>
          </cell>
          <cell r="F101" t="str">
            <v xml:space="preserve">--- </v>
          </cell>
          <cell r="H101">
            <v>406.77966101694915</v>
          </cell>
        </row>
        <row r="102">
          <cell r="C102" t="str">
            <v xml:space="preserve">MA10 </v>
          </cell>
          <cell r="D102" t="str">
            <v>Adherencia en agregado fino (Riedel y Weber)</v>
          </cell>
          <cell r="E102">
            <v>120</v>
          </cell>
          <cell r="F102" t="str">
            <v xml:space="preserve">MTC E220 </v>
          </cell>
          <cell r="H102">
            <v>101.69491525423729</v>
          </cell>
        </row>
        <row r="103">
          <cell r="C103" t="str">
            <v xml:space="preserve">MA11 </v>
          </cell>
          <cell r="D103" t="str">
            <v>Adherencia en agregado grueso (Revestimiento y desprendimiento)</v>
          </cell>
          <cell r="E103">
            <v>120</v>
          </cell>
          <cell r="F103" t="str">
            <v xml:space="preserve">D3625 (MTC E521) </v>
          </cell>
          <cell r="H103">
            <v>101.69491525423729</v>
          </cell>
        </row>
        <row r="105">
          <cell r="C105" t="str">
            <v xml:space="preserve">  Ensayo de Mecánica de Suelos (ocultar) </v>
          </cell>
        </row>
        <row r="106">
          <cell r="C106" t="str">
            <v>Código</v>
          </cell>
          <cell r="D106" t="str">
            <v>Descripción</v>
          </cell>
          <cell r="E106" t="str">
            <v>P.Unit (S/.)</v>
          </cell>
          <cell r="F106" t="str">
            <v>NTP</v>
          </cell>
          <cell r="G106" t="str">
            <v>ASTM</v>
          </cell>
        </row>
        <row r="107">
          <cell r="C107" t="str">
            <v xml:space="preserve">SU01 </v>
          </cell>
          <cell r="D107" t="str">
            <v>Contenido de humedad</v>
          </cell>
          <cell r="E107">
            <v>15</v>
          </cell>
          <cell r="F107" t="str">
            <v xml:space="preserve">339.127 </v>
          </cell>
          <cell r="G107" t="str">
            <v xml:space="preserve">D2216 </v>
          </cell>
          <cell r="H107">
            <v>12.711864406779661</v>
          </cell>
        </row>
        <row r="108">
          <cell r="C108" t="str">
            <v xml:space="preserve">SU02 </v>
          </cell>
          <cell r="D108" t="str">
            <v>Análisis granulométrico por tamizado</v>
          </cell>
          <cell r="E108">
            <v>50</v>
          </cell>
          <cell r="F108" t="str">
            <v xml:space="preserve">339.128 </v>
          </cell>
          <cell r="G108" t="str">
            <v xml:space="preserve">D422 </v>
          </cell>
          <cell r="H108">
            <v>42.372881355932208</v>
          </cell>
        </row>
        <row r="109">
          <cell r="C109" t="str">
            <v xml:space="preserve">SU03 </v>
          </cell>
          <cell r="D109" t="str">
            <v>Análisis granulométrico por sedimentación</v>
          </cell>
          <cell r="E109">
            <v>145</v>
          </cell>
          <cell r="F109" t="str">
            <v xml:space="preserve">339.128 </v>
          </cell>
          <cell r="G109" t="str">
            <v xml:space="preserve">D422 </v>
          </cell>
          <cell r="H109">
            <v>122.88135593220339</v>
          </cell>
        </row>
        <row r="110">
          <cell r="C110" t="str">
            <v xml:space="preserve">SU04 </v>
          </cell>
          <cell r="D110" t="str">
            <v>Límite líquido</v>
          </cell>
          <cell r="E110">
            <v>25</v>
          </cell>
          <cell r="F110" t="str">
            <v xml:space="preserve">339.129 </v>
          </cell>
          <cell r="G110" t="str">
            <v xml:space="preserve">D4318 </v>
          </cell>
          <cell r="H110">
            <v>21.186440677966104</v>
          </cell>
        </row>
        <row r="111">
          <cell r="C111" t="str">
            <v xml:space="preserve">SU05 </v>
          </cell>
          <cell r="D111" t="str">
            <v>Límite plástico</v>
          </cell>
          <cell r="E111">
            <v>25</v>
          </cell>
          <cell r="F111" t="str">
            <v xml:space="preserve">339.129 </v>
          </cell>
          <cell r="G111" t="str">
            <v xml:space="preserve">D4318 </v>
          </cell>
          <cell r="H111">
            <v>21.186440677966104</v>
          </cell>
        </row>
        <row r="112">
          <cell r="C112" t="str">
            <v xml:space="preserve">SU06 </v>
          </cell>
          <cell r="D112" t="str">
            <v>Límite de contracción</v>
          </cell>
          <cell r="E112">
            <v>45</v>
          </cell>
          <cell r="F112" t="str">
            <v xml:space="preserve">339.140 </v>
          </cell>
          <cell r="G112" t="str">
            <v xml:space="preserve">D427 </v>
          </cell>
          <cell r="H112">
            <v>38.135593220338983</v>
          </cell>
        </row>
        <row r="113">
          <cell r="C113" t="str">
            <v xml:space="preserve">SU07 </v>
          </cell>
          <cell r="D113" t="str">
            <v>Peso volumétrico de suelos cohesivos</v>
          </cell>
          <cell r="E113">
            <v>30</v>
          </cell>
          <cell r="F113" t="str">
            <v xml:space="preserve">339.139 </v>
          </cell>
          <cell r="G113" t="str">
            <v xml:space="preserve">BS 1377 </v>
          </cell>
          <cell r="H113">
            <v>25.423728813559322</v>
          </cell>
        </row>
        <row r="114">
          <cell r="C114" t="str">
            <v xml:space="preserve">SU08 </v>
          </cell>
          <cell r="D114" t="str">
            <v>Gravedad específica de sólidos</v>
          </cell>
          <cell r="E114">
            <v>35</v>
          </cell>
          <cell r="F114" t="str">
            <v xml:space="preserve">339.131 </v>
          </cell>
          <cell r="G114" t="str">
            <v xml:space="preserve">D854 </v>
          </cell>
          <cell r="H114">
            <v>29.661016949152543</v>
          </cell>
        </row>
        <row r="115">
          <cell r="C115" t="str">
            <v xml:space="preserve">SU09 </v>
          </cell>
          <cell r="D115" t="str">
            <v>Densidad natural, cono de arena 6" (Incluye 5 puntos) (1)</v>
          </cell>
          <cell r="E115">
            <v>175</v>
          </cell>
          <cell r="F115" t="str">
            <v xml:space="preserve">339.143 </v>
          </cell>
          <cell r="G115" t="str">
            <v xml:space="preserve">D1556 </v>
          </cell>
          <cell r="H115">
            <v>148.30508474576271</v>
          </cell>
        </row>
        <row r="116">
          <cell r="C116" t="str">
            <v xml:space="preserve">SU10 </v>
          </cell>
          <cell r="D116" t="str">
            <v>Densidad natural, cono de arena 12" (incluye 3 puntos) (2)</v>
          </cell>
          <cell r="E116">
            <v>210</v>
          </cell>
          <cell r="F116" t="str">
            <v xml:space="preserve">339.143 </v>
          </cell>
          <cell r="G116" t="str">
            <v xml:space="preserve">D1556 </v>
          </cell>
          <cell r="H116">
            <v>177.96610169491527</v>
          </cell>
        </row>
        <row r="117">
          <cell r="C117" t="str">
            <v xml:space="preserve">SU11 </v>
          </cell>
          <cell r="D117" t="str">
            <v>Densidad mínima</v>
          </cell>
          <cell r="E117">
            <v>50</v>
          </cell>
          <cell r="F117" t="str">
            <v xml:space="preserve">339.138 </v>
          </cell>
          <cell r="G117" t="str">
            <v xml:space="preserve">D4254 </v>
          </cell>
          <cell r="H117">
            <v>42.372881355932208</v>
          </cell>
        </row>
        <row r="118">
          <cell r="C118" t="str">
            <v xml:space="preserve">SU12 </v>
          </cell>
          <cell r="D118" t="str">
            <v>Densidad máxima (método seco)</v>
          </cell>
          <cell r="E118">
            <v>130</v>
          </cell>
          <cell r="F118" t="str">
            <v xml:space="preserve">339.137 </v>
          </cell>
          <cell r="G118" t="str">
            <v xml:space="preserve">D4253 </v>
          </cell>
          <cell r="H118">
            <v>110.16949152542374</v>
          </cell>
        </row>
        <row r="119">
          <cell r="C119" t="str">
            <v xml:space="preserve">SU12a </v>
          </cell>
          <cell r="D119" t="str">
            <v>Densidad máxima (método húmedo)</v>
          </cell>
          <cell r="E119">
            <v>150</v>
          </cell>
          <cell r="F119" t="str">
            <v xml:space="preserve">339.137 </v>
          </cell>
          <cell r="G119" t="str">
            <v xml:space="preserve">D4253 </v>
          </cell>
          <cell r="H119">
            <v>127.11864406779662</v>
          </cell>
        </row>
        <row r="120">
          <cell r="C120" t="str">
            <v xml:space="preserve">SU13 </v>
          </cell>
          <cell r="D120" t="str">
            <v>Permeabilidad en suelos granulares (carga constante)</v>
          </cell>
          <cell r="E120">
            <v>200</v>
          </cell>
          <cell r="F120" t="str">
            <v xml:space="preserve">339.147 </v>
          </cell>
          <cell r="G120" t="str">
            <v xml:space="preserve">D2434 </v>
          </cell>
          <cell r="H120">
            <v>169.49152542372883</v>
          </cell>
        </row>
        <row r="121">
          <cell r="C121" t="str">
            <v xml:space="preserve">SU14 </v>
          </cell>
          <cell r="D121" t="str">
            <v>Permeabilidad en suelos finos (método de pared flexible), f = 2,8"</v>
          </cell>
          <cell r="E121">
            <v>350</v>
          </cell>
          <cell r="F121" t="str">
            <v xml:space="preserve">339.156 </v>
          </cell>
          <cell r="G121" t="str">
            <v xml:space="preserve">D5084 </v>
          </cell>
          <cell r="H121">
            <v>296.61016949152543</v>
          </cell>
        </row>
        <row r="122">
          <cell r="C122" t="str">
            <v xml:space="preserve">SU14a </v>
          </cell>
          <cell r="D122" t="str">
            <v>Permeabilidad en suelos finos (método de pared flexible), f = 4"</v>
          </cell>
          <cell r="E122">
            <v>500</v>
          </cell>
          <cell r="F122" t="str">
            <v xml:space="preserve">339.156 </v>
          </cell>
          <cell r="G122" t="str">
            <v xml:space="preserve">D5084 </v>
          </cell>
          <cell r="H122">
            <v>423.72881355932208</v>
          </cell>
        </row>
        <row r="123">
          <cell r="C123" t="str">
            <v xml:space="preserve">SU15 </v>
          </cell>
          <cell r="D123" t="str">
            <v>Valor relativo de soporte CBR (incluye proctor)</v>
          </cell>
          <cell r="E123">
            <v>250</v>
          </cell>
          <cell r="F123" t="str">
            <v xml:space="preserve">339.145 </v>
          </cell>
          <cell r="G123" t="str">
            <v xml:space="preserve">D1883 </v>
          </cell>
          <cell r="H123">
            <v>211.86440677966104</v>
          </cell>
        </row>
        <row r="124">
          <cell r="C124" t="str">
            <v xml:space="preserve">SU15a </v>
          </cell>
          <cell r="D124" t="str">
            <v>Valor relativo de soporte CBR (en muestras inalteradas)</v>
          </cell>
          <cell r="E124">
            <v>100</v>
          </cell>
          <cell r="F124" t="str">
            <v xml:space="preserve">339.145 </v>
          </cell>
          <cell r="G124" t="str">
            <v xml:space="preserve">D1883 </v>
          </cell>
          <cell r="H124">
            <v>84.745762711864415</v>
          </cell>
        </row>
        <row r="125">
          <cell r="C125" t="str">
            <v xml:space="preserve">SU16 </v>
          </cell>
          <cell r="D125" t="str">
            <v>Próctor estándar</v>
          </cell>
          <cell r="E125">
            <v>85</v>
          </cell>
          <cell r="F125" t="str">
            <v xml:space="preserve">339.142 </v>
          </cell>
          <cell r="G125" t="str">
            <v xml:space="preserve">D698 </v>
          </cell>
          <cell r="H125">
            <v>72.033898305084747</v>
          </cell>
        </row>
        <row r="126">
          <cell r="C126" t="str">
            <v xml:space="preserve">SU17 </v>
          </cell>
          <cell r="D126" t="str">
            <v>Próctor modificado</v>
          </cell>
          <cell r="E126">
            <v>95</v>
          </cell>
          <cell r="F126" t="str">
            <v xml:space="preserve">339.141 </v>
          </cell>
          <cell r="G126" t="str">
            <v xml:space="preserve">D1557 </v>
          </cell>
          <cell r="H126">
            <v>80.508474576271198</v>
          </cell>
        </row>
        <row r="127">
          <cell r="C127" t="str">
            <v xml:space="preserve">SU18 </v>
          </cell>
          <cell r="D127" t="str">
            <v>Contenido de humedad con Speedy</v>
          </cell>
          <cell r="E127">
            <v>15</v>
          </cell>
          <cell r="F127" t="str">
            <v xml:space="preserve">339.250 </v>
          </cell>
          <cell r="G127" t="str">
            <v xml:space="preserve">D4944 </v>
          </cell>
          <cell r="H127">
            <v>12.711864406779661</v>
          </cell>
        </row>
        <row r="128">
          <cell r="C128" t="str">
            <v xml:space="preserve">SU19 </v>
          </cell>
          <cell r="D128" t="str">
            <v>Compresión no confinada</v>
          </cell>
          <cell r="E128">
            <v>120</v>
          </cell>
          <cell r="F128" t="str">
            <v xml:space="preserve">339.167 </v>
          </cell>
          <cell r="G128" t="str">
            <v xml:space="preserve">D2166 </v>
          </cell>
          <cell r="H128">
            <v>101.69491525423729</v>
          </cell>
        </row>
        <row r="129">
          <cell r="C129" t="str">
            <v xml:space="preserve">SU20 </v>
          </cell>
          <cell r="D129" t="str">
            <v>Corte Directo</v>
          </cell>
          <cell r="E129">
            <v>250</v>
          </cell>
          <cell r="F129" t="str">
            <v xml:space="preserve">339.171 </v>
          </cell>
          <cell r="G129" t="str">
            <v xml:space="preserve">D3080 </v>
          </cell>
          <cell r="H129">
            <v>211.86440677966104</v>
          </cell>
        </row>
        <row r="130">
          <cell r="C130" t="str">
            <v xml:space="preserve">SU21 </v>
          </cell>
          <cell r="D130" t="str">
            <v>Compresión triaxial UU, f = 2,8"</v>
          </cell>
          <cell r="E130">
            <v>340</v>
          </cell>
          <cell r="F130" t="str">
            <v xml:space="preserve">339.164 </v>
          </cell>
          <cell r="G130" t="str">
            <v xml:space="preserve">D2850 </v>
          </cell>
          <cell r="H130">
            <v>288.13559322033899</v>
          </cell>
        </row>
        <row r="131">
          <cell r="C131" t="str">
            <v xml:space="preserve">SU22 </v>
          </cell>
          <cell r="D131" t="str">
            <v>Compresión triaxial UU, f = 4"</v>
          </cell>
          <cell r="E131">
            <v>450</v>
          </cell>
          <cell r="F131" t="str">
            <v xml:space="preserve">339.164 </v>
          </cell>
          <cell r="G131" t="str">
            <v xml:space="preserve">D2850 </v>
          </cell>
          <cell r="H131">
            <v>381.35593220338984</v>
          </cell>
        </row>
        <row r="132">
          <cell r="C132" t="str">
            <v xml:space="preserve">SU23 </v>
          </cell>
          <cell r="D132" t="str">
            <v>Compresión triaxial CU, f = 2,8"</v>
          </cell>
          <cell r="E132">
            <v>850</v>
          </cell>
          <cell r="F132" t="str">
            <v xml:space="preserve">339.166 </v>
          </cell>
          <cell r="G132" t="str">
            <v xml:space="preserve">D4767 </v>
          </cell>
          <cell r="H132">
            <v>720.33898305084745</v>
          </cell>
        </row>
        <row r="133">
          <cell r="C133" t="str">
            <v xml:space="preserve">SU24 </v>
          </cell>
          <cell r="D133" t="str">
            <v>Compresión triaxial CU, f = 4"</v>
          </cell>
          <cell r="E133">
            <v>1200</v>
          </cell>
          <cell r="F133" t="str">
            <v xml:space="preserve">339.166 </v>
          </cell>
          <cell r="G133" t="str">
            <v xml:space="preserve">D4767 </v>
          </cell>
          <cell r="H133">
            <v>1016.949152542373</v>
          </cell>
        </row>
        <row r="134">
          <cell r="C134" t="str">
            <v xml:space="preserve">SU25 </v>
          </cell>
          <cell r="D134" t="str">
            <v>Compresión triaxial CD, f = 2,8"</v>
          </cell>
          <cell r="E134">
            <v>1500</v>
          </cell>
          <cell r="F134" t="str">
            <v xml:space="preserve">--- </v>
          </cell>
          <cell r="G134" t="str">
            <v xml:space="preserve">--- </v>
          </cell>
          <cell r="H134">
            <v>1271.1864406779662</v>
          </cell>
        </row>
        <row r="135">
          <cell r="C135" t="str">
            <v xml:space="preserve">SU26 </v>
          </cell>
          <cell r="D135" t="str">
            <v>Compresión triaxial CD, f = 4"</v>
          </cell>
          <cell r="E135">
            <v>2000</v>
          </cell>
          <cell r="F135" t="str">
            <v xml:space="preserve">--- </v>
          </cell>
          <cell r="G135" t="str">
            <v xml:space="preserve">--- </v>
          </cell>
          <cell r="H135">
            <v>1694.9152542372883</v>
          </cell>
        </row>
        <row r="136">
          <cell r="C136" t="str">
            <v xml:space="preserve">SU27 </v>
          </cell>
          <cell r="D136" t="str">
            <v>Consolidación unidimensional</v>
          </cell>
          <cell r="E136">
            <v>325</v>
          </cell>
          <cell r="F136" t="str">
            <v xml:space="preserve">339.154 </v>
          </cell>
          <cell r="G136" t="str">
            <v xml:space="preserve">D2435 </v>
          </cell>
          <cell r="H136">
            <v>275.42372881355936</v>
          </cell>
        </row>
        <row r="137">
          <cell r="C137" t="str">
            <v xml:space="preserve">SU28 </v>
          </cell>
          <cell r="D137" t="str">
            <v>Expansión (libre o carga constante)</v>
          </cell>
          <cell r="E137">
            <v>190</v>
          </cell>
          <cell r="F137" t="str">
            <v xml:space="preserve">339.170 </v>
          </cell>
          <cell r="G137" t="str">
            <v xml:space="preserve">D4546 </v>
          </cell>
          <cell r="H137">
            <v>161.0169491525424</v>
          </cell>
        </row>
        <row r="138">
          <cell r="C138" t="str">
            <v xml:space="preserve">SU29 </v>
          </cell>
          <cell r="D138" t="str">
            <v>Expansión controlada</v>
          </cell>
          <cell r="E138">
            <v>300</v>
          </cell>
          <cell r="F138" t="str">
            <v xml:space="preserve">339.170 </v>
          </cell>
          <cell r="G138" t="str">
            <v xml:space="preserve">D4546 </v>
          </cell>
          <cell r="H138">
            <v>254.23728813559325</v>
          </cell>
        </row>
        <row r="139">
          <cell r="C139" t="str">
            <v xml:space="preserve">SU30 </v>
          </cell>
          <cell r="D139" t="str">
            <v>Colapso</v>
          </cell>
          <cell r="E139">
            <v>250</v>
          </cell>
          <cell r="F139" t="str">
            <v xml:space="preserve">339.163 </v>
          </cell>
          <cell r="G139" t="str">
            <v xml:space="preserve">D5333 </v>
          </cell>
          <cell r="H139">
            <v>211.86440677966104</v>
          </cell>
        </row>
        <row r="140">
          <cell r="C140" t="str">
            <v xml:space="preserve">SU31 </v>
          </cell>
          <cell r="D140" t="str">
            <v>Contenido de materia orgánica</v>
          </cell>
          <cell r="E140">
            <v>90</v>
          </cell>
          <cell r="F140" t="str">
            <v xml:space="preserve">--- </v>
          </cell>
          <cell r="G140" t="str">
            <v xml:space="preserve">D2974 </v>
          </cell>
          <cell r="H140">
            <v>76.271186440677965</v>
          </cell>
        </row>
        <row r="141">
          <cell r="C141" t="str">
            <v xml:space="preserve">SU32 </v>
          </cell>
          <cell r="D141" t="str">
            <v>Estudio de Suelos</v>
          </cell>
          <cell r="E141" t="str">
            <v xml:space="preserve">S.P. </v>
          </cell>
          <cell r="F141" t="str">
            <v xml:space="preserve">--- </v>
          </cell>
          <cell r="G141" t="str">
            <v xml:space="preserve">--- </v>
          </cell>
        </row>
        <row r="142">
          <cell r="C142" t="str">
            <v>SU33</v>
          </cell>
          <cell r="D142" t="str">
            <v>Servicos Varios</v>
          </cell>
          <cell r="E142" t="str">
            <v xml:space="preserve">S.P. </v>
          </cell>
          <cell r="F142" t="str">
            <v xml:space="preserve">--- </v>
          </cell>
          <cell r="G142" t="str">
            <v xml:space="preserve">--- </v>
          </cell>
        </row>
        <row r="143">
          <cell r="C143" t="str">
            <v xml:space="preserve">COMENTARIO: </v>
          </cell>
        </row>
        <row r="144">
          <cell r="C144" t="str">
            <v>S.P. Sujeto a Presupuesto.</v>
          </cell>
        </row>
        <row r="145">
          <cell r="C145" t="str">
            <v>1) Por punto adicional de densidad natural, cono de 6". S/.35.00</v>
          </cell>
        </row>
        <row r="146">
          <cell r="C146" t="str">
            <v>2) Por punto adicional de densidad natural, cono de 12". S/.70.00</v>
          </cell>
        </row>
        <row r="147">
          <cell r="C147" t="str">
            <v>3) Las clasificaciones de suelo por el método SUCS ó AASHTO se realizan sin costo, al solicitase los ensayos de análisis granulométrico por tamizado, límite líquido y límite plástico.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L"/>
      <sheetName val="VEL 2"/>
      <sheetName val="COMP MAT"/>
      <sheetName val="ACT IU"/>
      <sheetName val="ANGULOS"/>
      <sheetName val="ACERO NO PRINT"/>
      <sheetName val="COMP EQ PPTO"/>
      <sheetName val="COMP EQ PPTO 2"/>
      <sheetName val="PLANTA DE ASFALTO"/>
      <sheetName val="Camion B"/>
      <sheetName val="LAVADORA"/>
      <sheetName val="LAVADORA POSESION"/>
      <sheetName val="CORT CONCRETO"/>
      <sheetName val="MOTOSIERRA 30"/>
      <sheetName val="PISTOLA RESINA"/>
      <sheetName val="MART HINCADO"/>
      <sheetName val="PILOTES"/>
      <sheetName val="TECLE-TILFOR"/>
      <sheetName val="PESOS PETROPERU NO PRINT"/>
      <sheetName val="Cal REND"/>
      <sheetName val="Tabla General"/>
      <sheetName val="107.A"/>
      <sheetName val="MAT R"/>
      <sheetName val="MAT B-SB"/>
      <sheetName val="MAC"/>
      <sheetName val="BALANC MAT"/>
      <sheetName val="PEDRAPLEN-GAVION"/>
      <sheetName val="LOSA HIDRAULICA"/>
      <sheetName val="Colec TI"/>
      <sheetName val="Cun TR TI"/>
      <sheetName val="Cun TR TII"/>
      <sheetName val="Cun TR TIII"/>
      <sheetName val="Cun TR TIV"/>
      <sheetName val="Cun RR TI"/>
      <sheetName val="Cun RR TII"/>
      <sheetName val="Cun RR TIII"/>
      <sheetName val="Cuneta Trapezoidal H=0.40m"/>
      <sheetName val="Cun Coronación"/>
      <sheetName val="Zanja de Coron"/>
      <sheetName val="Can R TI"/>
      <sheetName val="Can R TII"/>
      <sheetName val="Can R TIII"/>
      <sheetName val="Can R TIV"/>
      <sheetName val="Can R TV"/>
      <sheetName val="Can R TVI"/>
      <sheetName val="Can R TVII"/>
      <sheetName val="Cun T Batea"/>
      <sheetName val="ZAN DREN REVEST"/>
      <sheetName val="Can SR TI"/>
      <sheetName val="Zan de Dren"/>
      <sheetName val="Bordillos"/>
      <sheetName val="Sardineles"/>
      <sheetName val="Veredas"/>
      <sheetName val="BUZON"/>
      <sheetName val="PUENTE"/>
      <sheetName val="Apoyo PTE"/>
      <sheetName val="GAVION-MSR"/>
      <sheetName val="Ex-Médico Pre-Ocup1"/>
      <sheetName val="Ex-Médico Pre-Ocup3"/>
      <sheetName val="EPP1"/>
      <sheetName val="EPP2"/>
      <sheetName val="POLVORIN"/>
      <sheetName val="TRAZO"/>
      <sheetName val="MANT1"/>
      <sheetName val="MANT2"/>
      <sheetName val="BARRENO"/>
      <sheetName val="Hoja2"/>
      <sheetName val="New Jersey"/>
      <sheetName val="COSTOS EQUIPO HM"/>
      <sheetName val="PMA 20082012"/>
      <sheetName val="Formato 01"/>
      <sheetName val="Formato 02"/>
      <sheetName val="Formato 03"/>
      <sheetName val="Formato 04"/>
      <sheetName val="Formato 04A"/>
      <sheetName val="Formato 04A.1"/>
      <sheetName val="Formato 04B"/>
      <sheetName val="Formato 05"/>
      <sheetName val="Formato 05.1"/>
      <sheetName val="Formato 06"/>
      <sheetName val="Formato 07"/>
      <sheetName val="Formato 08"/>
      <sheetName val="Formato 09"/>
      <sheetName val="Formato 10"/>
      <sheetName val="Formato 11"/>
      <sheetName val="Formato 12"/>
      <sheetName val="Formato 1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IJOS"/>
      <sheetName val="VARIABLES"/>
      <sheetName val="Ex-Médico Pre-Ocup1"/>
      <sheetName val="Ex-Médico Pre-Ocup2"/>
      <sheetName val="movilidad"/>
      <sheetName val="alimentacion"/>
      <sheetName val="financiera"/>
      <sheetName val="Seguros "/>
    </sheetNames>
    <sheetDataSet>
      <sheetData sheetId="0"/>
      <sheetData sheetId="1"/>
      <sheetData sheetId="2"/>
      <sheetData sheetId="3"/>
      <sheetData sheetId="4">
        <row r="99">
          <cell r="A99" t="str">
            <v>SIERRA OPERARIO</v>
          </cell>
        </row>
      </sheetData>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A-CANTA"/>
      <sheetName val="RESUMEN-EXPLANACION"/>
      <sheetName val="Graph1"/>
      <sheetName val="Graph2"/>
      <sheetName val="Graph3"/>
      <sheetName val="Graph4"/>
      <sheetName val="Graph5"/>
      <sheetName val="Graph6"/>
      <sheetName val="Graph7"/>
      <sheetName val="Graph8"/>
      <sheetName val="Graph9"/>
      <sheetName val="Graph10"/>
      <sheetName val="Graph11"/>
      <sheetName val="Graph12"/>
      <sheetName val="Graph13"/>
      <sheetName val="Graph14"/>
      <sheetName val="Graph15"/>
      <sheetName val="Graph16"/>
      <sheetName val="Graph17"/>
      <sheetName val="Graph18"/>
      <sheetName val="Graph19"/>
      <sheetName val="Graph20"/>
      <sheetName val="Graph21"/>
      <sheetName val="Graph22"/>
      <sheetName val="Graph23"/>
      <sheetName val="Graph24"/>
      <sheetName val="Graph25"/>
      <sheetName val="Graph26"/>
      <sheetName val="Graph27)"/>
      <sheetName val="Graph28"/>
      <sheetName val="Graph29"/>
      <sheetName val="Graph30"/>
      <sheetName val="Graph31"/>
      <sheetName val="Graph32"/>
      <sheetName val="Graph33"/>
      <sheetName val="Graph34"/>
      <sheetName val="Graph35"/>
      <sheetName val="Graph36"/>
      <sheetName val="Graph37"/>
      <sheetName val="Graph38"/>
      <sheetName val="Graph39 "/>
      <sheetName val="Graph40"/>
      <sheetName val="Graph41"/>
      <sheetName val="Graph42"/>
      <sheetName val="Graph43"/>
      <sheetName val="Graph44"/>
      <sheetName val="Graph45"/>
      <sheetName val="Graph46"/>
      <sheetName val="Graph47"/>
      <sheetName val="Graph48"/>
      <sheetName val="Graph49"/>
      <sheetName val="Graph50"/>
      <sheetName val="Graph51"/>
      <sheetName val="Graph52"/>
      <sheetName val="Graph53"/>
      <sheetName val="Graph54"/>
      <sheetName val="Graph55"/>
      <sheetName val="Graph56"/>
      <sheetName val="Graph57"/>
      <sheetName val="Graph58"/>
      <sheetName val="Graph59"/>
      <sheetName val="Graph60"/>
      <sheetName val="Graph61"/>
      <sheetName val="Graph62"/>
      <sheetName val="Graph63"/>
      <sheetName val="Graph64"/>
      <sheetName val="Graph65"/>
      <sheetName val="Graph66"/>
      <sheetName val="Graph67"/>
      <sheetName val="Graph68"/>
      <sheetName val="Graph69"/>
      <sheetName val="Graph70"/>
      <sheetName val="Graph71"/>
      <sheetName val="Graph72"/>
      <sheetName val="Graph73"/>
      <sheetName val="Graph74"/>
      <sheetName val="Graph75"/>
      <sheetName val="Graph76"/>
      <sheetName val="Graph77"/>
      <sheetName val="Graph78"/>
      <sheetName val="Graph79"/>
      <sheetName val="Graph80"/>
      <sheetName val="Graph81"/>
      <sheetName val="D"/>
      <sheetName val="E"/>
      <sheetName val="SECCIONES"/>
      <sheetName val="F"/>
      <sheetName val="F-1"/>
      <sheetName val="G"/>
      <sheetName val="G-1"/>
      <sheetName val="H"/>
      <sheetName val="H-1"/>
      <sheetName val="I"/>
      <sheetName val="I-1"/>
      <sheetName val="J"/>
      <sheetName val="K"/>
      <sheetName val="L"/>
      <sheetName val="M"/>
      <sheetName val="N"/>
      <sheetName val="O"/>
      <sheetName val="P"/>
      <sheetName val="Q"/>
      <sheetName val="R"/>
      <sheetName val="Presenta1"/>
      <sheetName val="F-05"/>
      <sheetName val="Graph39_"/>
      <sheetName val="Resumen anual"/>
      <sheetName val="RefG"/>
      <sheetName val="IRR sponsor"/>
      <sheetName val="GyP total"/>
      <sheetName val="Sheet2"/>
      <sheetName val="RES"/>
      <sheetName val="Metrados  Val."/>
      <sheetName val="Data"/>
      <sheetName val="Imprimacion_Planilla"/>
      <sheetName val="GG-Ofertado-P4 Maz"/>
      <sheetName val="datos base"/>
      <sheetName val="DATOS UNOE"/>
      <sheetName val="Producción"/>
      <sheetName val="Tabla"/>
      <sheetName val="Datos"/>
      <sheetName val="General"/>
      <sheetName val="Limit_ACC_A"/>
      <sheetName val="9 Capex"/>
      <sheetName val="Fierro-C1"/>
      <sheetName val="Sust.205ABC-VE"/>
      <sheetName val="Sust.205ABC-VP"/>
      <sheetName val="Resum 205ABC 700FG 907.A.2.2"/>
      <sheetName val="Deduccion Reajuste"/>
      <sheetName val="Restricciones y Compromisos"/>
      <sheetName val="resumen"/>
      <sheetName val="200"/>
      <sheetName val="CIERRE"/>
      <sheetName val="EXP"/>
      <sheetName val="PARTIDAS"/>
      <sheetName val="EXPLAN. DESVIOS"/>
      <sheetName val="CLASIF. MAT. DESVIOS"/>
      <sheetName val="CLASIF. MATERIAL"/>
      <sheetName val="EXPLAN. VIA PRINCIPAL"/>
      <sheetName val="RES,MET,ADI1"/>
      <sheetName val="PER,COM.PRO.ADI1"/>
      <sheetName val="Planilla Base y Subbase"/>
      <sheetName val="EVA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ulis"/>
      <sheetName val="Villa"/>
      <sheetName val="lagarto"/>
      <sheetName val="PEDIDO"/>
      <sheetName val="puentes"/>
      <sheetName val="Val-SSHH"/>
      <sheetName val="Val-AULAS"/>
      <sheetName val="Val-LOSA"/>
      <sheetName val="doc"/>
      <sheetName val="odcumen"/>
      <sheetName val="CONTROL"/>
    </sheetNames>
    <sheetDataSet>
      <sheetData sheetId="0"/>
      <sheetData sheetId="1"/>
      <sheetData sheetId="2"/>
      <sheetData sheetId="3"/>
      <sheetData sheetId="4"/>
      <sheetData sheetId="5"/>
      <sheetData sheetId="6"/>
      <sheetData sheetId="7">
        <row r="11">
          <cell r="B11" t="str">
            <v>DESCRIPCION</v>
          </cell>
          <cell r="D11" t="str">
            <v>PRESUPUESTO BASE</v>
          </cell>
          <cell r="G11" t="str">
            <v>V A L O R I Z A C I O N E S</v>
          </cell>
        </row>
        <row r="12">
          <cell r="G12" t="str">
            <v>ANTERIOR</v>
          </cell>
        </row>
        <row r="13">
          <cell r="C13" t="str">
            <v>UND.</v>
          </cell>
          <cell r="D13" t="str">
            <v>CANT.</v>
          </cell>
          <cell r="E13" t="str">
            <v>P.U.</v>
          </cell>
          <cell r="F13" t="str">
            <v>P.PARCIAL</v>
          </cell>
          <cell r="G13" t="str">
            <v>MET.</v>
          </cell>
        </row>
        <row r="15">
          <cell r="B15" t="str">
            <v>TRABAJOS PRELIMINARES</v>
          </cell>
        </row>
        <row r="16">
          <cell r="B16" t="str">
            <v>LIMPIEZA Y NIVELACION DE TERRENO</v>
          </cell>
          <cell r="C16" t="str">
            <v>m2.</v>
          </cell>
          <cell r="D16">
            <v>720</v>
          </cell>
          <cell r="E16">
            <v>1.03</v>
          </cell>
          <cell r="F16">
            <v>741.6</v>
          </cell>
          <cell r="G16">
            <v>720</v>
          </cell>
        </row>
        <row r="17">
          <cell r="B17" t="str">
            <v>TRAZO Y REPLANTEO PRELIMINAR</v>
          </cell>
          <cell r="C17" t="str">
            <v>m2.</v>
          </cell>
          <cell r="D17">
            <v>720</v>
          </cell>
          <cell r="E17">
            <v>0.39</v>
          </cell>
          <cell r="F17">
            <v>280.8</v>
          </cell>
          <cell r="G17">
            <v>720</v>
          </cell>
        </row>
        <row r="18">
          <cell r="B18" t="str">
            <v>MOVIMIENTO DE TIERRAS</v>
          </cell>
        </row>
        <row r="19">
          <cell r="B19" t="str">
            <v>CORTE DE 0.10 M A MANO</v>
          </cell>
          <cell r="C19" t="str">
            <v>m2.</v>
          </cell>
          <cell r="D19">
            <v>720</v>
          </cell>
          <cell r="E19">
            <v>1.0900000000000001</v>
          </cell>
          <cell r="F19">
            <v>784.8</v>
          </cell>
          <cell r="G19">
            <v>720</v>
          </cell>
        </row>
        <row r="20">
          <cell r="B20" t="str">
            <v>EXCAVACION DE SARDINELES</v>
          </cell>
          <cell r="C20" t="str">
            <v>m3.</v>
          </cell>
          <cell r="D20">
            <v>8.34</v>
          </cell>
          <cell r="E20">
            <v>13.01</v>
          </cell>
          <cell r="F20">
            <v>108.5</v>
          </cell>
          <cell r="G20">
            <v>8.34</v>
          </cell>
        </row>
        <row r="21">
          <cell r="B21" t="str">
            <v>AFIRMADO DE 0.15 MT. CON PIEDRAS DE 6"</v>
          </cell>
          <cell r="C21" t="str">
            <v>m2.</v>
          </cell>
          <cell r="D21">
            <v>720</v>
          </cell>
          <cell r="E21">
            <v>7.45</v>
          </cell>
          <cell r="F21">
            <v>5364</v>
          </cell>
          <cell r="G21">
            <v>720</v>
          </cell>
        </row>
        <row r="22">
          <cell r="B22" t="str">
            <v>OBRAS DE CONCRETO SIMPLE</v>
          </cell>
        </row>
        <row r="23">
          <cell r="B23" t="str">
            <v>LOSA</v>
          </cell>
        </row>
        <row r="24">
          <cell r="B24" t="str">
            <v>CONCRETO F´C=175 KG/CM2</v>
          </cell>
          <cell r="C24" t="str">
            <v>m3.</v>
          </cell>
          <cell r="D24">
            <v>49.38</v>
          </cell>
          <cell r="E24">
            <v>255.65</v>
          </cell>
          <cell r="F24">
            <v>12624</v>
          </cell>
          <cell r="G24">
            <v>49.38</v>
          </cell>
        </row>
        <row r="25">
          <cell r="B25" t="str">
            <v>ENCOFRADO DE PAÑOS</v>
          </cell>
          <cell r="C25" t="str">
            <v>m2.</v>
          </cell>
          <cell r="D25">
            <v>41.6</v>
          </cell>
          <cell r="E25">
            <v>14.6</v>
          </cell>
          <cell r="F25">
            <v>607.36</v>
          </cell>
          <cell r="G25">
            <v>41.6</v>
          </cell>
        </row>
        <row r="26">
          <cell r="B26" t="str">
            <v>ACABADOS DE LOSA</v>
          </cell>
        </row>
        <row r="27">
          <cell r="B27" t="str">
            <v>JUNTA DE DILATACION CON RELLENO ASFALTICO 1"</v>
          </cell>
          <cell r="C27" t="str">
            <v>M</v>
          </cell>
          <cell r="D27">
            <v>96</v>
          </cell>
          <cell r="E27">
            <v>3.58</v>
          </cell>
          <cell r="F27">
            <v>343.68</v>
          </cell>
          <cell r="G27">
            <v>96</v>
          </cell>
        </row>
        <row r="28">
          <cell r="B28" t="str">
            <v>JUNTA DE CONSTRUCCION CON ASFALTO</v>
          </cell>
          <cell r="C28" t="str">
            <v>m2.</v>
          </cell>
          <cell r="D28">
            <v>224</v>
          </cell>
          <cell r="E28">
            <v>3.75</v>
          </cell>
          <cell r="F28">
            <v>840</v>
          </cell>
          <cell r="G28">
            <v>224</v>
          </cell>
        </row>
        <row r="29">
          <cell r="B29" t="str">
            <v>PINTURA EN LOSA e= 5 cm</v>
          </cell>
          <cell r="C29" t="str">
            <v>M</v>
          </cell>
          <cell r="D29">
            <v>342</v>
          </cell>
          <cell r="E29">
            <v>2.96</v>
          </cell>
          <cell r="F29">
            <v>1012.32</v>
          </cell>
        </row>
        <row r="30">
          <cell r="B30" t="str">
            <v>EQUIPAMIENTO</v>
          </cell>
        </row>
        <row r="31">
          <cell r="B31" t="str">
            <v>TABLERO, NET, ARCOS (INST.)</v>
          </cell>
          <cell r="C31" t="str">
            <v>GLB</v>
          </cell>
          <cell r="D31">
            <v>1</v>
          </cell>
          <cell r="E31">
            <v>2600</v>
          </cell>
          <cell r="F31">
            <v>2600</v>
          </cell>
          <cell r="G31">
            <v>1</v>
          </cell>
        </row>
        <row r="32">
          <cell r="B32" t="str">
            <v>FLETA DE MATERIALES</v>
          </cell>
        </row>
        <row r="33">
          <cell r="B33" t="str">
            <v>TRANSPORTE DE MATERIALES(FLETE)</v>
          </cell>
          <cell r="C33" t="str">
            <v>GLB</v>
          </cell>
          <cell r="D33">
            <v>1</v>
          </cell>
          <cell r="E33">
            <v>4000</v>
          </cell>
          <cell r="F33">
            <v>4000</v>
          </cell>
          <cell r="G33">
            <v>1</v>
          </cell>
        </row>
      </sheetData>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quot;3-1&quot; "/>
      <sheetName val="RESUMEN"/>
      <sheetName val="SUSTENTO"/>
      <sheetName val="RESUMEN DE METRADOS"/>
      <sheetName val="01.00 AL 02.06"/>
      <sheetName val="03.00 AL 03.04."/>
      <sheetName val="04.01"/>
      <sheetName val="05.02  AL 06.01"/>
    </sheetNames>
    <sheetDataSet>
      <sheetData sheetId="0"/>
      <sheetData sheetId="1"/>
      <sheetData sheetId="2"/>
      <sheetData sheetId="3"/>
      <sheetData sheetId="4">
        <row r="7">
          <cell r="A7" t="str">
            <v>SUSTENTO DE METRADOS - ALTERNATIVA  " 1 "</v>
          </cell>
        </row>
        <row r="9">
          <cell r="A9" t="str">
            <v>PROYECTO :</v>
          </cell>
          <cell r="K9" t="str">
            <v>PROVIAS NACIONAL</v>
          </cell>
        </row>
        <row r="10">
          <cell r="A10" t="str">
            <v>SUBTRAMO  III :</v>
          </cell>
          <cell r="K10" t="str">
            <v>FEBRERO 2015</v>
          </cell>
        </row>
        <row r="11">
          <cell r="A11" t="str">
            <v>UBICACIÓN :</v>
          </cell>
        </row>
        <row r="13">
          <cell r="A13" t="str">
            <v>CODIGO</v>
          </cell>
        </row>
        <row r="15">
          <cell r="A15" t="str">
            <v>01.00.00</v>
          </cell>
        </row>
        <row r="17">
          <cell r="A17">
            <v>1.01</v>
          </cell>
        </row>
        <row r="19">
          <cell r="A19" t="str">
            <v>01.02.00</v>
          </cell>
        </row>
        <row r="21">
          <cell r="A21" t="str">
            <v>02.00.00</v>
          </cell>
        </row>
        <row r="23">
          <cell r="A23" t="str">
            <v>02.01.00</v>
          </cell>
        </row>
        <row r="25">
          <cell r="A25" t="str">
            <v>02.02.00</v>
          </cell>
        </row>
        <row r="28">
          <cell r="K28" t="str">
            <v>AREA (M2)</v>
          </cell>
        </row>
        <row r="30">
          <cell r="K30">
            <v>30</v>
          </cell>
        </row>
        <row r="31">
          <cell r="K31">
            <v>30</v>
          </cell>
        </row>
        <row r="32">
          <cell r="K32">
            <v>30</v>
          </cell>
        </row>
        <row r="33">
          <cell r="K33">
            <v>30</v>
          </cell>
        </row>
        <row r="34">
          <cell r="K34">
            <v>30</v>
          </cell>
        </row>
        <row r="35">
          <cell r="K35">
            <v>30</v>
          </cell>
        </row>
        <row r="36">
          <cell r="K36">
            <v>30</v>
          </cell>
        </row>
        <row r="37">
          <cell r="K37">
            <v>36</v>
          </cell>
        </row>
        <row r="38">
          <cell r="K38">
            <v>36</v>
          </cell>
        </row>
        <row r="39">
          <cell r="K39">
            <v>36</v>
          </cell>
        </row>
        <row r="40">
          <cell r="K40">
            <v>36</v>
          </cell>
        </row>
        <row r="41">
          <cell r="K41">
            <v>36</v>
          </cell>
        </row>
        <row r="42">
          <cell r="K42">
            <v>36</v>
          </cell>
        </row>
        <row r="43">
          <cell r="K43">
            <v>36</v>
          </cell>
        </row>
        <row r="44">
          <cell r="K44">
            <v>36</v>
          </cell>
        </row>
        <row r="45">
          <cell r="K45">
            <v>30</v>
          </cell>
        </row>
        <row r="46">
          <cell r="K46" t="str">
            <v>TOTAL</v>
          </cell>
        </row>
        <row r="51">
          <cell r="K51">
            <v>609.44999999999993</v>
          </cell>
        </row>
        <row r="110">
          <cell r="A110" t="str">
            <v>02.03.00</v>
          </cell>
        </row>
        <row r="112">
          <cell r="K112" t="str">
            <v>VOLUMEN</v>
          </cell>
        </row>
        <row r="113">
          <cell r="K113" t="str">
            <v>(m3)</v>
          </cell>
        </row>
        <row r="114">
          <cell r="K114">
            <v>4134.375</v>
          </cell>
        </row>
        <row r="115">
          <cell r="K115">
            <v>4134.375</v>
          </cell>
        </row>
        <row r="116">
          <cell r="K116">
            <v>4134.375</v>
          </cell>
        </row>
        <row r="117">
          <cell r="K117">
            <v>4134.375</v>
          </cell>
        </row>
        <row r="118">
          <cell r="K118">
            <v>4134.375</v>
          </cell>
        </row>
        <row r="119">
          <cell r="K119">
            <v>4134.375</v>
          </cell>
        </row>
        <row r="120">
          <cell r="K120">
            <v>4134.375</v>
          </cell>
        </row>
        <row r="121">
          <cell r="K121">
            <v>4134.375</v>
          </cell>
        </row>
        <row r="122">
          <cell r="K122">
            <v>4134.375</v>
          </cell>
        </row>
        <row r="123">
          <cell r="K123">
            <v>4134.375</v>
          </cell>
        </row>
        <row r="124">
          <cell r="K124">
            <v>4134.375</v>
          </cell>
        </row>
        <row r="125">
          <cell r="K125">
            <v>4134.375</v>
          </cell>
        </row>
        <row r="126">
          <cell r="K126">
            <v>4134.375</v>
          </cell>
        </row>
        <row r="127">
          <cell r="K127">
            <v>4134.375</v>
          </cell>
        </row>
        <row r="128">
          <cell r="K128">
            <v>4134.375</v>
          </cell>
        </row>
        <row r="129">
          <cell r="K129">
            <v>4134.375</v>
          </cell>
        </row>
        <row r="130">
          <cell r="K130">
            <v>3307.5</v>
          </cell>
        </row>
        <row r="131">
          <cell r="K131">
            <v>69457.5</v>
          </cell>
        </row>
        <row r="134">
          <cell r="A134" t="str">
            <v>02.04.00</v>
          </cell>
        </row>
        <row r="144">
          <cell r="A144" t="str">
            <v>02.05.00</v>
          </cell>
        </row>
        <row r="146">
          <cell r="K146" t="str">
            <v>PAVIMENTO ESTABILIZADO</v>
          </cell>
        </row>
        <row r="147">
          <cell r="K147" t="str">
            <v>VOLUMEN</v>
          </cell>
        </row>
        <row r="148">
          <cell r="K148" t="str">
            <v>(m3)</v>
          </cell>
        </row>
        <row r="149">
          <cell r="K149">
            <v>4248.3000000000011</v>
          </cell>
        </row>
        <row r="150">
          <cell r="K150">
            <v>4248.3000000000011</v>
          </cell>
        </row>
        <row r="151">
          <cell r="K151">
            <v>4248.3000000000011</v>
          </cell>
        </row>
        <row r="152">
          <cell r="K152">
            <v>4248.3000000000011</v>
          </cell>
        </row>
        <row r="153">
          <cell r="K153">
            <v>4248.3000000000011</v>
          </cell>
        </row>
        <row r="154">
          <cell r="K154">
            <v>4248.3000000000011</v>
          </cell>
        </row>
        <row r="155">
          <cell r="K155">
            <v>4248.3000000000011</v>
          </cell>
        </row>
        <row r="156">
          <cell r="K156">
            <v>4248.3000000000011</v>
          </cell>
        </row>
        <row r="157">
          <cell r="K157">
            <v>4248.3000000000011</v>
          </cell>
        </row>
        <row r="158">
          <cell r="K158">
            <v>4248.3000000000011</v>
          </cell>
        </row>
        <row r="159">
          <cell r="K159">
            <v>4248.3000000000011</v>
          </cell>
        </row>
        <row r="160">
          <cell r="K160">
            <v>4248.3000000000011</v>
          </cell>
        </row>
        <row r="161">
          <cell r="K161">
            <v>4248.3000000000011</v>
          </cell>
        </row>
        <row r="162">
          <cell r="K162">
            <v>4248.3000000000011</v>
          </cell>
        </row>
        <row r="163">
          <cell r="K163">
            <v>4248.3000000000011</v>
          </cell>
        </row>
        <row r="164">
          <cell r="K164">
            <v>4248.3000000000011</v>
          </cell>
        </row>
        <row r="165">
          <cell r="K165">
            <v>3398.6400000000003</v>
          </cell>
        </row>
        <row r="166">
          <cell r="K166">
            <v>71371.440000000031</v>
          </cell>
        </row>
        <row r="169">
          <cell r="A169" t="str">
            <v>02.06.00</v>
          </cell>
        </row>
        <row r="194">
          <cell r="A194" t="str">
            <v>02.07.00</v>
          </cell>
        </row>
      </sheetData>
      <sheetData sheetId="5">
        <row r="7">
          <cell r="A7" t="str">
            <v>SUSTENTO DE METRADOS - ALTERNATIVA  " 1 "</v>
          </cell>
        </row>
        <row r="9">
          <cell r="A9" t="str">
            <v>PROYECTO :</v>
          </cell>
        </row>
        <row r="10">
          <cell r="A10" t="str">
            <v>SUBTRAMO  III :</v>
          </cell>
          <cell r="K10" t="str">
            <v>PROPIETARIO :</v>
          </cell>
        </row>
        <row r="11">
          <cell r="A11" t="str">
            <v>UBICACIÓN :</v>
          </cell>
          <cell r="K11" t="str">
            <v>FECHA :</v>
          </cell>
        </row>
        <row r="14">
          <cell r="A14" t="str">
            <v>CODIGO</v>
          </cell>
        </row>
        <row r="16">
          <cell r="A16" t="str">
            <v>03.00.00</v>
          </cell>
        </row>
        <row r="18">
          <cell r="A18" t="str">
            <v>03.01.00</v>
          </cell>
        </row>
        <row r="25">
          <cell r="K25" t="str">
            <v>dme</v>
          </cell>
        </row>
        <row r="102">
          <cell r="A102" t="str">
            <v>03.02.00</v>
          </cell>
        </row>
        <row r="104">
          <cell r="K104">
            <v>256.8</v>
          </cell>
        </row>
        <row r="105">
          <cell r="K105">
            <v>505</v>
          </cell>
        </row>
        <row r="113">
          <cell r="K113" t="str">
            <v>Volumen Total</v>
          </cell>
        </row>
        <row r="115">
          <cell r="K115" t="str">
            <v>(m3)</v>
          </cell>
        </row>
        <row r="116">
          <cell r="K116">
            <v>68.48</v>
          </cell>
        </row>
        <row r="123">
          <cell r="K123">
            <v>85.600000000000009</v>
          </cell>
        </row>
        <row r="130">
          <cell r="K130">
            <v>102.72</v>
          </cell>
        </row>
        <row r="171">
          <cell r="K171" t="str">
            <v>Volumen Total</v>
          </cell>
        </row>
        <row r="173">
          <cell r="K173" t="str">
            <v>(m3)</v>
          </cell>
        </row>
        <row r="174">
          <cell r="K174">
            <v>53.408000000000001</v>
          </cell>
        </row>
        <row r="177">
          <cell r="K177">
            <v>66.760000000000005</v>
          </cell>
        </row>
        <row r="180">
          <cell r="K180">
            <v>80.111999999999995</v>
          </cell>
        </row>
        <row r="185">
          <cell r="K185" t="str">
            <v>Volumen Total</v>
          </cell>
        </row>
        <row r="187">
          <cell r="K187" t="str">
            <v>(m3)</v>
          </cell>
        </row>
        <row r="188">
          <cell r="K188">
            <v>19.071999999999999</v>
          </cell>
        </row>
        <row r="194">
          <cell r="K194">
            <v>23.84</v>
          </cell>
        </row>
        <row r="200">
          <cell r="K200">
            <v>28.607999999999997</v>
          </cell>
        </row>
        <row r="221">
          <cell r="A221" t="str">
            <v>CODIGO</v>
          </cell>
        </row>
        <row r="223">
          <cell r="A223" t="str">
            <v>03.03.00</v>
          </cell>
        </row>
        <row r="225">
          <cell r="K225" t="str">
            <v>Volumen</v>
          </cell>
        </row>
        <row r="226">
          <cell r="K226">
            <v>39.200000000000003</v>
          </cell>
        </row>
        <row r="227">
          <cell r="K227">
            <v>48.48</v>
          </cell>
        </row>
        <row r="228">
          <cell r="K228">
            <v>15.840000000000002</v>
          </cell>
        </row>
        <row r="229">
          <cell r="K229">
            <v>113.28800000000001</v>
          </cell>
        </row>
        <row r="230">
          <cell r="K230">
            <v>13.76</v>
          </cell>
        </row>
        <row r="231">
          <cell r="K231">
            <v>40.32</v>
          </cell>
        </row>
        <row r="232">
          <cell r="K232">
            <v>75.599999999999994</v>
          </cell>
        </row>
        <row r="233">
          <cell r="K233">
            <v>5.3999999999999995</v>
          </cell>
        </row>
        <row r="234">
          <cell r="K234">
            <v>5.04</v>
          </cell>
        </row>
        <row r="235">
          <cell r="K235">
            <v>81.070800000000006</v>
          </cell>
        </row>
        <row r="256">
          <cell r="K256">
            <v>0.75</v>
          </cell>
        </row>
        <row r="283">
          <cell r="K283">
            <v>2.2599999999999998</v>
          </cell>
        </row>
        <row r="287">
          <cell r="A287" t="str">
            <v>CODIGO</v>
          </cell>
        </row>
        <row r="289">
          <cell r="A289" t="str">
            <v>03.03.00</v>
          </cell>
        </row>
        <row r="291">
          <cell r="K291" t="str">
            <v>Area de Relleno</v>
          </cell>
        </row>
        <row r="292">
          <cell r="K292">
            <v>0.88500000000000001</v>
          </cell>
        </row>
        <row r="293">
          <cell r="K293">
            <v>0.94450000000000001</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quot;3-1&quot; "/>
      <sheetName val="RESUMEN"/>
      <sheetName val="SUSTENTO"/>
      <sheetName val="RESUMEN DE METRADOS"/>
      <sheetName val="01.00 AL 02.06"/>
      <sheetName val="03.00 AL 03.04."/>
      <sheetName val="04.01"/>
      <sheetName val="05.02  AL 06.01"/>
    </sheetNames>
    <sheetDataSet>
      <sheetData sheetId="0"/>
      <sheetData sheetId="1"/>
      <sheetData sheetId="2"/>
      <sheetData sheetId="3"/>
      <sheetData sheetId="4">
        <row r="7">
          <cell r="A7" t="str">
            <v>SUSTENTO DE METRADOS - ALTERNATIVA  " 1 "</v>
          </cell>
        </row>
        <row r="9">
          <cell r="A9" t="str">
            <v>PROYECTO :</v>
          </cell>
          <cell r="K9" t="str">
            <v>PROVIAS NACIONAL</v>
          </cell>
        </row>
        <row r="10">
          <cell r="A10" t="str">
            <v>SUBTRAMO  III :</v>
          </cell>
          <cell r="K10" t="str">
            <v>FEBRERO 2015</v>
          </cell>
        </row>
        <row r="11">
          <cell r="A11" t="str">
            <v>UBICACIÓN :</v>
          </cell>
        </row>
        <row r="13">
          <cell r="A13" t="str">
            <v>CODIGO</v>
          </cell>
        </row>
        <row r="15">
          <cell r="A15" t="str">
            <v>01.00.00</v>
          </cell>
        </row>
        <row r="17">
          <cell r="A17">
            <v>1.01</v>
          </cell>
        </row>
        <row r="19">
          <cell r="A19" t="str">
            <v>01.02.00</v>
          </cell>
        </row>
        <row r="21">
          <cell r="A21" t="str">
            <v>02.00.00</v>
          </cell>
        </row>
        <row r="23">
          <cell r="A23" t="str">
            <v>02.01.00</v>
          </cell>
        </row>
        <row r="25">
          <cell r="A25" t="str">
            <v>02.02.00</v>
          </cell>
        </row>
        <row r="28">
          <cell r="K28" t="str">
            <v>AREA (M2)</v>
          </cell>
        </row>
        <row r="30">
          <cell r="K30">
            <v>30</v>
          </cell>
        </row>
        <row r="31">
          <cell r="K31">
            <v>30</v>
          </cell>
        </row>
        <row r="32">
          <cell r="K32">
            <v>30</v>
          </cell>
        </row>
        <row r="33">
          <cell r="K33">
            <v>30</v>
          </cell>
        </row>
        <row r="34">
          <cell r="K34">
            <v>30</v>
          </cell>
        </row>
        <row r="35">
          <cell r="K35">
            <v>30</v>
          </cell>
        </row>
        <row r="36">
          <cell r="K36">
            <v>30</v>
          </cell>
        </row>
        <row r="37">
          <cell r="K37">
            <v>36</v>
          </cell>
        </row>
        <row r="38">
          <cell r="K38">
            <v>36</v>
          </cell>
        </row>
        <row r="39">
          <cell r="K39">
            <v>36</v>
          </cell>
        </row>
        <row r="40">
          <cell r="K40">
            <v>36</v>
          </cell>
        </row>
        <row r="41">
          <cell r="K41">
            <v>36</v>
          </cell>
        </row>
        <row r="42">
          <cell r="K42">
            <v>36</v>
          </cell>
        </row>
        <row r="43">
          <cell r="K43">
            <v>36</v>
          </cell>
        </row>
        <row r="44">
          <cell r="K44">
            <v>36</v>
          </cell>
        </row>
        <row r="45">
          <cell r="K45">
            <v>30</v>
          </cell>
        </row>
        <row r="46">
          <cell r="K46" t="str">
            <v>TOTAL</v>
          </cell>
        </row>
        <row r="51">
          <cell r="K51">
            <v>609.44999999999993</v>
          </cell>
        </row>
        <row r="110">
          <cell r="A110" t="str">
            <v>02.03.00</v>
          </cell>
        </row>
        <row r="112">
          <cell r="K112" t="str">
            <v>VOLUMEN</v>
          </cell>
        </row>
        <row r="113">
          <cell r="K113" t="str">
            <v>(m3)</v>
          </cell>
        </row>
        <row r="114">
          <cell r="K114">
            <v>4134.375</v>
          </cell>
        </row>
        <row r="115">
          <cell r="K115">
            <v>4134.375</v>
          </cell>
        </row>
        <row r="116">
          <cell r="K116">
            <v>4134.375</v>
          </cell>
        </row>
        <row r="117">
          <cell r="K117">
            <v>4134.375</v>
          </cell>
        </row>
        <row r="118">
          <cell r="K118">
            <v>4134.375</v>
          </cell>
        </row>
        <row r="119">
          <cell r="K119">
            <v>4134.375</v>
          </cell>
        </row>
        <row r="120">
          <cell r="K120">
            <v>4134.375</v>
          </cell>
        </row>
        <row r="121">
          <cell r="K121">
            <v>4134.375</v>
          </cell>
        </row>
        <row r="122">
          <cell r="K122">
            <v>4134.375</v>
          </cell>
        </row>
        <row r="123">
          <cell r="K123">
            <v>4134.375</v>
          </cell>
        </row>
        <row r="124">
          <cell r="K124">
            <v>4134.375</v>
          </cell>
        </row>
        <row r="125">
          <cell r="K125">
            <v>4134.375</v>
          </cell>
        </row>
        <row r="126">
          <cell r="K126">
            <v>4134.375</v>
          </cell>
        </row>
        <row r="127">
          <cell r="K127">
            <v>4134.375</v>
          </cell>
        </row>
        <row r="128">
          <cell r="K128">
            <v>4134.375</v>
          </cell>
        </row>
        <row r="129">
          <cell r="K129">
            <v>4134.375</v>
          </cell>
        </row>
        <row r="130">
          <cell r="K130">
            <v>3307.5</v>
          </cell>
        </row>
        <row r="131">
          <cell r="K131">
            <v>69457.5</v>
          </cell>
        </row>
        <row r="134">
          <cell r="A134" t="str">
            <v>02.04.00</v>
          </cell>
        </row>
        <row r="144">
          <cell r="A144" t="str">
            <v>02.05.00</v>
          </cell>
        </row>
        <row r="146">
          <cell r="K146" t="str">
            <v>PAVIMENTO ESTABILIZADO</v>
          </cell>
        </row>
        <row r="147">
          <cell r="K147" t="str">
            <v>VOLUMEN</v>
          </cell>
        </row>
        <row r="148">
          <cell r="K148" t="str">
            <v>(m3)</v>
          </cell>
        </row>
        <row r="149">
          <cell r="K149">
            <v>4248.3000000000011</v>
          </cell>
        </row>
        <row r="150">
          <cell r="K150">
            <v>4248.3000000000011</v>
          </cell>
        </row>
        <row r="151">
          <cell r="K151">
            <v>4248.3000000000011</v>
          </cell>
        </row>
        <row r="152">
          <cell r="K152">
            <v>4248.3000000000011</v>
          </cell>
        </row>
        <row r="153">
          <cell r="K153">
            <v>4248.3000000000011</v>
          </cell>
        </row>
        <row r="154">
          <cell r="K154">
            <v>4248.3000000000011</v>
          </cell>
        </row>
        <row r="155">
          <cell r="K155">
            <v>4248.3000000000011</v>
          </cell>
        </row>
        <row r="156">
          <cell r="K156">
            <v>4248.3000000000011</v>
          </cell>
        </row>
        <row r="157">
          <cell r="K157">
            <v>4248.3000000000011</v>
          </cell>
        </row>
        <row r="158">
          <cell r="K158">
            <v>4248.3000000000011</v>
          </cell>
        </row>
        <row r="159">
          <cell r="K159">
            <v>4248.3000000000011</v>
          </cell>
        </row>
        <row r="160">
          <cell r="K160">
            <v>4248.3000000000011</v>
          </cell>
        </row>
        <row r="161">
          <cell r="K161">
            <v>4248.3000000000011</v>
          </cell>
        </row>
        <row r="162">
          <cell r="K162">
            <v>4248.3000000000011</v>
          </cell>
        </row>
        <row r="163">
          <cell r="K163">
            <v>4248.3000000000011</v>
          </cell>
        </row>
        <row r="164">
          <cell r="K164">
            <v>4248.3000000000011</v>
          </cell>
        </row>
        <row r="165">
          <cell r="K165">
            <v>3398.6400000000003</v>
          </cell>
        </row>
        <row r="166">
          <cell r="K166">
            <v>71371.440000000031</v>
          </cell>
        </row>
        <row r="169">
          <cell r="A169" t="str">
            <v>02.06.00</v>
          </cell>
        </row>
        <row r="194">
          <cell r="A194" t="str">
            <v>02.07.00</v>
          </cell>
        </row>
      </sheetData>
      <sheetData sheetId="5">
        <row r="7">
          <cell r="A7" t="str">
            <v>SUSTENTO DE METRADOS - ALTERNATIVA  " 1 "</v>
          </cell>
        </row>
        <row r="9">
          <cell r="A9" t="str">
            <v>PROYECTO :</v>
          </cell>
        </row>
        <row r="10">
          <cell r="A10" t="str">
            <v>SUBTRAMO  III :</v>
          </cell>
          <cell r="K10" t="str">
            <v>PROPIETARIO :</v>
          </cell>
        </row>
        <row r="11">
          <cell r="A11" t="str">
            <v>UBICACIÓN :</v>
          </cell>
          <cell r="K11" t="str">
            <v>FECHA :</v>
          </cell>
        </row>
        <row r="14">
          <cell r="A14" t="str">
            <v>CODIGO</v>
          </cell>
        </row>
        <row r="16">
          <cell r="A16" t="str">
            <v>03.00.00</v>
          </cell>
        </row>
        <row r="18">
          <cell r="A18" t="str">
            <v>03.01.00</v>
          </cell>
        </row>
        <row r="25">
          <cell r="K25" t="str">
            <v>dme</v>
          </cell>
        </row>
        <row r="102">
          <cell r="A102" t="str">
            <v>03.02.00</v>
          </cell>
        </row>
        <row r="104">
          <cell r="K104">
            <v>256.8</v>
          </cell>
        </row>
        <row r="105">
          <cell r="K105">
            <v>505</v>
          </cell>
        </row>
        <row r="113">
          <cell r="K113" t="str">
            <v>Volumen Total</v>
          </cell>
        </row>
        <row r="115">
          <cell r="K115" t="str">
            <v>(m3)</v>
          </cell>
        </row>
        <row r="116">
          <cell r="K116">
            <v>68.48</v>
          </cell>
        </row>
        <row r="123">
          <cell r="K123">
            <v>85.600000000000009</v>
          </cell>
        </row>
        <row r="130">
          <cell r="K130">
            <v>102.72</v>
          </cell>
        </row>
        <row r="171">
          <cell r="K171" t="str">
            <v>Volumen Total</v>
          </cell>
        </row>
        <row r="173">
          <cell r="K173" t="str">
            <v>(m3)</v>
          </cell>
        </row>
        <row r="174">
          <cell r="K174">
            <v>53.408000000000001</v>
          </cell>
        </row>
        <row r="177">
          <cell r="K177">
            <v>66.760000000000005</v>
          </cell>
        </row>
        <row r="180">
          <cell r="K180">
            <v>80.111999999999995</v>
          </cell>
        </row>
        <row r="185">
          <cell r="K185" t="str">
            <v>Volumen Total</v>
          </cell>
        </row>
        <row r="187">
          <cell r="K187" t="str">
            <v>(m3)</v>
          </cell>
        </row>
        <row r="188">
          <cell r="K188">
            <v>19.071999999999999</v>
          </cell>
        </row>
        <row r="194">
          <cell r="K194">
            <v>23.84</v>
          </cell>
        </row>
        <row r="200">
          <cell r="K200">
            <v>28.607999999999997</v>
          </cell>
        </row>
        <row r="221">
          <cell r="A221" t="str">
            <v>CODIGO</v>
          </cell>
        </row>
        <row r="223">
          <cell r="A223" t="str">
            <v>03.03.00</v>
          </cell>
        </row>
        <row r="225">
          <cell r="K225" t="str">
            <v>Volumen</v>
          </cell>
        </row>
        <row r="226">
          <cell r="K226">
            <v>39.200000000000003</v>
          </cell>
        </row>
        <row r="227">
          <cell r="K227">
            <v>48.48</v>
          </cell>
        </row>
        <row r="228">
          <cell r="K228">
            <v>15.840000000000002</v>
          </cell>
        </row>
        <row r="229">
          <cell r="K229">
            <v>113.28800000000001</v>
          </cell>
        </row>
        <row r="230">
          <cell r="K230">
            <v>13.76</v>
          </cell>
        </row>
        <row r="231">
          <cell r="K231">
            <v>40.32</v>
          </cell>
        </row>
        <row r="232">
          <cell r="K232">
            <v>75.599999999999994</v>
          </cell>
        </row>
        <row r="233">
          <cell r="K233">
            <v>5.3999999999999995</v>
          </cell>
        </row>
        <row r="234">
          <cell r="K234">
            <v>5.04</v>
          </cell>
        </row>
        <row r="235">
          <cell r="K235">
            <v>81.070800000000006</v>
          </cell>
        </row>
        <row r="256">
          <cell r="K256">
            <v>0.75</v>
          </cell>
        </row>
        <row r="283">
          <cell r="K283">
            <v>2.2599999999999998</v>
          </cell>
        </row>
        <row r="287">
          <cell r="A287" t="str">
            <v>CODIGO</v>
          </cell>
        </row>
        <row r="289">
          <cell r="A289" t="str">
            <v>03.03.00</v>
          </cell>
        </row>
        <row r="291">
          <cell r="K291" t="str">
            <v>Area de Relleno</v>
          </cell>
        </row>
        <row r="292">
          <cell r="K292">
            <v>0.88500000000000001</v>
          </cell>
        </row>
        <row r="293">
          <cell r="K293">
            <v>0.94450000000000001</v>
          </cell>
        </row>
      </sheetData>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0"/>
      <sheetName val="1470"/>
      <sheetName val="1700"/>
      <sheetName val="1800"/>
    </sheetNames>
    <sheetDataSet>
      <sheetData sheetId="0" refreshError="1"/>
      <sheetData sheetId="1" refreshError="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a 0"/>
      <sheetName val="Comparativa (1)"/>
      <sheetName val="AclarZOLODA"/>
      <sheetName val="AclarZOLODA (2)"/>
      <sheetName val="AclarELECTROLUZ"/>
      <sheetName val="AclarSCHNEIDER"/>
      <sheetName val="AclarSTYMEL"/>
      <sheetName val="AclarPROTECHNICA"/>
      <sheetName val="AclarABB"/>
      <sheetName val="Adj "/>
      <sheetName val="Auxiliar"/>
      <sheetName val="Comparativa"/>
      <sheetName val="ped cot"/>
      <sheetName val="Acuse"/>
      <sheetName val="Adj"/>
      <sheetName val="circul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ADI1.TVII"/>
      <sheetName val="RES,MET,ADI1"/>
      <sheetName val="MET. ADICIONAL1"/>
      <sheetName val="RES.EXPLA."/>
      <sheetName val="transporte general"/>
      <sheetName val="TRANSPORTE BOTADERO"/>
      <sheetName val="TRANS.GEN.PRO"/>
      <sheetName val="TRANS.BOT.PROADI1-TVII"/>
      <sheetName val="MET.BAN.PRO.ADI1"/>
    </sheetNames>
    <sheetDataSet>
      <sheetData sheetId="0"/>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ADI1.TVI"/>
      <sheetName val="RES,MET,ADI1"/>
      <sheetName val="RES.MET.2,01.-TVI"/>
      <sheetName val="Resumen"/>
      <sheetName val="RES.MET.EXP.ADI1.TVI"/>
      <sheetName val="PER.YCOM,PRO.ADI1"/>
      <sheetName val="CANT.PRO.ADI1"/>
      <sheetName val="TRANSP.GEN.REP.ADI1"/>
      <sheetName val="TRANSP. BOT.REP.ADI1"/>
      <sheetName val="TRANSP.GEN.PRO.ADI1"/>
      <sheetName val="TRANSP.BOT.PRO.ADI1"/>
      <sheetName val="BAN.REP.ADI1"/>
      <sheetName val="BANQ.PRO.ADI1"/>
      <sheetName val="Km.270"/>
      <sheetName val="Km.271"/>
      <sheetName val="Km.272"/>
      <sheetName val="Km.273"/>
      <sheetName val="Km.274"/>
      <sheetName val="PRESUP_ADI1_TVI"/>
      <sheetName val="RES_MET_2,01_-TVI"/>
      <sheetName val="RES_MET_EXP_ADI1_TVI"/>
      <sheetName val="PER_YCOM,PRO_ADI1"/>
      <sheetName val="CANT_PRO_ADI1"/>
      <sheetName val="TRANSP_GEN_REP_ADI1"/>
      <sheetName val="TRANSP__BOT_REP_ADI1"/>
      <sheetName val="TRANSP_GEN_PRO_ADI1"/>
      <sheetName val="TRANSP_BOT_PRO_ADI1"/>
      <sheetName val="BAN_REP_ADI1"/>
      <sheetName val="BANQ_PRO_ADI1"/>
      <sheetName val="Km_270"/>
      <sheetName val="Km_271"/>
      <sheetName val="Km_272"/>
      <sheetName val="Km_273"/>
      <sheetName val="Km_274"/>
      <sheetName val="RES_MET_ADI1"/>
      <sheetName val="CODIGOS"/>
      <sheetName val="CCP,LEYES, Y DEC."/>
      <sheetName val="Avance Detallado"/>
      <sheetName val="Resumen del avance"/>
      <sheetName val="Basis"/>
      <sheetName val="MObra"/>
      <sheetName val="Flota Max"/>
      <sheetName val="Deduccion Reajuste"/>
      <sheetName val="datos 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ADI1.TVII"/>
      <sheetName val="transporte general"/>
      <sheetName val="MET. ADICIONAL1"/>
      <sheetName val="RES.EXPLA."/>
      <sheetName val="TRANSPORTE BOTADERO"/>
      <sheetName val="TRANS.SEN.PRO"/>
      <sheetName val="MEJ.SUB.PROADI1"/>
      <sheetName val="PER,COM.PRO.ADI1"/>
    </sheetNames>
    <sheetDataSet>
      <sheetData sheetId="0"/>
      <sheetData sheetId="1"/>
      <sheetData sheetId="2"/>
      <sheetData sheetId="3"/>
      <sheetData sheetId="4"/>
      <sheetData sheetId="5"/>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1(2)"/>
      <sheetName val="Sheet1"/>
      <sheetName val="Sheet1 (2)"/>
      <sheetName val="Sheet1 (3)"/>
      <sheetName val="Sheet2"/>
      <sheetName val="Sheet3"/>
      <sheetName val="Sheet4"/>
      <sheetName val="Sheet5"/>
      <sheetName val="Sheet6"/>
      <sheetName val="Sheet7"/>
      <sheetName val="Sheet8"/>
      <sheetName val="Sheet9"/>
      <sheetName val="Sheet10"/>
      <sheetName val="MOBIL"/>
      <sheetName val="PR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1(2)"/>
      <sheetName val="Sheet11_2_"/>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0301"/>
      <sheetName val="Tablas"/>
      <sheetName val="Presupuesto"/>
      <sheetName val="Insumos"/>
      <sheetName val="Analisis"/>
      <sheetName val="Metrado140205"/>
      <sheetName val="product"/>
    </sheetNames>
    <sheetDataSet>
      <sheetData sheetId="0"/>
      <sheetData sheetId="1"/>
      <sheetData sheetId="2">
        <row r="8">
          <cell r="B8">
            <v>2</v>
          </cell>
          <cell r="C8">
            <v>0.25</v>
          </cell>
          <cell r="D8">
            <v>0.31687500000000002</v>
          </cell>
          <cell r="E8">
            <v>3.1687499999999998E-5</v>
          </cell>
          <cell r="F8">
            <v>0.24874687499999998</v>
          </cell>
          <cell r="G8">
            <v>0.4</v>
          </cell>
          <cell r="H8">
            <v>0.4</v>
          </cell>
          <cell r="I8">
            <v>0.15</v>
          </cell>
        </row>
        <row r="9">
          <cell r="B9">
            <v>3</v>
          </cell>
          <cell r="C9">
            <v>0.375</v>
          </cell>
          <cell r="D9">
            <v>0.71296875000000004</v>
          </cell>
          <cell r="E9">
            <v>7.1296875000000003E-5</v>
          </cell>
          <cell r="F9">
            <v>0.55968046874999999</v>
          </cell>
          <cell r="G9">
            <v>0.45</v>
          </cell>
          <cell r="H9">
            <v>0.4</v>
          </cell>
          <cell r="I9">
            <v>0.15</v>
          </cell>
        </row>
        <row r="10">
          <cell r="B10">
            <v>4</v>
          </cell>
          <cell r="C10">
            <v>0.5</v>
          </cell>
          <cell r="D10">
            <v>1.2675000000000001</v>
          </cell>
          <cell r="E10">
            <v>1.2674999999999999E-4</v>
          </cell>
          <cell r="F10">
            <v>0.99498749999999991</v>
          </cell>
          <cell r="G10">
            <v>0.45</v>
          </cell>
          <cell r="H10">
            <v>0.4</v>
          </cell>
          <cell r="I10">
            <v>0.2</v>
          </cell>
        </row>
        <row r="11">
          <cell r="B11">
            <v>5</v>
          </cell>
          <cell r="C11">
            <v>0.625</v>
          </cell>
          <cell r="D11">
            <v>1.98046875</v>
          </cell>
          <cell r="E11">
            <v>1.9804687500000001E-4</v>
          </cell>
          <cell r="F11">
            <v>1.55466796875</v>
          </cell>
          <cell r="G11">
            <v>0.6</v>
          </cell>
          <cell r="H11">
            <v>0.5</v>
          </cell>
          <cell r="I11">
            <v>0.25</v>
          </cell>
        </row>
        <row r="12">
          <cell r="B12">
            <v>6</v>
          </cell>
          <cell r="C12">
            <v>0.75</v>
          </cell>
          <cell r="D12">
            <v>2.8518750000000002</v>
          </cell>
          <cell r="E12">
            <v>2.8518750000000001E-4</v>
          </cell>
          <cell r="F12">
            <v>2.238721875</v>
          </cell>
          <cell r="G12">
            <v>0.75</v>
          </cell>
          <cell r="H12">
            <v>0.75</v>
          </cell>
          <cell r="I12">
            <v>0.35</v>
          </cell>
        </row>
        <row r="13">
          <cell r="B13">
            <v>8</v>
          </cell>
          <cell r="C13">
            <v>1</v>
          </cell>
          <cell r="D13">
            <v>5.07</v>
          </cell>
          <cell r="E13">
            <v>5.0699999999999996E-4</v>
          </cell>
          <cell r="F13">
            <v>3.9799499999999997</v>
          </cell>
          <cell r="G13">
            <v>1</v>
          </cell>
          <cell r="H13">
            <v>1.2</v>
          </cell>
          <cell r="I13">
            <v>0.4</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T38"/>
  <sheetViews>
    <sheetView showGridLines="0" view="pageBreakPreview" zoomScale="40" zoomScaleNormal="40" zoomScaleSheetLayoutView="40" zoomScalePageLayoutView="55" workbookViewId="0">
      <selection activeCell="F8" sqref="F8"/>
    </sheetView>
  </sheetViews>
  <sheetFormatPr baseColWidth="10" defaultColWidth="11.42578125" defaultRowHeight="18"/>
  <cols>
    <col min="1" max="1" width="11.42578125" style="2"/>
    <col min="2" max="2" width="8.28515625" style="65" customWidth="1"/>
    <col min="3" max="3" width="83.28515625" style="66" customWidth="1"/>
    <col min="4" max="4" width="12.7109375" style="66" customWidth="1"/>
    <col min="5" max="5" width="70.85546875" style="66" customWidth="1"/>
    <col min="6" max="6" width="40.7109375" style="66" bestFit="1" customWidth="1"/>
    <col min="7" max="7" width="59.42578125" style="67" customWidth="1"/>
    <col min="8" max="8" width="16.7109375" style="2" customWidth="1"/>
    <col min="9" max="9" width="19.7109375" style="68" customWidth="1"/>
    <col min="10" max="10" width="21" style="2" bestFit="1" customWidth="1"/>
    <col min="11" max="11" width="32" style="69" customWidth="1"/>
    <col min="12" max="12" width="15.7109375" style="71" bestFit="1" customWidth="1"/>
    <col min="13" max="13" width="35.5703125" style="69" customWidth="1"/>
    <col min="14" max="14" width="17.7109375" style="1" customWidth="1"/>
    <col min="15" max="15" width="32.7109375" customWidth="1"/>
    <col min="16" max="17" width="20.7109375" bestFit="1" customWidth="1"/>
    <col min="18" max="18" width="17.7109375" bestFit="1" customWidth="1"/>
    <col min="19" max="19" width="16.85546875" bestFit="1" customWidth="1"/>
    <col min="21" max="16384" width="11.42578125" style="2"/>
  </cols>
  <sheetData>
    <row r="1" spans="2:20" ht="76.5" customHeight="1" thickBot="1">
      <c r="B1" s="173" t="s">
        <v>0</v>
      </c>
      <c r="C1" s="174"/>
      <c r="D1" s="174"/>
      <c r="E1" s="174"/>
      <c r="F1" s="174"/>
      <c r="G1" s="174"/>
      <c r="H1" s="174"/>
      <c r="I1" s="174"/>
      <c r="J1" s="174"/>
      <c r="K1" s="174"/>
      <c r="L1" s="174"/>
      <c r="M1" s="175"/>
    </row>
    <row r="2" spans="2:20" ht="79.900000000000006" customHeight="1" thickBot="1">
      <c r="B2" s="176" t="s">
        <v>32</v>
      </c>
      <c r="C2" s="177"/>
      <c r="D2" s="177"/>
      <c r="E2" s="177"/>
      <c r="F2" s="177"/>
      <c r="G2" s="177"/>
      <c r="H2" s="177"/>
      <c r="I2" s="177"/>
      <c r="J2" s="177"/>
      <c r="K2" s="177"/>
      <c r="L2" s="177"/>
      <c r="M2" s="178"/>
    </row>
    <row r="3" spans="2:20" s="11" customFormat="1" ht="55.15" customHeight="1" thickBot="1">
      <c r="B3" s="3" t="s">
        <v>1</v>
      </c>
      <c r="C3" s="4" t="s">
        <v>2</v>
      </c>
      <c r="D3" s="179" t="s">
        <v>3</v>
      </c>
      <c r="E3" s="180"/>
      <c r="F3" s="5" t="s">
        <v>3</v>
      </c>
      <c r="G3" s="6" t="s">
        <v>4</v>
      </c>
      <c r="H3" s="7" t="s">
        <v>5</v>
      </c>
      <c r="I3" s="8" t="s">
        <v>6</v>
      </c>
      <c r="J3" s="4" t="s">
        <v>7</v>
      </c>
      <c r="K3" s="7" t="s">
        <v>8</v>
      </c>
      <c r="L3" s="9" t="s">
        <v>9</v>
      </c>
      <c r="M3" s="10" t="s">
        <v>10</v>
      </c>
      <c r="N3" s="1"/>
      <c r="O3"/>
      <c r="P3"/>
      <c r="Q3"/>
      <c r="R3"/>
      <c r="S3"/>
      <c r="T3"/>
    </row>
    <row r="4" spans="2:20" s="11" customFormat="1" ht="27" customHeight="1" thickBot="1">
      <c r="B4" s="75" t="s">
        <v>33</v>
      </c>
      <c r="C4" s="76"/>
      <c r="D4" s="76"/>
      <c r="E4" s="76"/>
      <c r="F4" s="76"/>
      <c r="G4" s="77"/>
      <c r="H4" s="77"/>
      <c r="I4" s="95"/>
      <c r="J4" s="76"/>
      <c r="K4" s="77"/>
      <c r="L4" s="96"/>
      <c r="M4" s="78"/>
      <c r="N4" s="1"/>
      <c r="O4"/>
      <c r="P4"/>
      <c r="Q4"/>
      <c r="R4"/>
      <c r="S4"/>
      <c r="T4"/>
    </row>
    <row r="5" spans="2:20" s="14" customFormat="1" ht="87.6" customHeight="1" thickBot="1">
      <c r="B5" s="73">
        <v>1</v>
      </c>
      <c r="C5" s="98" t="s">
        <v>56</v>
      </c>
      <c r="D5" s="99" t="s">
        <v>41</v>
      </c>
      <c r="E5" s="113" t="str">
        <f>+C5</f>
        <v>TRAMO 1: CATACAOS - PIURA
 (INCLUYE EL OVALO)
KM 133+000 - KM 137+714</v>
      </c>
      <c r="F5" s="83" t="s">
        <v>53</v>
      </c>
      <c r="G5" s="115" t="s">
        <v>16</v>
      </c>
      <c r="H5" s="100" t="s">
        <v>13</v>
      </c>
      <c r="I5" s="105">
        <v>5.3140000000000001</v>
      </c>
      <c r="J5" s="101">
        <v>25000</v>
      </c>
      <c r="K5" s="101">
        <f>+I5*J5</f>
        <v>132850</v>
      </c>
      <c r="L5" s="102">
        <v>3</v>
      </c>
      <c r="M5" s="103">
        <f>+K5*L5</f>
        <v>398550</v>
      </c>
      <c r="N5" s="1"/>
      <c r="O5" s="111"/>
      <c r="P5" s="13"/>
      <c r="Q5"/>
      <c r="R5"/>
      <c r="S5"/>
      <c r="T5"/>
    </row>
    <row r="6" spans="2:20" s="14" customFormat="1" ht="87.6" customHeight="1" thickBot="1">
      <c r="B6" s="12">
        <f t="shared" ref="B6" si="0">+B5+1</f>
        <v>2</v>
      </c>
      <c r="C6" s="181" t="s">
        <v>55</v>
      </c>
      <c r="D6" s="72" t="s">
        <v>57</v>
      </c>
      <c r="E6" s="114" t="s">
        <v>60</v>
      </c>
      <c r="F6" s="83" t="s">
        <v>65</v>
      </c>
      <c r="G6" s="115" t="s">
        <v>16</v>
      </c>
      <c r="H6" s="83" t="s">
        <v>13</v>
      </c>
      <c r="I6" s="106">
        <v>16.315000000000001</v>
      </c>
      <c r="J6" s="84">
        <v>25000</v>
      </c>
      <c r="K6" s="84">
        <f t="shared" ref="K6:K10" si="1">+I6*J6</f>
        <v>407875.00000000006</v>
      </c>
      <c r="L6" s="85">
        <v>3</v>
      </c>
      <c r="M6" s="79">
        <f t="shared" ref="M6:M10" si="2">+K6*L6</f>
        <v>1223625.0000000002</v>
      </c>
      <c r="N6" s="1"/>
      <c r="O6" s="111"/>
      <c r="P6" s="13"/>
      <c r="Q6"/>
      <c r="R6"/>
      <c r="S6"/>
      <c r="T6"/>
    </row>
    <row r="7" spans="2:20" s="14" customFormat="1" ht="87.6" customHeight="1" thickBot="1">
      <c r="B7" s="73">
        <f>+B6+1</f>
        <v>3</v>
      </c>
      <c r="C7" s="182"/>
      <c r="D7" s="123" t="s">
        <v>58</v>
      </c>
      <c r="E7" s="124" t="s">
        <v>61</v>
      </c>
      <c r="F7" s="125" t="s">
        <v>63</v>
      </c>
      <c r="G7" s="126" t="s">
        <v>66</v>
      </c>
      <c r="H7" s="125" t="s">
        <v>13</v>
      </c>
      <c r="I7" s="106">
        <v>2.0710000000000002</v>
      </c>
      <c r="J7" s="84">
        <v>0</v>
      </c>
      <c r="K7" s="84">
        <f t="shared" si="1"/>
        <v>0</v>
      </c>
      <c r="L7" s="85">
        <v>0</v>
      </c>
      <c r="M7" s="79">
        <f t="shared" si="2"/>
        <v>0</v>
      </c>
      <c r="N7" s="1"/>
      <c r="O7" s="111"/>
      <c r="P7" s="13"/>
      <c r="Q7"/>
      <c r="R7"/>
      <c r="S7"/>
      <c r="T7"/>
    </row>
    <row r="8" spans="2:20" s="14" customFormat="1" ht="87.6" customHeight="1" thickBot="1">
      <c r="B8" s="73">
        <f>+B7+1</f>
        <v>4</v>
      </c>
      <c r="C8" s="183"/>
      <c r="D8" s="72" t="s">
        <v>59</v>
      </c>
      <c r="E8" s="114" t="s">
        <v>62</v>
      </c>
      <c r="F8" s="83" t="s">
        <v>64</v>
      </c>
      <c r="G8" s="115" t="s">
        <v>16</v>
      </c>
      <c r="H8" s="83" t="s">
        <v>13</v>
      </c>
      <c r="I8" s="106">
        <v>0.60399999999999998</v>
      </c>
      <c r="J8" s="84">
        <v>35000</v>
      </c>
      <c r="K8" s="84">
        <f t="shared" si="1"/>
        <v>21140</v>
      </c>
      <c r="L8" s="85">
        <v>3</v>
      </c>
      <c r="M8" s="79">
        <f t="shared" si="2"/>
        <v>63420</v>
      </c>
      <c r="N8" s="1"/>
      <c r="O8" s="111"/>
      <c r="P8" s="13"/>
      <c r="Q8"/>
      <c r="R8"/>
      <c r="S8"/>
      <c r="T8"/>
    </row>
    <row r="9" spans="2:20" s="14" customFormat="1" ht="87.6" customHeight="1" thickBot="1">
      <c r="B9" s="73">
        <f>+B8+1</f>
        <v>5</v>
      </c>
      <c r="C9" s="97" t="s">
        <v>67</v>
      </c>
      <c r="D9" s="72" t="s">
        <v>42</v>
      </c>
      <c r="E9" s="114" t="str">
        <f>+C9</f>
        <v>TRAMO 3: SECHURA - LA UNION
KM 90+845 - KM 113+989</v>
      </c>
      <c r="F9" s="83" t="s">
        <v>68</v>
      </c>
      <c r="G9" s="115" t="s">
        <v>16</v>
      </c>
      <c r="H9" s="83" t="s">
        <v>13</v>
      </c>
      <c r="I9" s="106">
        <v>23.143999999999998</v>
      </c>
      <c r="J9" s="84">
        <v>25000</v>
      </c>
      <c r="K9" s="84">
        <f t="shared" si="1"/>
        <v>578600</v>
      </c>
      <c r="L9" s="85">
        <v>3</v>
      </c>
      <c r="M9" s="79">
        <f t="shared" si="2"/>
        <v>1735800</v>
      </c>
      <c r="N9" s="1"/>
      <c r="O9" s="111"/>
      <c r="P9" s="13"/>
      <c r="Q9"/>
      <c r="R9"/>
      <c r="S9"/>
      <c r="T9"/>
    </row>
    <row r="10" spans="2:20" s="14" customFormat="1" ht="87.6" customHeight="1" thickBot="1">
      <c r="B10" s="73">
        <f>+B9+1</f>
        <v>6</v>
      </c>
      <c r="C10" s="97" t="s">
        <v>69</v>
      </c>
      <c r="D10" s="72" t="s">
        <v>27</v>
      </c>
      <c r="E10" s="114" t="str">
        <f>+C10</f>
        <v>TRAMO 4: OV. BAYOVAR - SECHURA
KM 47+081 - KM 87+365</v>
      </c>
      <c r="F10" s="83" t="s">
        <v>70</v>
      </c>
      <c r="G10" s="115" t="s">
        <v>16</v>
      </c>
      <c r="H10" s="83" t="s">
        <v>13</v>
      </c>
      <c r="I10" s="106">
        <v>40.283999999999999</v>
      </c>
      <c r="J10" s="84">
        <v>25000</v>
      </c>
      <c r="K10" s="84">
        <f t="shared" si="1"/>
        <v>1007100</v>
      </c>
      <c r="L10" s="85">
        <v>3</v>
      </c>
      <c r="M10" s="79">
        <f t="shared" si="2"/>
        <v>3021300</v>
      </c>
      <c r="N10" s="1"/>
      <c r="O10" s="111"/>
      <c r="P10" s="13"/>
      <c r="Q10"/>
      <c r="R10"/>
      <c r="S10"/>
      <c r="T10"/>
    </row>
    <row r="11" spans="2:20" s="11" customFormat="1" ht="27" customHeight="1" thickBot="1">
      <c r="B11" s="75" t="s">
        <v>34</v>
      </c>
      <c r="C11" s="76"/>
      <c r="D11" s="76"/>
      <c r="E11" s="76"/>
      <c r="F11" s="112" t="s">
        <v>48</v>
      </c>
      <c r="G11" s="77"/>
      <c r="H11" s="77"/>
      <c r="I11" s="107"/>
      <c r="J11" s="76"/>
      <c r="K11" s="77"/>
      <c r="L11" s="96"/>
      <c r="M11" s="78"/>
      <c r="N11" s="1"/>
      <c r="O11" s="111"/>
      <c r="P11"/>
      <c r="Q11"/>
      <c r="R11"/>
      <c r="S11"/>
      <c r="T11"/>
    </row>
    <row r="12" spans="2:20" s="14" customFormat="1" ht="86.45" customHeight="1" thickBot="1">
      <c r="B12" s="73">
        <f>+B10+1</f>
        <v>7</v>
      </c>
      <c r="C12" s="98" t="s">
        <v>71</v>
      </c>
      <c r="D12" s="99" t="s">
        <v>28</v>
      </c>
      <c r="E12" s="113" t="str">
        <f t="shared" ref="E12:E13" si="3">+C12</f>
        <v>TRAMO 5: DV. BAYOVAR - OV. BAYOVAR
KM 0+000 - KM 47+100</v>
      </c>
      <c r="F12" s="83" t="s">
        <v>72</v>
      </c>
      <c r="G12" s="116" t="s">
        <v>16</v>
      </c>
      <c r="H12" s="100" t="s">
        <v>13</v>
      </c>
      <c r="I12" s="105">
        <v>47.1</v>
      </c>
      <c r="J12" s="101">
        <v>25000</v>
      </c>
      <c r="K12" s="101">
        <f t="shared" ref="K12:K13" si="4">+I12*J12</f>
        <v>1177500</v>
      </c>
      <c r="L12" s="102">
        <v>3</v>
      </c>
      <c r="M12" s="103">
        <f t="shared" ref="M12" si="5">+K12*L12</f>
        <v>3532500</v>
      </c>
      <c r="N12" s="1"/>
      <c r="O12" s="111"/>
      <c r="P12" s="13"/>
      <c r="Q12"/>
      <c r="R12"/>
      <c r="S12"/>
      <c r="T12"/>
    </row>
    <row r="13" spans="2:20" s="14" customFormat="1" ht="86.45" customHeight="1" thickBot="1">
      <c r="B13" s="73">
        <f>+B12+1</f>
        <v>8</v>
      </c>
      <c r="C13" s="104" t="s">
        <v>73</v>
      </c>
      <c r="D13" s="99" t="s">
        <v>29</v>
      </c>
      <c r="E13" s="113" t="str">
        <f t="shared" si="3"/>
        <v>TRAMO 6: OV. BAYOVAR (INCLUYE EL OVALO) - BAPPO
KM 47+081 - KM 66+100</v>
      </c>
      <c r="F13" s="100" t="s">
        <v>74</v>
      </c>
      <c r="G13" s="116" t="s">
        <v>16</v>
      </c>
      <c r="H13" s="100" t="s">
        <v>13</v>
      </c>
      <c r="I13" s="105">
        <v>19.684000000000001</v>
      </c>
      <c r="J13" s="101">
        <v>25000</v>
      </c>
      <c r="K13" s="101">
        <f t="shared" si="4"/>
        <v>492100</v>
      </c>
      <c r="L13" s="102">
        <v>3</v>
      </c>
      <c r="M13" s="103">
        <f>+K13*L13</f>
        <v>1476300</v>
      </c>
      <c r="N13" s="1"/>
      <c r="O13" s="111"/>
      <c r="P13" s="13"/>
      <c r="Q13"/>
      <c r="R13"/>
      <c r="S13"/>
      <c r="T13"/>
    </row>
    <row r="14" spans="2:20" s="11" customFormat="1" ht="27" customHeight="1" thickBot="1">
      <c r="B14" s="75" t="s">
        <v>39</v>
      </c>
      <c r="C14" s="76"/>
      <c r="D14" s="76"/>
      <c r="E14" s="76"/>
      <c r="F14" s="112" t="s">
        <v>48</v>
      </c>
      <c r="G14" s="77"/>
      <c r="H14" s="77"/>
      <c r="I14" s="107"/>
      <c r="J14" s="76"/>
      <c r="K14" s="77"/>
      <c r="L14" s="96"/>
      <c r="M14" s="78"/>
      <c r="N14" s="1"/>
      <c r="O14" s="111"/>
      <c r="P14"/>
      <c r="Q14"/>
      <c r="R14"/>
      <c r="S14"/>
      <c r="T14"/>
    </row>
    <row r="15" spans="2:20" s="14" customFormat="1" ht="86.45" customHeight="1" thickBot="1">
      <c r="B15" s="73">
        <f>+B13+1</f>
        <v>9</v>
      </c>
      <c r="C15" s="104" t="s">
        <v>35</v>
      </c>
      <c r="D15" s="99" t="s">
        <v>43</v>
      </c>
      <c r="E15" s="113" t="str">
        <f t="shared" ref="E15:E18" si="6">+C15</f>
        <v>TRAMO 7: LAMBAYEQUE - ILLIMO
KM 0+000 - KM 21+500</v>
      </c>
      <c r="F15" s="83" t="s">
        <v>49</v>
      </c>
      <c r="G15" s="116" t="s">
        <v>16</v>
      </c>
      <c r="H15" s="100" t="s">
        <v>13</v>
      </c>
      <c r="I15" s="105">
        <v>21.5</v>
      </c>
      <c r="J15" s="101">
        <v>25000</v>
      </c>
      <c r="K15" s="101">
        <f t="shared" ref="K15:K21" si="7">+I15*J15</f>
        <v>537500</v>
      </c>
      <c r="L15" s="102">
        <v>3</v>
      </c>
      <c r="M15" s="103">
        <f t="shared" ref="M15:M21" si="8">+K15*L15</f>
        <v>1612500</v>
      </c>
      <c r="N15" s="1"/>
      <c r="O15" s="111"/>
      <c r="P15" s="13"/>
      <c r="Q15"/>
      <c r="R15"/>
      <c r="S15"/>
      <c r="T15"/>
    </row>
    <row r="16" spans="2:20" s="14" customFormat="1" ht="86.45" customHeight="1" thickBot="1">
      <c r="B16" s="73">
        <f t="shared" ref="B16:B21" si="9">+B15+1</f>
        <v>10</v>
      </c>
      <c r="C16" s="104" t="s">
        <v>36</v>
      </c>
      <c r="D16" s="99" t="s">
        <v>44</v>
      </c>
      <c r="E16" s="113" t="str">
        <f t="shared" si="6"/>
        <v>TRAMO 8: ILLIMO - JAYANCA
KM 21+500 - KM 34+000</v>
      </c>
      <c r="F16" s="100" t="s">
        <v>50</v>
      </c>
      <c r="G16" s="116" t="s">
        <v>16</v>
      </c>
      <c r="H16" s="100" t="s">
        <v>13</v>
      </c>
      <c r="I16" s="105">
        <v>12.5</v>
      </c>
      <c r="J16" s="101">
        <v>25000</v>
      </c>
      <c r="K16" s="101">
        <f t="shared" si="7"/>
        <v>312500</v>
      </c>
      <c r="L16" s="102">
        <v>3</v>
      </c>
      <c r="M16" s="103">
        <f t="shared" si="8"/>
        <v>937500</v>
      </c>
      <c r="N16" s="1"/>
      <c r="O16" s="111"/>
      <c r="P16" s="13"/>
      <c r="Q16"/>
      <c r="R16"/>
      <c r="S16"/>
      <c r="T16"/>
    </row>
    <row r="17" spans="2:20" s="14" customFormat="1" ht="86.45" customHeight="1" thickBot="1">
      <c r="B17" s="73">
        <f t="shared" si="9"/>
        <v>11</v>
      </c>
      <c r="C17" s="104" t="s">
        <v>37</v>
      </c>
      <c r="D17" s="99" t="s">
        <v>45</v>
      </c>
      <c r="E17" s="113" t="str">
        <f t="shared" si="6"/>
        <v>TRAMO 9: JAYANCA - MOTUPE
KM 34+000 - KM 65+000</v>
      </c>
      <c r="F17" s="100" t="s">
        <v>51</v>
      </c>
      <c r="G17" s="116" t="s">
        <v>16</v>
      </c>
      <c r="H17" s="100" t="s">
        <v>13</v>
      </c>
      <c r="I17" s="105">
        <v>31</v>
      </c>
      <c r="J17" s="101">
        <v>25000</v>
      </c>
      <c r="K17" s="101">
        <f t="shared" si="7"/>
        <v>775000</v>
      </c>
      <c r="L17" s="102">
        <v>3</v>
      </c>
      <c r="M17" s="103">
        <f t="shared" si="8"/>
        <v>2325000</v>
      </c>
      <c r="N17" s="1"/>
      <c r="O17" s="111"/>
      <c r="P17" s="13"/>
      <c r="Q17"/>
      <c r="R17"/>
      <c r="S17"/>
      <c r="T17"/>
    </row>
    <row r="18" spans="2:20" s="14" customFormat="1" ht="86.45" customHeight="1" thickBot="1">
      <c r="B18" s="73">
        <f t="shared" si="9"/>
        <v>12</v>
      </c>
      <c r="C18" s="104" t="s">
        <v>38</v>
      </c>
      <c r="D18" s="99" t="s">
        <v>46</v>
      </c>
      <c r="E18" s="113" t="str">
        <f t="shared" si="6"/>
        <v>TRAMO 10: MOTUPE - KM 74+850
KM 65+000 - KM 85+600</v>
      </c>
      <c r="F18" s="100" t="s">
        <v>52</v>
      </c>
      <c r="G18" s="116" t="s">
        <v>16</v>
      </c>
      <c r="H18" s="100" t="s">
        <v>13</v>
      </c>
      <c r="I18" s="105">
        <v>20.6</v>
      </c>
      <c r="J18" s="101">
        <v>25000</v>
      </c>
      <c r="K18" s="101">
        <f t="shared" si="7"/>
        <v>515000.00000000006</v>
      </c>
      <c r="L18" s="102">
        <v>3</v>
      </c>
      <c r="M18" s="103">
        <f t="shared" si="8"/>
        <v>1545000.0000000002</v>
      </c>
      <c r="N18" s="1"/>
      <c r="O18" s="111"/>
      <c r="P18" s="13"/>
      <c r="Q18"/>
      <c r="R18"/>
      <c r="S18"/>
      <c r="T18"/>
    </row>
    <row r="19" spans="2:20" s="14" customFormat="1" ht="86.45" customHeight="1" thickBot="1">
      <c r="B19" s="73">
        <f t="shared" si="9"/>
        <v>13</v>
      </c>
      <c r="C19" s="184" t="s">
        <v>40</v>
      </c>
      <c r="D19" s="74" t="s">
        <v>47</v>
      </c>
      <c r="E19" s="117" t="str">
        <f>+C19</f>
        <v>TRAMO 11: PUENTE PRIMAVERA - AV. GUARDIA CIVIL - AV. LUIS MONTERO - AV. PROGRESO - DV. CATACAOS (EMP. PE-1N)
KM 254+245 - KM 261+000</v>
      </c>
      <c r="F19" s="92" t="s">
        <v>54</v>
      </c>
      <c r="G19" s="120" t="s">
        <v>12</v>
      </c>
      <c r="H19" s="92" t="s">
        <v>13</v>
      </c>
      <c r="I19" s="108">
        <v>12.01</v>
      </c>
      <c r="J19" s="93">
        <v>25000</v>
      </c>
      <c r="K19" s="93">
        <f t="shared" si="7"/>
        <v>300250</v>
      </c>
      <c r="L19" s="94">
        <v>1</v>
      </c>
      <c r="M19" s="82">
        <f t="shared" si="8"/>
        <v>300250</v>
      </c>
      <c r="N19" s="1"/>
      <c r="O19" s="111"/>
      <c r="P19" s="13"/>
      <c r="Q19"/>
      <c r="R19"/>
      <c r="S19"/>
      <c r="T19"/>
    </row>
    <row r="20" spans="2:20" s="14" customFormat="1" ht="86.45" customHeight="1" thickBot="1">
      <c r="B20" s="73">
        <f t="shared" si="9"/>
        <v>14</v>
      </c>
      <c r="C20" s="185"/>
      <c r="D20" s="127" t="str">
        <f t="shared" ref="D20:F21" si="10">+D19</f>
        <v>T11</v>
      </c>
      <c r="E20" s="118" t="str">
        <f t="shared" si="10"/>
        <v>TRAMO 11: PUENTE PRIMAVERA - AV. GUARDIA CIVIL - AV. LUIS MONTERO - AV. PROGRESO - DV. CATACAOS (EMP. PE-1N)
KM 254+245 - KM 261+000</v>
      </c>
      <c r="F20" s="88" t="str">
        <f t="shared" si="10"/>
        <v>KM 254+245 - KM 261+000</v>
      </c>
      <c r="G20" s="121" t="s">
        <v>14</v>
      </c>
      <c r="H20" s="88" t="s">
        <v>11</v>
      </c>
      <c r="I20" s="109">
        <f>+I19</f>
        <v>12.01</v>
      </c>
      <c r="J20" s="86">
        <v>260000</v>
      </c>
      <c r="K20" s="86">
        <f t="shared" si="7"/>
        <v>3122600</v>
      </c>
      <c r="L20" s="87">
        <v>1</v>
      </c>
      <c r="M20" s="80">
        <f t="shared" si="8"/>
        <v>3122600</v>
      </c>
      <c r="N20" s="1"/>
      <c r="O20" s="111"/>
      <c r="P20" s="13"/>
      <c r="Q20"/>
      <c r="R20"/>
      <c r="S20"/>
      <c r="T20"/>
    </row>
    <row r="21" spans="2:20" s="14" customFormat="1" ht="86.45" customHeight="1" thickBot="1">
      <c r="B21" s="73">
        <f t="shared" si="9"/>
        <v>15</v>
      </c>
      <c r="C21" s="186"/>
      <c r="D21" s="15" t="str">
        <f t="shared" si="10"/>
        <v>T11</v>
      </c>
      <c r="E21" s="119" t="str">
        <f t="shared" si="10"/>
        <v>TRAMO 11: PUENTE PRIMAVERA - AV. GUARDIA CIVIL - AV. LUIS MONTERO - AV. PROGRESO - DV. CATACAOS (EMP. PE-1N)
KM 254+245 - KM 261+000</v>
      </c>
      <c r="F21" s="89" t="str">
        <f t="shared" si="10"/>
        <v>KM 254+245 - KM 261+000</v>
      </c>
      <c r="G21" s="122" t="s">
        <v>15</v>
      </c>
      <c r="H21" s="89" t="s">
        <v>13</v>
      </c>
      <c r="I21" s="110">
        <f>+I20</f>
        <v>12.01</v>
      </c>
      <c r="J21" s="90">
        <v>21000</v>
      </c>
      <c r="K21" s="90">
        <f t="shared" si="7"/>
        <v>252210</v>
      </c>
      <c r="L21" s="91">
        <v>2</v>
      </c>
      <c r="M21" s="81">
        <f t="shared" si="8"/>
        <v>504420</v>
      </c>
      <c r="N21" s="1"/>
      <c r="O21" s="111"/>
      <c r="P21" s="13"/>
      <c r="Q21"/>
      <c r="R21"/>
      <c r="S21"/>
      <c r="T21"/>
    </row>
    <row r="22" spans="2:20" s="14" customFormat="1" ht="28.9" customHeight="1" thickBot="1">
      <c r="B22" s="16" t="s">
        <v>31</v>
      </c>
      <c r="C22" s="17"/>
      <c r="D22" s="17"/>
      <c r="E22" s="17"/>
      <c r="F22" s="17"/>
      <c r="G22" s="17"/>
      <c r="H22" s="18"/>
      <c r="I22" s="19"/>
      <c r="J22" s="18"/>
      <c r="K22" s="18"/>
      <c r="L22" s="20"/>
      <c r="M22" s="21"/>
      <c r="N22" s="1"/>
      <c r="O22"/>
      <c r="P22"/>
      <c r="Q22"/>
      <c r="R22"/>
      <c r="S22"/>
      <c r="T22"/>
    </row>
    <row r="23" spans="2:20" s="14" customFormat="1" ht="45.6" customHeight="1">
      <c r="B23" s="22">
        <f>+B21+1</f>
        <v>16</v>
      </c>
      <c r="C23" s="187" t="str">
        <f>+B2</f>
        <v>SERVICIO DE GESTIÓN Y CONSERVACIÓN POR NIVELES DE SERVICIO DEL CORREDOR VIAL: "BAPPO - BAYOVAR - SECHURA - CATACAOS - PIURA / EMP PE-1N - DV OLMOS (EMP PE-1NJ) / LAMBAYEQUE - OLMOS / PUENTE PRIMAVERA-AV. GUARDIA CIVIL-AV. LUIS MONTERO-AV. PROGRESO-DV. CATACAOS (EMP. PE-1N)"</v>
      </c>
      <c r="D23" s="188"/>
      <c r="E23" s="188"/>
      <c r="F23" s="23"/>
      <c r="G23" s="24" t="s">
        <v>17</v>
      </c>
      <c r="H23" s="25" t="s">
        <v>18</v>
      </c>
      <c r="I23" s="26">
        <v>1</v>
      </c>
      <c r="J23" s="27">
        <v>1200000</v>
      </c>
      <c r="K23" s="27">
        <f>+I23*J23</f>
        <v>1200000</v>
      </c>
      <c r="L23" s="28">
        <v>1</v>
      </c>
      <c r="M23" s="29">
        <f>+K23*L23</f>
        <v>1200000</v>
      </c>
      <c r="N23" s="1"/>
      <c r="O23"/>
      <c r="P23"/>
      <c r="Q23"/>
      <c r="R23"/>
      <c r="S23"/>
      <c r="T23"/>
    </row>
    <row r="24" spans="2:20" s="14" customFormat="1" ht="45.6" customHeight="1">
      <c r="B24" s="30">
        <f>+B23+1</f>
        <v>17</v>
      </c>
      <c r="C24" s="189"/>
      <c r="D24" s="190"/>
      <c r="E24" s="190"/>
      <c r="F24" s="31"/>
      <c r="G24" s="32" t="s">
        <v>19</v>
      </c>
      <c r="H24" s="33" t="s">
        <v>18</v>
      </c>
      <c r="I24" s="34">
        <v>1</v>
      </c>
      <c r="J24" s="35">
        <v>2000000</v>
      </c>
      <c r="K24" s="35">
        <f t="shared" ref="K24:K29" si="11">+I24*J24</f>
        <v>2000000</v>
      </c>
      <c r="L24" s="36">
        <v>3</v>
      </c>
      <c r="M24" s="37">
        <f t="shared" ref="M24:M29" si="12">+K24*L24</f>
        <v>6000000</v>
      </c>
      <c r="N24" s="1"/>
      <c r="O24"/>
      <c r="P24" s="13"/>
      <c r="Q24"/>
      <c r="R24" s="13"/>
      <c r="S24" s="13"/>
      <c r="T24"/>
    </row>
    <row r="25" spans="2:20" s="14" customFormat="1" ht="45.6" customHeight="1">
      <c r="B25" s="38">
        <f t="shared" ref="B25:B29" si="13">+B24+1</f>
        <v>18</v>
      </c>
      <c r="C25" s="189"/>
      <c r="D25" s="190"/>
      <c r="E25" s="190"/>
      <c r="F25" s="31"/>
      <c r="G25" s="32" t="s">
        <v>20</v>
      </c>
      <c r="H25" s="33" t="s">
        <v>11</v>
      </c>
      <c r="I25" s="39">
        <f>+I5+I6+I7+I8+I9+I10+I12+I13+I15+I16+I17+I18+I20</f>
        <v>252.12599999999998</v>
      </c>
      <c r="J25" s="35">
        <v>2862.76</v>
      </c>
      <c r="K25" s="35">
        <f t="shared" si="11"/>
        <v>721776.22776000004</v>
      </c>
      <c r="L25" s="36">
        <v>1</v>
      </c>
      <c r="M25" s="37">
        <f t="shared" si="12"/>
        <v>721776.22776000004</v>
      </c>
      <c r="N25" s="1"/>
      <c r="O25"/>
      <c r="P25"/>
      <c r="Q25"/>
      <c r="R25"/>
      <c r="S25"/>
      <c r="T25"/>
    </row>
    <row r="26" spans="2:20" s="14" customFormat="1" ht="45.6" customHeight="1">
      <c r="B26" s="38">
        <f>+B25+1</f>
        <v>19</v>
      </c>
      <c r="C26" s="189"/>
      <c r="D26" s="190"/>
      <c r="E26" s="190"/>
      <c r="F26" s="31"/>
      <c r="G26" s="32" t="s">
        <v>30</v>
      </c>
      <c r="H26" s="33" t="s">
        <v>11</v>
      </c>
      <c r="I26" s="39">
        <f>+I25</f>
        <v>252.12599999999998</v>
      </c>
      <c r="J26" s="35">
        <v>376.42</v>
      </c>
      <c r="K26" s="35">
        <f t="shared" si="11"/>
        <v>94905.268920000002</v>
      </c>
      <c r="L26" s="36">
        <v>1</v>
      </c>
      <c r="M26" s="37">
        <f t="shared" si="12"/>
        <v>94905.268920000002</v>
      </c>
      <c r="N26" s="1"/>
      <c r="O26"/>
      <c r="P26"/>
      <c r="Q26"/>
      <c r="R26"/>
      <c r="S26"/>
      <c r="T26"/>
    </row>
    <row r="27" spans="2:20" s="14" customFormat="1" ht="45.6" customHeight="1">
      <c r="B27" s="30">
        <f>+B26+1</f>
        <v>20</v>
      </c>
      <c r="C27" s="189"/>
      <c r="D27" s="190"/>
      <c r="E27" s="190"/>
      <c r="F27" s="31"/>
      <c r="G27" s="32" t="s">
        <v>21</v>
      </c>
      <c r="H27" s="33" t="s">
        <v>11</v>
      </c>
      <c r="I27" s="39">
        <f>+I25</f>
        <v>252.12599999999998</v>
      </c>
      <c r="J27" s="35">
        <f>+J25</f>
        <v>2862.76</v>
      </c>
      <c r="K27" s="35">
        <f t="shared" si="11"/>
        <v>721776.22776000004</v>
      </c>
      <c r="L27" s="36">
        <v>1</v>
      </c>
      <c r="M27" s="37">
        <f t="shared" si="12"/>
        <v>721776.22776000004</v>
      </c>
      <c r="N27" s="1"/>
      <c r="O27" s="13"/>
      <c r="P27"/>
      <c r="Q27"/>
      <c r="R27"/>
      <c r="S27"/>
      <c r="T27"/>
    </row>
    <row r="28" spans="2:20" s="14" customFormat="1" ht="45.6" customHeight="1">
      <c r="B28" s="38">
        <f t="shared" si="13"/>
        <v>21</v>
      </c>
      <c r="C28" s="189"/>
      <c r="D28" s="190"/>
      <c r="E28" s="190"/>
      <c r="F28" s="31"/>
      <c r="G28" s="32" t="s">
        <v>22</v>
      </c>
      <c r="H28" s="33" t="s">
        <v>23</v>
      </c>
      <c r="I28" s="34">
        <v>12</v>
      </c>
      <c r="J28" s="35">
        <v>420000</v>
      </c>
      <c r="K28" s="35">
        <f t="shared" si="11"/>
        <v>5040000</v>
      </c>
      <c r="L28" s="36">
        <v>3</v>
      </c>
      <c r="M28" s="37">
        <f t="shared" si="12"/>
        <v>15120000</v>
      </c>
      <c r="N28" s="1"/>
      <c r="O28" s="40"/>
      <c r="P28"/>
      <c r="Q28" s="13"/>
      <c r="R28" s="40"/>
      <c r="S28"/>
      <c r="T28"/>
    </row>
    <row r="29" spans="2:20" s="14" customFormat="1" ht="66.599999999999994" customHeight="1" thickBot="1">
      <c r="B29" s="41">
        <f t="shared" si="13"/>
        <v>22</v>
      </c>
      <c r="C29" s="191"/>
      <c r="D29" s="192"/>
      <c r="E29" s="192"/>
      <c r="F29" s="42"/>
      <c r="G29" s="43" t="s">
        <v>24</v>
      </c>
      <c r="H29" s="44" t="s">
        <v>18</v>
      </c>
      <c r="I29" s="45">
        <v>1</v>
      </c>
      <c r="J29" s="46">
        <v>500000</v>
      </c>
      <c r="K29" s="46">
        <f t="shared" si="11"/>
        <v>500000</v>
      </c>
      <c r="L29" s="47">
        <v>1</v>
      </c>
      <c r="M29" s="48">
        <f t="shared" si="12"/>
        <v>500000</v>
      </c>
      <c r="N29" s="1"/>
      <c r="O29"/>
      <c r="P29"/>
      <c r="Q29"/>
      <c r="R29"/>
      <c r="S29"/>
      <c r="T29"/>
    </row>
    <row r="30" spans="2:20" s="14" customFormat="1" ht="4.1500000000000004" customHeight="1" thickBot="1">
      <c r="B30" s="49"/>
      <c r="C30" s="50"/>
      <c r="D30" s="50"/>
      <c r="E30" s="50"/>
      <c r="F30" s="50"/>
      <c r="G30" s="51"/>
      <c r="I30" s="52"/>
      <c r="K30" s="53"/>
      <c r="L30" s="54"/>
      <c r="M30" s="55"/>
      <c r="N30" s="1"/>
      <c r="O30"/>
      <c r="P30"/>
      <c r="Q30"/>
      <c r="R30"/>
      <c r="S30"/>
      <c r="T30"/>
    </row>
    <row r="31" spans="2:20" s="14" customFormat="1" ht="45" customHeight="1" thickTop="1" thickBot="1">
      <c r="B31" s="171" t="s">
        <v>25</v>
      </c>
      <c r="C31" s="172"/>
      <c r="D31" s="172"/>
      <c r="E31" s="172"/>
      <c r="F31" s="172"/>
      <c r="G31" s="172"/>
      <c r="H31" s="172"/>
      <c r="I31" s="172"/>
      <c r="J31" s="172"/>
      <c r="K31" s="172"/>
      <c r="L31" s="172"/>
      <c r="M31" s="56">
        <f>SUM(M4:M30)</f>
        <v>46157222.724439994</v>
      </c>
      <c r="N31" s="1"/>
      <c r="O31"/>
      <c r="P31"/>
      <c r="Q31"/>
      <c r="R31"/>
      <c r="S31"/>
      <c r="T31"/>
    </row>
    <row r="32" spans="2:20" ht="33.75" customHeight="1" thickTop="1" thickBot="1">
      <c r="B32" s="57" t="s">
        <v>26</v>
      </c>
      <c r="C32" s="58"/>
      <c r="D32" s="58"/>
      <c r="E32" s="58"/>
      <c r="F32" s="58"/>
      <c r="G32" s="59"/>
      <c r="H32" s="60"/>
      <c r="I32" s="61"/>
      <c r="J32" s="60"/>
      <c r="K32" s="62"/>
      <c r="L32" s="63"/>
      <c r="M32" s="64"/>
    </row>
    <row r="38" spans="12:12">
      <c r="L38" s="70"/>
    </row>
  </sheetData>
  <autoFilter ref="G3:G21"/>
  <mergeCells count="7">
    <mergeCell ref="B31:L31"/>
    <mergeCell ref="B1:M1"/>
    <mergeCell ref="B2:M2"/>
    <mergeCell ref="D3:E3"/>
    <mergeCell ref="C6:C8"/>
    <mergeCell ref="C19:C21"/>
    <mergeCell ref="C23:E29"/>
  </mergeCells>
  <printOptions horizontalCentered="1"/>
  <pageMargins left="0.51181102362204722" right="0.31496062992125984" top="0.94488188976377963" bottom="0.94488188976377963" header="0.31496062992125984" footer="0.31496062992125984"/>
  <pageSetup paperSize="9" scale="2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69"/>
  <sheetViews>
    <sheetView view="pageBreakPreview" zoomScale="70" zoomScaleNormal="100" zoomScaleSheetLayoutView="70" workbookViewId="0">
      <selection activeCell="F23" sqref="F23"/>
    </sheetView>
  </sheetViews>
  <sheetFormatPr baseColWidth="10" defaultRowHeight="12.75"/>
  <cols>
    <col min="1" max="1" width="5.7109375" style="150" customWidth="1"/>
    <col min="2" max="2" width="5.42578125" style="169" bestFit="1" customWidth="1"/>
    <col min="3" max="3" width="41.5703125" style="170" customWidth="1"/>
    <col min="4" max="4" width="5.7109375" style="169" customWidth="1"/>
    <col min="5" max="5" width="22.7109375" style="170" customWidth="1"/>
    <col min="6" max="6" width="22.7109375" style="169" customWidth="1"/>
    <col min="7" max="7" width="2.5703125" style="150" customWidth="1"/>
    <col min="8" max="256" width="11.42578125" style="150"/>
    <col min="257" max="257" width="5.7109375" style="150" customWidth="1"/>
    <col min="258" max="258" width="5.42578125" style="150" bestFit="1" customWidth="1"/>
    <col min="259" max="259" width="41.5703125" style="150" customWidth="1"/>
    <col min="260" max="260" width="5.7109375" style="150" customWidth="1"/>
    <col min="261" max="262" width="22.7109375" style="150" customWidth="1"/>
    <col min="263" max="263" width="2.5703125" style="150" customWidth="1"/>
    <col min="264" max="512" width="11.42578125" style="150"/>
    <col min="513" max="513" width="5.7109375" style="150" customWidth="1"/>
    <col min="514" max="514" width="5.42578125" style="150" bestFit="1" customWidth="1"/>
    <col min="515" max="515" width="41.5703125" style="150" customWidth="1"/>
    <col min="516" max="516" width="5.7109375" style="150" customWidth="1"/>
    <col min="517" max="518" width="22.7109375" style="150" customWidth="1"/>
    <col min="519" max="519" width="2.5703125" style="150" customWidth="1"/>
    <col min="520" max="768" width="11.42578125" style="150"/>
    <col min="769" max="769" width="5.7109375" style="150" customWidth="1"/>
    <col min="770" max="770" width="5.42578125" style="150" bestFit="1" customWidth="1"/>
    <col min="771" max="771" width="41.5703125" style="150" customWidth="1"/>
    <col min="772" max="772" width="5.7109375" style="150" customWidth="1"/>
    <col min="773" max="774" width="22.7109375" style="150" customWidth="1"/>
    <col min="775" max="775" width="2.5703125" style="150" customWidth="1"/>
    <col min="776" max="1024" width="11.42578125" style="150"/>
    <col min="1025" max="1025" width="5.7109375" style="150" customWidth="1"/>
    <col min="1026" max="1026" width="5.42578125" style="150" bestFit="1" customWidth="1"/>
    <col min="1027" max="1027" width="41.5703125" style="150" customWidth="1"/>
    <col min="1028" max="1028" width="5.7109375" style="150" customWidth="1"/>
    <col min="1029" max="1030" width="22.7109375" style="150" customWidth="1"/>
    <col min="1031" max="1031" width="2.5703125" style="150" customWidth="1"/>
    <col min="1032" max="1280" width="11.42578125" style="150"/>
    <col min="1281" max="1281" width="5.7109375" style="150" customWidth="1"/>
    <col min="1282" max="1282" width="5.42578125" style="150" bestFit="1" customWidth="1"/>
    <col min="1283" max="1283" width="41.5703125" style="150" customWidth="1"/>
    <col min="1284" max="1284" width="5.7109375" style="150" customWidth="1"/>
    <col min="1285" max="1286" width="22.7109375" style="150" customWidth="1"/>
    <col min="1287" max="1287" width="2.5703125" style="150" customWidth="1"/>
    <col min="1288" max="1536" width="11.42578125" style="150"/>
    <col min="1537" max="1537" width="5.7109375" style="150" customWidth="1"/>
    <col min="1538" max="1538" width="5.42578125" style="150" bestFit="1" customWidth="1"/>
    <col min="1539" max="1539" width="41.5703125" style="150" customWidth="1"/>
    <col min="1540" max="1540" width="5.7109375" style="150" customWidth="1"/>
    <col min="1541" max="1542" width="22.7109375" style="150" customWidth="1"/>
    <col min="1543" max="1543" width="2.5703125" style="150" customWidth="1"/>
    <col min="1544" max="1792" width="11.42578125" style="150"/>
    <col min="1793" max="1793" width="5.7109375" style="150" customWidth="1"/>
    <col min="1794" max="1794" width="5.42578125" style="150" bestFit="1" customWidth="1"/>
    <col min="1795" max="1795" width="41.5703125" style="150" customWidth="1"/>
    <col min="1796" max="1796" width="5.7109375" style="150" customWidth="1"/>
    <col min="1797" max="1798" width="22.7109375" style="150" customWidth="1"/>
    <col min="1799" max="1799" width="2.5703125" style="150" customWidth="1"/>
    <col min="1800" max="2048" width="11.42578125" style="150"/>
    <col min="2049" max="2049" width="5.7109375" style="150" customWidth="1"/>
    <col min="2050" max="2050" width="5.42578125" style="150" bestFit="1" customWidth="1"/>
    <col min="2051" max="2051" width="41.5703125" style="150" customWidth="1"/>
    <col min="2052" max="2052" width="5.7109375" style="150" customWidth="1"/>
    <col min="2053" max="2054" width="22.7109375" style="150" customWidth="1"/>
    <col min="2055" max="2055" width="2.5703125" style="150" customWidth="1"/>
    <col min="2056" max="2304" width="11.42578125" style="150"/>
    <col min="2305" max="2305" width="5.7109375" style="150" customWidth="1"/>
    <col min="2306" max="2306" width="5.42578125" style="150" bestFit="1" customWidth="1"/>
    <col min="2307" max="2307" width="41.5703125" style="150" customWidth="1"/>
    <col min="2308" max="2308" width="5.7109375" style="150" customWidth="1"/>
    <col min="2309" max="2310" width="22.7109375" style="150" customWidth="1"/>
    <col min="2311" max="2311" width="2.5703125" style="150" customWidth="1"/>
    <col min="2312" max="2560" width="11.42578125" style="150"/>
    <col min="2561" max="2561" width="5.7109375" style="150" customWidth="1"/>
    <col min="2562" max="2562" width="5.42578125" style="150" bestFit="1" customWidth="1"/>
    <col min="2563" max="2563" width="41.5703125" style="150" customWidth="1"/>
    <col min="2564" max="2564" width="5.7109375" style="150" customWidth="1"/>
    <col min="2565" max="2566" width="22.7109375" style="150" customWidth="1"/>
    <col min="2567" max="2567" width="2.5703125" style="150" customWidth="1"/>
    <col min="2568" max="2816" width="11.42578125" style="150"/>
    <col min="2817" max="2817" width="5.7109375" style="150" customWidth="1"/>
    <col min="2818" max="2818" width="5.42578125" style="150" bestFit="1" customWidth="1"/>
    <col min="2819" max="2819" width="41.5703125" style="150" customWidth="1"/>
    <col min="2820" max="2820" width="5.7109375" style="150" customWidth="1"/>
    <col min="2821" max="2822" width="22.7109375" style="150" customWidth="1"/>
    <col min="2823" max="2823" width="2.5703125" style="150" customWidth="1"/>
    <col min="2824" max="3072" width="11.42578125" style="150"/>
    <col min="3073" max="3073" width="5.7109375" style="150" customWidth="1"/>
    <col min="3074" max="3074" width="5.42578125" style="150" bestFit="1" customWidth="1"/>
    <col min="3075" max="3075" width="41.5703125" style="150" customWidth="1"/>
    <col min="3076" max="3076" width="5.7109375" style="150" customWidth="1"/>
    <col min="3077" max="3078" width="22.7109375" style="150" customWidth="1"/>
    <col min="3079" max="3079" width="2.5703125" style="150" customWidth="1"/>
    <col min="3080" max="3328" width="11.42578125" style="150"/>
    <col min="3329" max="3329" width="5.7109375" style="150" customWidth="1"/>
    <col min="3330" max="3330" width="5.42578125" style="150" bestFit="1" customWidth="1"/>
    <col min="3331" max="3331" width="41.5703125" style="150" customWidth="1"/>
    <col min="3332" max="3332" width="5.7109375" style="150" customWidth="1"/>
    <col min="3333" max="3334" width="22.7109375" style="150" customWidth="1"/>
    <col min="3335" max="3335" width="2.5703125" style="150" customWidth="1"/>
    <col min="3336" max="3584" width="11.42578125" style="150"/>
    <col min="3585" max="3585" width="5.7109375" style="150" customWidth="1"/>
    <col min="3586" max="3586" width="5.42578125" style="150" bestFit="1" customWidth="1"/>
    <col min="3587" max="3587" width="41.5703125" style="150" customWidth="1"/>
    <col min="3588" max="3588" width="5.7109375" style="150" customWidth="1"/>
    <col min="3589" max="3590" width="22.7109375" style="150" customWidth="1"/>
    <col min="3591" max="3591" width="2.5703125" style="150" customWidth="1"/>
    <col min="3592" max="3840" width="11.42578125" style="150"/>
    <col min="3841" max="3841" width="5.7109375" style="150" customWidth="1"/>
    <col min="3842" max="3842" width="5.42578125" style="150" bestFit="1" customWidth="1"/>
    <col min="3843" max="3843" width="41.5703125" style="150" customWidth="1"/>
    <col min="3844" max="3844" width="5.7109375" style="150" customWidth="1"/>
    <col min="3845" max="3846" width="22.7109375" style="150" customWidth="1"/>
    <col min="3847" max="3847" width="2.5703125" style="150" customWidth="1"/>
    <col min="3848" max="4096" width="11.42578125" style="150"/>
    <col min="4097" max="4097" width="5.7109375" style="150" customWidth="1"/>
    <col min="4098" max="4098" width="5.42578125" style="150" bestFit="1" customWidth="1"/>
    <col min="4099" max="4099" width="41.5703125" style="150" customWidth="1"/>
    <col min="4100" max="4100" width="5.7109375" style="150" customWidth="1"/>
    <col min="4101" max="4102" width="22.7109375" style="150" customWidth="1"/>
    <col min="4103" max="4103" width="2.5703125" style="150" customWidth="1"/>
    <col min="4104" max="4352" width="11.42578125" style="150"/>
    <col min="4353" max="4353" width="5.7109375" style="150" customWidth="1"/>
    <col min="4354" max="4354" width="5.42578125" style="150" bestFit="1" customWidth="1"/>
    <col min="4355" max="4355" width="41.5703125" style="150" customWidth="1"/>
    <col min="4356" max="4356" width="5.7109375" style="150" customWidth="1"/>
    <col min="4357" max="4358" width="22.7109375" style="150" customWidth="1"/>
    <col min="4359" max="4359" width="2.5703125" style="150" customWidth="1"/>
    <col min="4360" max="4608" width="11.42578125" style="150"/>
    <col min="4609" max="4609" width="5.7109375" style="150" customWidth="1"/>
    <col min="4610" max="4610" width="5.42578125" style="150" bestFit="1" customWidth="1"/>
    <col min="4611" max="4611" width="41.5703125" style="150" customWidth="1"/>
    <col min="4612" max="4612" width="5.7109375" style="150" customWidth="1"/>
    <col min="4613" max="4614" width="22.7109375" style="150" customWidth="1"/>
    <col min="4615" max="4615" width="2.5703125" style="150" customWidth="1"/>
    <col min="4616" max="4864" width="11.42578125" style="150"/>
    <col min="4865" max="4865" width="5.7109375" style="150" customWidth="1"/>
    <col min="4866" max="4866" width="5.42578125" style="150" bestFit="1" customWidth="1"/>
    <col min="4867" max="4867" width="41.5703125" style="150" customWidth="1"/>
    <col min="4868" max="4868" width="5.7109375" style="150" customWidth="1"/>
    <col min="4869" max="4870" width="22.7109375" style="150" customWidth="1"/>
    <col min="4871" max="4871" width="2.5703125" style="150" customWidth="1"/>
    <col min="4872" max="5120" width="11.42578125" style="150"/>
    <col min="5121" max="5121" width="5.7109375" style="150" customWidth="1"/>
    <col min="5122" max="5122" width="5.42578125" style="150" bestFit="1" customWidth="1"/>
    <col min="5123" max="5123" width="41.5703125" style="150" customWidth="1"/>
    <col min="5124" max="5124" width="5.7109375" style="150" customWidth="1"/>
    <col min="5125" max="5126" width="22.7109375" style="150" customWidth="1"/>
    <col min="5127" max="5127" width="2.5703125" style="150" customWidth="1"/>
    <col min="5128" max="5376" width="11.42578125" style="150"/>
    <col min="5377" max="5377" width="5.7109375" style="150" customWidth="1"/>
    <col min="5378" max="5378" width="5.42578125" style="150" bestFit="1" customWidth="1"/>
    <col min="5379" max="5379" width="41.5703125" style="150" customWidth="1"/>
    <col min="5380" max="5380" width="5.7109375" style="150" customWidth="1"/>
    <col min="5381" max="5382" width="22.7109375" style="150" customWidth="1"/>
    <col min="5383" max="5383" width="2.5703125" style="150" customWidth="1"/>
    <col min="5384" max="5632" width="11.42578125" style="150"/>
    <col min="5633" max="5633" width="5.7109375" style="150" customWidth="1"/>
    <col min="5634" max="5634" width="5.42578125" style="150" bestFit="1" customWidth="1"/>
    <col min="5635" max="5635" width="41.5703125" style="150" customWidth="1"/>
    <col min="5636" max="5636" width="5.7109375" style="150" customWidth="1"/>
    <col min="5637" max="5638" width="22.7109375" style="150" customWidth="1"/>
    <col min="5639" max="5639" width="2.5703125" style="150" customWidth="1"/>
    <col min="5640" max="5888" width="11.42578125" style="150"/>
    <col min="5889" max="5889" width="5.7109375" style="150" customWidth="1"/>
    <col min="5890" max="5890" width="5.42578125" style="150" bestFit="1" customWidth="1"/>
    <col min="5891" max="5891" width="41.5703125" style="150" customWidth="1"/>
    <col min="5892" max="5892" width="5.7109375" style="150" customWidth="1"/>
    <col min="5893" max="5894" width="22.7109375" style="150" customWidth="1"/>
    <col min="5895" max="5895" width="2.5703125" style="150" customWidth="1"/>
    <col min="5896" max="6144" width="11.42578125" style="150"/>
    <col min="6145" max="6145" width="5.7109375" style="150" customWidth="1"/>
    <col min="6146" max="6146" width="5.42578125" style="150" bestFit="1" customWidth="1"/>
    <col min="6147" max="6147" width="41.5703125" style="150" customWidth="1"/>
    <col min="6148" max="6148" width="5.7109375" style="150" customWidth="1"/>
    <col min="6149" max="6150" width="22.7109375" style="150" customWidth="1"/>
    <col min="6151" max="6151" width="2.5703125" style="150" customWidth="1"/>
    <col min="6152" max="6400" width="11.42578125" style="150"/>
    <col min="6401" max="6401" width="5.7109375" style="150" customWidth="1"/>
    <col min="6402" max="6402" width="5.42578125" style="150" bestFit="1" customWidth="1"/>
    <col min="6403" max="6403" width="41.5703125" style="150" customWidth="1"/>
    <col min="6404" max="6404" width="5.7109375" style="150" customWidth="1"/>
    <col min="6405" max="6406" width="22.7109375" style="150" customWidth="1"/>
    <col min="6407" max="6407" width="2.5703125" style="150" customWidth="1"/>
    <col min="6408" max="6656" width="11.42578125" style="150"/>
    <col min="6657" max="6657" width="5.7109375" style="150" customWidth="1"/>
    <col min="6658" max="6658" width="5.42578125" style="150" bestFit="1" customWidth="1"/>
    <col min="6659" max="6659" width="41.5703125" style="150" customWidth="1"/>
    <col min="6660" max="6660" width="5.7109375" style="150" customWidth="1"/>
    <col min="6661" max="6662" width="22.7109375" style="150" customWidth="1"/>
    <col min="6663" max="6663" width="2.5703125" style="150" customWidth="1"/>
    <col min="6664" max="6912" width="11.42578125" style="150"/>
    <col min="6913" max="6913" width="5.7109375" style="150" customWidth="1"/>
    <col min="6914" max="6914" width="5.42578125" style="150" bestFit="1" customWidth="1"/>
    <col min="6915" max="6915" width="41.5703125" style="150" customWidth="1"/>
    <col min="6916" max="6916" width="5.7109375" style="150" customWidth="1"/>
    <col min="6917" max="6918" width="22.7109375" style="150" customWidth="1"/>
    <col min="6919" max="6919" width="2.5703125" style="150" customWidth="1"/>
    <col min="6920" max="7168" width="11.42578125" style="150"/>
    <col min="7169" max="7169" width="5.7109375" style="150" customWidth="1"/>
    <col min="7170" max="7170" width="5.42578125" style="150" bestFit="1" customWidth="1"/>
    <col min="7171" max="7171" width="41.5703125" style="150" customWidth="1"/>
    <col min="7172" max="7172" width="5.7109375" style="150" customWidth="1"/>
    <col min="7173" max="7174" width="22.7109375" style="150" customWidth="1"/>
    <col min="7175" max="7175" width="2.5703125" style="150" customWidth="1"/>
    <col min="7176" max="7424" width="11.42578125" style="150"/>
    <col min="7425" max="7425" width="5.7109375" style="150" customWidth="1"/>
    <col min="7426" max="7426" width="5.42578125" style="150" bestFit="1" customWidth="1"/>
    <col min="7427" max="7427" width="41.5703125" style="150" customWidth="1"/>
    <col min="7428" max="7428" width="5.7109375" style="150" customWidth="1"/>
    <col min="7429" max="7430" width="22.7109375" style="150" customWidth="1"/>
    <col min="7431" max="7431" width="2.5703125" style="150" customWidth="1"/>
    <col min="7432" max="7680" width="11.42578125" style="150"/>
    <col min="7681" max="7681" width="5.7109375" style="150" customWidth="1"/>
    <col min="7682" max="7682" width="5.42578125" style="150" bestFit="1" customWidth="1"/>
    <col min="7683" max="7683" width="41.5703125" style="150" customWidth="1"/>
    <col min="7684" max="7684" width="5.7109375" style="150" customWidth="1"/>
    <col min="7685" max="7686" width="22.7109375" style="150" customWidth="1"/>
    <col min="7687" max="7687" width="2.5703125" style="150" customWidth="1"/>
    <col min="7688" max="7936" width="11.42578125" style="150"/>
    <col min="7937" max="7937" width="5.7109375" style="150" customWidth="1"/>
    <col min="7938" max="7938" width="5.42578125" style="150" bestFit="1" customWidth="1"/>
    <col min="7939" max="7939" width="41.5703125" style="150" customWidth="1"/>
    <col min="7940" max="7940" width="5.7109375" style="150" customWidth="1"/>
    <col min="7941" max="7942" width="22.7109375" style="150" customWidth="1"/>
    <col min="7943" max="7943" width="2.5703125" style="150" customWidth="1"/>
    <col min="7944" max="8192" width="11.42578125" style="150"/>
    <col min="8193" max="8193" width="5.7109375" style="150" customWidth="1"/>
    <col min="8194" max="8194" width="5.42578125" style="150" bestFit="1" customWidth="1"/>
    <col min="8195" max="8195" width="41.5703125" style="150" customWidth="1"/>
    <col min="8196" max="8196" width="5.7109375" style="150" customWidth="1"/>
    <col min="8197" max="8198" width="22.7109375" style="150" customWidth="1"/>
    <col min="8199" max="8199" width="2.5703125" style="150" customWidth="1"/>
    <col min="8200" max="8448" width="11.42578125" style="150"/>
    <col min="8449" max="8449" width="5.7109375" style="150" customWidth="1"/>
    <col min="8450" max="8450" width="5.42578125" style="150" bestFit="1" customWidth="1"/>
    <col min="8451" max="8451" width="41.5703125" style="150" customWidth="1"/>
    <col min="8452" max="8452" width="5.7109375" style="150" customWidth="1"/>
    <col min="8453" max="8454" width="22.7109375" style="150" customWidth="1"/>
    <col min="8455" max="8455" width="2.5703125" style="150" customWidth="1"/>
    <col min="8456" max="8704" width="11.42578125" style="150"/>
    <col min="8705" max="8705" width="5.7109375" style="150" customWidth="1"/>
    <col min="8706" max="8706" width="5.42578125" style="150" bestFit="1" customWidth="1"/>
    <col min="8707" max="8707" width="41.5703125" style="150" customWidth="1"/>
    <col min="8708" max="8708" width="5.7109375" style="150" customWidth="1"/>
    <col min="8709" max="8710" width="22.7109375" style="150" customWidth="1"/>
    <col min="8711" max="8711" width="2.5703125" style="150" customWidth="1"/>
    <col min="8712" max="8960" width="11.42578125" style="150"/>
    <col min="8961" max="8961" width="5.7109375" style="150" customWidth="1"/>
    <col min="8962" max="8962" width="5.42578125" style="150" bestFit="1" customWidth="1"/>
    <col min="8963" max="8963" width="41.5703125" style="150" customWidth="1"/>
    <col min="8964" max="8964" width="5.7109375" style="150" customWidth="1"/>
    <col min="8965" max="8966" width="22.7109375" style="150" customWidth="1"/>
    <col min="8967" max="8967" width="2.5703125" style="150" customWidth="1"/>
    <col min="8968" max="9216" width="11.42578125" style="150"/>
    <col min="9217" max="9217" width="5.7109375" style="150" customWidth="1"/>
    <col min="9218" max="9218" width="5.42578125" style="150" bestFit="1" customWidth="1"/>
    <col min="9219" max="9219" width="41.5703125" style="150" customWidth="1"/>
    <col min="9220" max="9220" width="5.7109375" style="150" customWidth="1"/>
    <col min="9221" max="9222" width="22.7109375" style="150" customWidth="1"/>
    <col min="9223" max="9223" width="2.5703125" style="150" customWidth="1"/>
    <col min="9224" max="9472" width="11.42578125" style="150"/>
    <col min="9473" max="9473" width="5.7109375" style="150" customWidth="1"/>
    <col min="9474" max="9474" width="5.42578125" style="150" bestFit="1" customWidth="1"/>
    <col min="9475" max="9475" width="41.5703125" style="150" customWidth="1"/>
    <col min="9476" max="9476" width="5.7109375" style="150" customWidth="1"/>
    <col min="9477" max="9478" width="22.7109375" style="150" customWidth="1"/>
    <col min="9479" max="9479" width="2.5703125" style="150" customWidth="1"/>
    <col min="9480" max="9728" width="11.42578125" style="150"/>
    <col min="9729" max="9729" width="5.7109375" style="150" customWidth="1"/>
    <col min="9730" max="9730" width="5.42578125" style="150" bestFit="1" customWidth="1"/>
    <col min="9731" max="9731" width="41.5703125" style="150" customWidth="1"/>
    <col min="9732" max="9732" width="5.7109375" style="150" customWidth="1"/>
    <col min="9733" max="9734" width="22.7109375" style="150" customWidth="1"/>
    <col min="9735" max="9735" width="2.5703125" style="150" customWidth="1"/>
    <col min="9736" max="9984" width="11.42578125" style="150"/>
    <col min="9985" max="9985" width="5.7109375" style="150" customWidth="1"/>
    <col min="9986" max="9986" width="5.42578125" style="150" bestFit="1" customWidth="1"/>
    <col min="9987" max="9987" width="41.5703125" style="150" customWidth="1"/>
    <col min="9988" max="9988" width="5.7109375" style="150" customWidth="1"/>
    <col min="9989" max="9990" width="22.7109375" style="150" customWidth="1"/>
    <col min="9991" max="9991" width="2.5703125" style="150" customWidth="1"/>
    <col min="9992" max="10240" width="11.42578125" style="150"/>
    <col min="10241" max="10241" width="5.7109375" style="150" customWidth="1"/>
    <col min="10242" max="10242" width="5.42578125" style="150" bestFit="1" customWidth="1"/>
    <col min="10243" max="10243" width="41.5703125" style="150" customWidth="1"/>
    <col min="10244" max="10244" width="5.7109375" style="150" customWidth="1"/>
    <col min="10245" max="10246" width="22.7109375" style="150" customWidth="1"/>
    <col min="10247" max="10247" width="2.5703125" style="150" customWidth="1"/>
    <col min="10248" max="10496" width="11.42578125" style="150"/>
    <col min="10497" max="10497" width="5.7109375" style="150" customWidth="1"/>
    <col min="10498" max="10498" width="5.42578125" style="150" bestFit="1" customWidth="1"/>
    <col min="10499" max="10499" width="41.5703125" style="150" customWidth="1"/>
    <col min="10500" max="10500" width="5.7109375" style="150" customWidth="1"/>
    <col min="10501" max="10502" width="22.7109375" style="150" customWidth="1"/>
    <col min="10503" max="10503" width="2.5703125" style="150" customWidth="1"/>
    <col min="10504" max="10752" width="11.42578125" style="150"/>
    <col min="10753" max="10753" width="5.7109375" style="150" customWidth="1"/>
    <col min="10754" max="10754" width="5.42578125" style="150" bestFit="1" customWidth="1"/>
    <col min="10755" max="10755" width="41.5703125" style="150" customWidth="1"/>
    <col min="10756" max="10756" width="5.7109375" style="150" customWidth="1"/>
    <col min="10757" max="10758" width="22.7109375" style="150" customWidth="1"/>
    <col min="10759" max="10759" width="2.5703125" style="150" customWidth="1"/>
    <col min="10760" max="11008" width="11.42578125" style="150"/>
    <col min="11009" max="11009" width="5.7109375" style="150" customWidth="1"/>
    <col min="11010" max="11010" width="5.42578125" style="150" bestFit="1" customWidth="1"/>
    <col min="11011" max="11011" width="41.5703125" style="150" customWidth="1"/>
    <col min="11012" max="11012" width="5.7109375" style="150" customWidth="1"/>
    <col min="11013" max="11014" width="22.7109375" style="150" customWidth="1"/>
    <col min="11015" max="11015" width="2.5703125" style="150" customWidth="1"/>
    <col min="11016" max="11264" width="11.42578125" style="150"/>
    <col min="11265" max="11265" width="5.7109375" style="150" customWidth="1"/>
    <col min="11266" max="11266" width="5.42578125" style="150" bestFit="1" customWidth="1"/>
    <col min="11267" max="11267" width="41.5703125" style="150" customWidth="1"/>
    <col min="11268" max="11268" width="5.7109375" style="150" customWidth="1"/>
    <col min="11269" max="11270" width="22.7109375" style="150" customWidth="1"/>
    <col min="11271" max="11271" width="2.5703125" style="150" customWidth="1"/>
    <col min="11272" max="11520" width="11.42578125" style="150"/>
    <col min="11521" max="11521" width="5.7109375" style="150" customWidth="1"/>
    <col min="11522" max="11522" width="5.42578125" style="150" bestFit="1" customWidth="1"/>
    <col min="11523" max="11523" width="41.5703125" style="150" customWidth="1"/>
    <col min="11524" max="11524" width="5.7109375" style="150" customWidth="1"/>
    <col min="11525" max="11526" width="22.7109375" style="150" customWidth="1"/>
    <col min="11527" max="11527" width="2.5703125" style="150" customWidth="1"/>
    <col min="11528" max="11776" width="11.42578125" style="150"/>
    <col min="11777" max="11777" width="5.7109375" style="150" customWidth="1"/>
    <col min="11778" max="11778" width="5.42578125" style="150" bestFit="1" customWidth="1"/>
    <col min="11779" max="11779" width="41.5703125" style="150" customWidth="1"/>
    <col min="11780" max="11780" width="5.7109375" style="150" customWidth="1"/>
    <col min="11781" max="11782" width="22.7109375" style="150" customWidth="1"/>
    <col min="11783" max="11783" width="2.5703125" style="150" customWidth="1"/>
    <col min="11784" max="12032" width="11.42578125" style="150"/>
    <col min="12033" max="12033" width="5.7109375" style="150" customWidth="1"/>
    <col min="12034" max="12034" width="5.42578125" style="150" bestFit="1" customWidth="1"/>
    <col min="12035" max="12035" width="41.5703125" style="150" customWidth="1"/>
    <col min="12036" max="12036" width="5.7109375" style="150" customWidth="1"/>
    <col min="12037" max="12038" width="22.7109375" style="150" customWidth="1"/>
    <col min="12039" max="12039" width="2.5703125" style="150" customWidth="1"/>
    <col min="12040" max="12288" width="11.42578125" style="150"/>
    <col min="12289" max="12289" width="5.7109375" style="150" customWidth="1"/>
    <col min="12290" max="12290" width="5.42578125" style="150" bestFit="1" customWidth="1"/>
    <col min="12291" max="12291" width="41.5703125" style="150" customWidth="1"/>
    <col min="12292" max="12292" width="5.7109375" style="150" customWidth="1"/>
    <col min="12293" max="12294" width="22.7109375" style="150" customWidth="1"/>
    <col min="12295" max="12295" width="2.5703125" style="150" customWidth="1"/>
    <col min="12296" max="12544" width="11.42578125" style="150"/>
    <col min="12545" max="12545" width="5.7109375" style="150" customWidth="1"/>
    <col min="12546" max="12546" width="5.42578125" style="150" bestFit="1" customWidth="1"/>
    <col min="12547" max="12547" width="41.5703125" style="150" customWidth="1"/>
    <col min="12548" max="12548" width="5.7109375" style="150" customWidth="1"/>
    <col min="12549" max="12550" width="22.7109375" style="150" customWidth="1"/>
    <col min="12551" max="12551" width="2.5703125" style="150" customWidth="1"/>
    <col min="12552" max="12800" width="11.42578125" style="150"/>
    <col min="12801" max="12801" width="5.7109375" style="150" customWidth="1"/>
    <col min="12802" max="12802" width="5.42578125" style="150" bestFit="1" customWidth="1"/>
    <col min="12803" max="12803" width="41.5703125" style="150" customWidth="1"/>
    <col min="12804" max="12804" width="5.7109375" style="150" customWidth="1"/>
    <col min="12805" max="12806" width="22.7109375" style="150" customWidth="1"/>
    <col min="12807" max="12807" width="2.5703125" style="150" customWidth="1"/>
    <col min="12808" max="13056" width="11.42578125" style="150"/>
    <col min="13057" max="13057" width="5.7109375" style="150" customWidth="1"/>
    <col min="13058" max="13058" width="5.42578125" style="150" bestFit="1" customWidth="1"/>
    <col min="13059" max="13059" width="41.5703125" style="150" customWidth="1"/>
    <col min="13060" max="13060" width="5.7109375" style="150" customWidth="1"/>
    <col min="13061" max="13062" width="22.7109375" style="150" customWidth="1"/>
    <col min="13063" max="13063" width="2.5703125" style="150" customWidth="1"/>
    <col min="13064" max="13312" width="11.42578125" style="150"/>
    <col min="13313" max="13313" width="5.7109375" style="150" customWidth="1"/>
    <col min="13314" max="13314" width="5.42578125" style="150" bestFit="1" customWidth="1"/>
    <col min="13315" max="13315" width="41.5703125" style="150" customWidth="1"/>
    <col min="13316" max="13316" width="5.7109375" style="150" customWidth="1"/>
    <col min="13317" max="13318" width="22.7109375" style="150" customWidth="1"/>
    <col min="13319" max="13319" width="2.5703125" style="150" customWidth="1"/>
    <col min="13320" max="13568" width="11.42578125" style="150"/>
    <col min="13569" max="13569" width="5.7109375" style="150" customWidth="1"/>
    <col min="13570" max="13570" width="5.42578125" style="150" bestFit="1" customWidth="1"/>
    <col min="13571" max="13571" width="41.5703125" style="150" customWidth="1"/>
    <col min="13572" max="13572" width="5.7109375" style="150" customWidth="1"/>
    <col min="13573" max="13574" width="22.7109375" style="150" customWidth="1"/>
    <col min="13575" max="13575" width="2.5703125" style="150" customWidth="1"/>
    <col min="13576" max="13824" width="11.42578125" style="150"/>
    <col min="13825" max="13825" width="5.7109375" style="150" customWidth="1"/>
    <col min="13826" max="13826" width="5.42578125" style="150" bestFit="1" customWidth="1"/>
    <col min="13827" max="13827" width="41.5703125" style="150" customWidth="1"/>
    <col min="13828" max="13828" width="5.7109375" style="150" customWidth="1"/>
    <col min="13829" max="13830" width="22.7109375" style="150" customWidth="1"/>
    <col min="13831" max="13831" width="2.5703125" style="150" customWidth="1"/>
    <col min="13832" max="14080" width="11.42578125" style="150"/>
    <col min="14081" max="14081" width="5.7109375" style="150" customWidth="1"/>
    <col min="14082" max="14082" width="5.42578125" style="150" bestFit="1" customWidth="1"/>
    <col min="14083" max="14083" width="41.5703125" style="150" customWidth="1"/>
    <col min="14084" max="14084" width="5.7109375" style="150" customWidth="1"/>
    <col min="14085" max="14086" width="22.7109375" style="150" customWidth="1"/>
    <col min="14087" max="14087" width="2.5703125" style="150" customWidth="1"/>
    <col min="14088" max="14336" width="11.42578125" style="150"/>
    <col min="14337" max="14337" width="5.7109375" style="150" customWidth="1"/>
    <col min="14338" max="14338" width="5.42578125" style="150" bestFit="1" customWidth="1"/>
    <col min="14339" max="14339" width="41.5703125" style="150" customWidth="1"/>
    <col min="14340" max="14340" width="5.7109375" style="150" customWidth="1"/>
    <col min="14341" max="14342" width="22.7109375" style="150" customWidth="1"/>
    <col min="14343" max="14343" width="2.5703125" style="150" customWidth="1"/>
    <col min="14344" max="14592" width="11.42578125" style="150"/>
    <col min="14593" max="14593" width="5.7109375" style="150" customWidth="1"/>
    <col min="14594" max="14594" width="5.42578125" style="150" bestFit="1" customWidth="1"/>
    <col min="14595" max="14595" width="41.5703125" style="150" customWidth="1"/>
    <col min="14596" max="14596" width="5.7109375" style="150" customWidth="1"/>
    <col min="14597" max="14598" width="22.7109375" style="150" customWidth="1"/>
    <col min="14599" max="14599" width="2.5703125" style="150" customWidth="1"/>
    <col min="14600" max="14848" width="11.42578125" style="150"/>
    <col min="14849" max="14849" width="5.7109375" style="150" customWidth="1"/>
    <col min="14850" max="14850" width="5.42578125" style="150" bestFit="1" customWidth="1"/>
    <col min="14851" max="14851" width="41.5703125" style="150" customWidth="1"/>
    <col min="14852" max="14852" width="5.7109375" style="150" customWidth="1"/>
    <col min="14853" max="14854" width="22.7109375" style="150" customWidth="1"/>
    <col min="14855" max="14855" width="2.5703125" style="150" customWidth="1"/>
    <col min="14856" max="15104" width="11.42578125" style="150"/>
    <col min="15105" max="15105" width="5.7109375" style="150" customWidth="1"/>
    <col min="15106" max="15106" width="5.42578125" style="150" bestFit="1" customWidth="1"/>
    <col min="15107" max="15107" width="41.5703125" style="150" customWidth="1"/>
    <col min="15108" max="15108" width="5.7109375" style="150" customWidth="1"/>
    <col min="15109" max="15110" width="22.7109375" style="150" customWidth="1"/>
    <col min="15111" max="15111" width="2.5703125" style="150" customWidth="1"/>
    <col min="15112" max="15360" width="11.42578125" style="150"/>
    <col min="15361" max="15361" width="5.7109375" style="150" customWidth="1"/>
    <col min="15362" max="15362" width="5.42578125" style="150" bestFit="1" customWidth="1"/>
    <col min="15363" max="15363" width="41.5703125" style="150" customWidth="1"/>
    <col min="15364" max="15364" width="5.7109375" style="150" customWidth="1"/>
    <col min="15365" max="15366" width="22.7109375" style="150" customWidth="1"/>
    <col min="15367" max="15367" width="2.5703125" style="150" customWidth="1"/>
    <col min="15368" max="15616" width="11.42578125" style="150"/>
    <col min="15617" max="15617" width="5.7109375" style="150" customWidth="1"/>
    <col min="15618" max="15618" width="5.42578125" style="150" bestFit="1" customWidth="1"/>
    <col min="15619" max="15619" width="41.5703125" style="150" customWidth="1"/>
    <col min="15620" max="15620" width="5.7109375" style="150" customWidth="1"/>
    <col min="15621" max="15622" width="22.7109375" style="150" customWidth="1"/>
    <col min="15623" max="15623" width="2.5703125" style="150" customWidth="1"/>
    <col min="15624" max="15872" width="11.42578125" style="150"/>
    <col min="15873" max="15873" width="5.7109375" style="150" customWidth="1"/>
    <col min="15874" max="15874" width="5.42578125" style="150" bestFit="1" customWidth="1"/>
    <col min="15875" max="15875" width="41.5703125" style="150" customWidth="1"/>
    <col min="15876" max="15876" width="5.7109375" style="150" customWidth="1"/>
    <col min="15877" max="15878" width="22.7109375" style="150" customWidth="1"/>
    <col min="15879" max="15879" width="2.5703125" style="150" customWidth="1"/>
    <col min="15880" max="16128" width="11.42578125" style="150"/>
    <col min="16129" max="16129" width="5.7109375" style="150" customWidth="1"/>
    <col min="16130" max="16130" width="5.42578125" style="150" bestFit="1" customWidth="1"/>
    <col min="16131" max="16131" width="41.5703125" style="150" customWidth="1"/>
    <col min="16132" max="16132" width="5.7109375" style="150" customWidth="1"/>
    <col min="16133" max="16134" width="22.7109375" style="150" customWidth="1"/>
    <col min="16135" max="16135" width="2.5703125" style="150" customWidth="1"/>
    <col min="16136" max="16384" width="11.42578125" style="150"/>
  </cols>
  <sheetData>
    <row r="1" spans="2:8" ht="15" customHeight="1">
      <c r="B1" s="149"/>
      <c r="C1" s="231" t="s">
        <v>114</v>
      </c>
      <c r="D1" s="231"/>
      <c r="E1" s="231"/>
      <c r="F1" s="231"/>
    </row>
    <row r="2" spans="2:8">
      <c r="B2" s="151"/>
      <c r="C2" s="231"/>
      <c r="D2" s="231"/>
      <c r="E2" s="231"/>
      <c r="F2" s="231"/>
    </row>
    <row r="3" spans="2:8">
      <c r="B3" s="232" t="s">
        <v>115</v>
      </c>
      <c r="C3" s="232"/>
      <c r="D3" s="232"/>
      <c r="E3" s="232"/>
      <c r="F3" s="232"/>
    </row>
    <row r="4" spans="2:8">
      <c r="B4" s="151"/>
      <c r="C4" s="152"/>
      <c r="D4" s="151"/>
      <c r="E4" s="152"/>
      <c r="F4" s="151"/>
    </row>
    <row r="5" spans="2:8">
      <c r="B5" s="225" t="s">
        <v>116</v>
      </c>
      <c r="C5" s="225"/>
      <c r="D5" s="225"/>
      <c r="E5" s="225"/>
      <c r="F5" s="225"/>
    </row>
    <row r="6" spans="2:8">
      <c r="B6" s="225" t="s">
        <v>117</v>
      </c>
      <c r="C6" s="225"/>
      <c r="D6" s="225"/>
      <c r="E6" s="225"/>
      <c r="F6" s="225"/>
    </row>
    <row r="7" spans="2:8">
      <c r="B7" s="225" t="s">
        <v>118</v>
      </c>
      <c r="C7" s="225"/>
      <c r="D7" s="225"/>
      <c r="E7" s="225"/>
      <c r="F7" s="225"/>
    </row>
    <row r="8" spans="2:8">
      <c r="B8" s="225" t="s">
        <v>119</v>
      </c>
      <c r="C8" s="225"/>
      <c r="D8" s="225"/>
      <c r="E8" s="225"/>
      <c r="F8" s="225"/>
      <c r="H8" s="150" t="s">
        <v>120</v>
      </c>
    </row>
    <row r="9" spans="2:8">
      <c r="B9" s="153"/>
      <c r="C9" s="153" t="s">
        <v>120</v>
      </c>
      <c r="D9" s="153"/>
      <c r="E9" s="153"/>
      <c r="F9" s="153"/>
    </row>
    <row r="10" spans="2:8">
      <c r="B10" s="225" t="s">
        <v>121</v>
      </c>
      <c r="C10" s="225"/>
      <c r="D10" s="225"/>
      <c r="E10" s="225"/>
      <c r="F10" s="225"/>
    </row>
    <row r="11" spans="2:8">
      <c r="B11" s="225"/>
      <c r="C11" s="225"/>
      <c r="D11" s="225"/>
      <c r="E11" s="225"/>
      <c r="F11" s="225"/>
    </row>
    <row r="12" spans="2:8">
      <c r="B12" s="225" t="s">
        <v>122</v>
      </c>
      <c r="C12" s="225"/>
      <c r="D12" s="225"/>
      <c r="E12" s="225"/>
      <c r="F12" s="225"/>
    </row>
    <row r="13" spans="2:8">
      <c r="B13" s="225"/>
      <c r="C13" s="225"/>
      <c r="D13" s="225"/>
      <c r="E13" s="225"/>
      <c r="F13" s="225"/>
    </row>
    <row r="14" spans="2:8">
      <c r="B14" s="226" t="s">
        <v>123</v>
      </c>
      <c r="C14" s="227"/>
      <c r="D14" s="227"/>
      <c r="E14" s="227"/>
      <c r="F14" s="227"/>
    </row>
    <row r="15" spans="2:8">
      <c r="B15" s="227"/>
      <c r="C15" s="227"/>
      <c r="D15" s="227"/>
      <c r="E15" s="227"/>
      <c r="F15" s="227"/>
    </row>
    <row r="16" spans="2:8">
      <c r="B16" s="227"/>
      <c r="C16" s="227"/>
      <c r="D16" s="227"/>
      <c r="E16" s="227"/>
      <c r="F16" s="227"/>
    </row>
    <row r="17" spans="2:15">
      <c r="B17" s="227"/>
      <c r="C17" s="227"/>
      <c r="D17" s="227"/>
      <c r="E17" s="227"/>
      <c r="F17" s="227"/>
    </row>
    <row r="18" spans="2:15">
      <c r="B18" s="227"/>
      <c r="C18" s="227"/>
      <c r="D18" s="227"/>
      <c r="E18" s="227"/>
      <c r="F18" s="227"/>
    </row>
    <row r="19" spans="2:15">
      <c r="B19" s="227"/>
      <c r="C19" s="227"/>
      <c r="D19" s="227"/>
      <c r="E19" s="227"/>
      <c r="F19" s="227"/>
    </row>
    <row r="20" spans="2:15">
      <c r="B20" s="227"/>
      <c r="C20" s="227"/>
      <c r="D20" s="227"/>
      <c r="E20" s="227"/>
      <c r="F20" s="227"/>
    </row>
    <row r="21" spans="2:15" ht="13.5" thickBot="1">
      <c r="B21" s="227"/>
      <c r="C21" s="227"/>
      <c r="D21" s="227"/>
      <c r="E21" s="227"/>
      <c r="F21" s="227"/>
    </row>
    <row r="22" spans="2:15" ht="15.75" thickBot="1">
      <c r="B22" s="154" t="s">
        <v>124</v>
      </c>
      <c r="C22" s="228" t="s">
        <v>125</v>
      </c>
      <c r="D22" s="229"/>
      <c r="E22" s="230"/>
      <c r="F22" s="155" t="s">
        <v>126</v>
      </c>
      <c r="I22" s="150" t="s">
        <v>127</v>
      </c>
    </row>
    <row r="23" spans="2:15" ht="77.25" customHeight="1" thickBot="1">
      <c r="B23" s="156">
        <v>1</v>
      </c>
      <c r="C23" s="218" t="s">
        <v>168</v>
      </c>
      <c r="D23" s="219"/>
      <c r="E23" s="220"/>
      <c r="F23" s="157">
        <f>+'FORMATO 1'!I16</f>
        <v>48</v>
      </c>
      <c r="H23" s="210"/>
      <c r="I23" s="210"/>
      <c r="J23" s="210"/>
      <c r="K23" s="210"/>
      <c r="L23" s="210"/>
      <c r="M23" s="210"/>
      <c r="N23" s="210"/>
      <c r="O23" s="210"/>
    </row>
    <row r="24" spans="2:15" ht="12.75" customHeight="1">
      <c r="B24" s="158" t="s">
        <v>128</v>
      </c>
      <c r="C24" s="221" t="s">
        <v>129</v>
      </c>
      <c r="D24" s="221"/>
      <c r="E24" s="221"/>
      <c r="F24" s="221"/>
    </row>
    <row r="25" spans="2:15">
      <c r="B25" s="159"/>
      <c r="C25" s="222"/>
      <c r="D25" s="222"/>
      <c r="E25" s="222"/>
      <c r="F25" s="222"/>
    </row>
    <row r="26" spans="2:15">
      <c r="B26" s="159"/>
      <c r="C26" s="222"/>
      <c r="D26" s="222"/>
      <c r="E26" s="222"/>
      <c r="F26" s="222"/>
    </row>
    <row r="27" spans="2:15" ht="13.5">
      <c r="B27" s="215" t="s">
        <v>130</v>
      </c>
      <c r="C27" s="215"/>
      <c r="D27" s="160" t="s">
        <v>131</v>
      </c>
      <c r="E27" s="223" t="s">
        <v>132</v>
      </c>
      <c r="F27" s="224"/>
      <c r="H27" s="210"/>
      <c r="I27" s="210"/>
      <c r="J27" s="210"/>
      <c r="K27" s="210"/>
      <c r="L27" s="210"/>
      <c r="M27" s="210"/>
      <c r="N27" s="210"/>
      <c r="O27" s="210"/>
    </row>
    <row r="28" spans="2:15" ht="15" customHeight="1">
      <c r="B28" s="215" t="s">
        <v>133</v>
      </c>
      <c r="C28" s="215"/>
      <c r="D28" s="160" t="s">
        <v>131</v>
      </c>
      <c r="E28" s="216" t="s">
        <v>134</v>
      </c>
      <c r="F28" s="216"/>
    </row>
    <row r="29" spans="2:15">
      <c r="B29" s="215" t="s">
        <v>135</v>
      </c>
      <c r="C29" s="215"/>
      <c r="D29" s="160" t="s">
        <v>131</v>
      </c>
      <c r="E29" s="216" t="s">
        <v>136</v>
      </c>
      <c r="F29" s="216"/>
    </row>
    <row r="30" spans="2:15">
      <c r="B30" s="215" t="s">
        <v>137</v>
      </c>
      <c r="C30" s="215"/>
      <c r="D30" s="160" t="s">
        <v>131</v>
      </c>
      <c r="E30" s="216" t="s">
        <v>138</v>
      </c>
      <c r="F30" s="216"/>
      <c r="H30" s="150" t="s">
        <v>139</v>
      </c>
    </row>
    <row r="31" spans="2:15">
      <c r="B31" s="215" t="s">
        <v>140</v>
      </c>
      <c r="C31" s="215"/>
      <c r="D31" s="160" t="s">
        <v>131</v>
      </c>
      <c r="E31" s="216" t="s">
        <v>138</v>
      </c>
      <c r="F31" s="216"/>
    </row>
    <row r="32" spans="2:15">
      <c r="B32" s="215" t="s">
        <v>141</v>
      </c>
      <c r="C32" s="215"/>
      <c r="D32" s="160" t="s">
        <v>131</v>
      </c>
      <c r="E32" s="216" t="s">
        <v>138</v>
      </c>
      <c r="F32" s="216"/>
    </row>
    <row r="33" spans="2:6" ht="12.75" customHeight="1">
      <c r="B33" s="217" t="s">
        <v>142</v>
      </c>
      <c r="C33" s="217"/>
      <c r="D33" s="217"/>
      <c r="E33" s="217"/>
      <c r="F33" s="217"/>
    </row>
    <row r="34" spans="2:6" ht="12.75" customHeight="1">
      <c r="B34" s="217"/>
      <c r="C34" s="217"/>
      <c r="D34" s="217"/>
      <c r="E34" s="217"/>
      <c r="F34" s="217"/>
    </row>
    <row r="35" spans="2:6" ht="12.75" customHeight="1">
      <c r="B35" s="217"/>
      <c r="C35" s="217"/>
      <c r="D35" s="217"/>
      <c r="E35" s="217"/>
      <c r="F35" s="217"/>
    </row>
    <row r="36" spans="2:6" ht="12.75" customHeight="1">
      <c r="B36" s="217"/>
      <c r="C36" s="217"/>
      <c r="D36" s="217"/>
      <c r="E36" s="217"/>
      <c r="F36" s="217"/>
    </row>
    <row r="37" spans="2:6" ht="12.75" customHeight="1">
      <c r="B37" s="217"/>
      <c r="C37" s="217"/>
      <c r="D37" s="217"/>
      <c r="E37" s="217"/>
      <c r="F37" s="217"/>
    </row>
    <row r="38" spans="2:6" ht="12.75" customHeight="1">
      <c r="B38" s="217"/>
      <c r="C38" s="217"/>
      <c r="D38" s="217"/>
      <c r="E38" s="217"/>
      <c r="F38" s="217"/>
    </row>
    <row r="39" spans="2:6" ht="12.75" customHeight="1">
      <c r="B39" s="217"/>
      <c r="C39" s="217"/>
      <c r="D39" s="217"/>
      <c r="E39" s="217"/>
      <c r="F39" s="217"/>
    </row>
    <row r="40" spans="2:6">
      <c r="B40" s="213" t="s">
        <v>143</v>
      </c>
      <c r="C40" s="213"/>
      <c r="D40" s="213"/>
      <c r="E40" s="213"/>
      <c r="F40" s="213"/>
    </row>
    <row r="41" spans="2:6">
      <c r="B41" s="213"/>
      <c r="C41" s="213"/>
      <c r="D41" s="213"/>
      <c r="E41" s="213"/>
      <c r="F41" s="213"/>
    </row>
    <row r="42" spans="2:6">
      <c r="B42" s="213"/>
      <c r="C42" s="213"/>
      <c r="D42" s="213"/>
      <c r="E42" s="213"/>
      <c r="F42" s="213"/>
    </row>
    <row r="43" spans="2:6">
      <c r="B43" s="213"/>
      <c r="C43" s="213"/>
      <c r="D43" s="213"/>
      <c r="E43" s="213"/>
      <c r="F43" s="213"/>
    </row>
    <row r="44" spans="2:6">
      <c r="B44" s="213" t="s">
        <v>144</v>
      </c>
      <c r="C44" s="213"/>
      <c r="D44" s="213"/>
      <c r="E44" s="213"/>
      <c r="F44" s="213"/>
    </row>
    <row r="45" spans="2:6">
      <c r="B45" s="213"/>
      <c r="C45" s="213"/>
      <c r="D45" s="213"/>
      <c r="E45" s="213"/>
      <c r="F45" s="213"/>
    </row>
    <row r="46" spans="2:6">
      <c r="B46" s="213"/>
      <c r="C46" s="213"/>
      <c r="D46" s="213"/>
      <c r="E46" s="213"/>
      <c r="F46" s="213"/>
    </row>
    <row r="47" spans="2:6" ht="5.0999999999999996" customHeight="1" thickBot="1">
      <c r="B47" s="161"/>
      <c r="C47" s="161"/>
      <c r="D47" s="161"/>
      <c r="E47" s="161"/>
      <c r="F47" s="161"/>
    </row>
    <row r="48" spans="2:6" ht="13.5" thickBot="1">
      <c r="B48" s="162"/>
      <c r="C48" s="214" t="s">
        <v>145</v>
      </c>
      <c r="D48" s="162"/>
      <c r="E48" s="214" t="s">
        <v>146</v>
      </c>
      <c r="F48" s="214"/>
    </row>
    <row r="49" spans="2:15">
      <c r="B49" s="163"/>
      <c r="C49" s="214"/>
      <c r="D49" s="163"/>
      <c r="E49" s="214"/>
      <c r="F49" s="214"/>
    </row>
    <row r="50" spans="2:15" ht="13.5" thickBot="1">
      <c r="B50" s="213" t="s">
        <v>147</v>
      </c>
      <c r="C50" s="213"/>
      <c r="D50" s="213"/>
      <c r="E50" s="213"/>
      <c r="F50" s="213"/>
    </row>
    <row r="51" spans="2:15" ht="15.75" customHeight="1">
      <c r="B51" s="202" t="s">
        <v>148</v>
      </c>
      <c r="C51" s="203"/>
      <c r="D51" s="206" t="s">
        <v>149</v>
      </c>
      <c r="E51" s="206"/>
      <c r="F51" s="208" t="s">
        <v>150</v>
      </c>
    </row>
    <row r="52" spans="2:15" ht="15.75" customHeight="1" thickBot="1">
      <c r="B52" s="204"/>
      <c r="C52" s="205"/>
      <c r="D52" s="207"/>
      <c r="E52" s="207"/>
      <c r="F52" s="209"/>
    </row>
    <row r="53" spans="2:15" ht="13.5">
      <c r="B53" s="211" t="s">
        <v>151</v>
      </c>
      <c r="C53" s="212"/>
      <c r="D53" s="195"/>
      <c r="E53" s="195"/>
      <c r="F53" s="164"/>
      <c r="H53" s="210"/>
      <c r="I53" s="210"/>
      <c r="J53" s="210"/>
      <c r="K53" s="210"/>
      <c r="L53" s="210"/>
      <c r="M53" s="210"/>
      <c r="N53" s="210"/>
      <c r="O53" s="210"/>
    </row>
    <row r="54" spans="2:15" ht="24.95" customHeight="1">
      <c r="B54" s="165" t="s">
        <v>152</v>
      </c>
      <c r="C54" s="166" t="s">
        <v>153</v>
      </c>
      <c r="D54" s="195" t="s">
        <v>154</v>
      </c>
      <c r="E54" s="195"/>
      <c r="F54" s="164" t="s">
        <v>155</v>
      </c>
      <c r="G54" s="167"/>
      <c r="H54" s="196" t="s">
        <v>156</v>
      </c>
      <c r="I54" s="196"/>
      <c r="J54" s="196"/>
      <c r="K54" s="196"/>
      <c r="L54" s="196"/>
      <c r="M54" s="196"/>
      <c r="N54" s="196"/>
      <c r="O54" s="196"/>
    </row>
    <row r="55" spans="2:15" ht="24" customHeight="1">
      <c r="B55" s="165" t="s">
        <v>157</v>
      </c>
      <c r="C55" s="166" t="s">
        <v>158</v>
      </c>
      <c r="D55" s="195" t="s">
        <v>154</v>
      </c>
      <c r="E55" s="195"/>
      <c r="F55" s="164" t="s">
        <v>155</v>
      </c>
      <c r="G55" s="167"/>
      <c r="H55" s="196" t="s">
        <v>156</v>
      </c>
      <c r="I55" s="196"/>
      <c r="J55" s="196"/>
      <c r="K55" s="196"/>
      <c r="L55" s="196"/>
      <c r="M55" s="196"/>
      <c r="N55" s="196"/>
      <c r="O55" s="196"/>
    </row>
    <row r="56" spans="2:15" ht="24.95" customHeight="1">
      <c r="B56" s="165" t="s">
        <v>159</v>
      </c>
      <c r="C56" s="166" t="s">
        <v>160</v>
      </c>
      <c r="D56" s="195" t="s">
        <v>154</v>
      </c>
      <c r="E56" s="195"/>
      <c r="F56" s="164" t="s">
        <v>155</v>
      </c>
      <c r="G56" s="167"/>
      <c r="H56" s="196" t="s">
        <v>156</v>
      </c>
      <c r="I56" s="196"/>
      <c r="J56" s="196"/>
      <c r="K56" s="196"/>
      <c r="L56" s="196"/>
      <c r="M56" s="196"/>
      <c r="N56" s="196"/>
      <c r="O56" s="196"/>
    </row>
    <row r="57" spans="2:15" ht="24.95" customHeight="1" thickBot="1">
      <c r="B57" s="200" t="s">
        <v>161</v>
      </c>
      <c r="C57" s="201"/>
      <c r="D57" s="195" t="s">
        <v>154</v>
      </c>
      <c r="E57" s="195"/>
      <c r="F57" s="164" t="s">
        <v>155</v>
      </c>
      <c r="G57" s="167"/>
      <c r="H57" s="196" t="s">
        <v>156</v>
      </c>
      <c r="I57" s="196"/>
      <c r="J57" s="196"/>
      <c r="K57" s="196"/>
      <c r="L57" s="196"/>
      <c r="M57" s="196"/>
      <c r="N57" s="196"/>
      <c r="O57" s="196"/>
    </row>
    <row r="58" spans="2:15" ht="15.75" customHeight="1">
      <c r="B58" s="202" t="s">
        <v>162</v>
      </c>
      <c r="C58" s="203"/>
      <c r="D58" s="206" t="s">
        <v>163</v>
      </c>
      <c r="E58" s="206"/>
      <c r="F58" s="208" t="s">
        <v>150</v>
      </c>
      <c r="H58" s="210"/>
      <c r="I58" s="210"/>
      <c r="J58" s="210"/>
      <c r="K58" s="210"/>
      <c r="L58" s="210"/>
      <c r="M58" s="210"/>
      <c r="N58" s="210"/>
      <c r="O58" s="210"/>
    </row>
    <row r="59" spans="2:15" ht="15.75" customHeight="1" thickBot="1">
      <c r="B59" s="204"/>
      <c r="C59" s="205"/>
      <c r="D59" s="207"/>
      <c r="E59" s="207"/>
      <c r="F59" s="209"/>
      <c r="H59" s="210"/>
      <c r="I59" s="210"/>
      <c r="J59" s="210"/>
      <c r="K59" s="210"/>
      <c r="L59" s="210"/>
      <c r="M59" s="210"/>
      <c r="N59" s="210"/>
      <c r="O59" s="210"/>
    </row>
    <row r="60" spans="2:15" ht="24.95" customHeight="1">
      <c r="B60" s="193" t="s">
        <v>164</v>
      </c>
      <c r="C60" s="194"/>
      <c r="D60" s="195" t="s">
        <v>154</v>
      </c>
      <c r="E60" s="195"/>
      <c r="F60" s="164" t="s">
        <v>155</v>
      </c>
      <c r="G60" s="167"/>
      <c r="H60" s="196" t="s">
        <v>156</v>
      </c>
      <c r="I60" s="196"/>
      <c r="J60" s="196"/>
      <c r="K60" s="196"/>
      <c r="L60" s="196"/>
      <c r="M60" s="196"/>
      <c r="N60" s="196"/>
      <c r="O60" s="196"/>
    </row>
    <row r="61" spans="2:15" ht="15">
      <c r="B61" s="168"/>
      <c r="C61" s="168"/>
      <c r="D61" s="168"/>
      <c r="E61" s="168"/>
      <c r="F61" s="168"/>
    </row>
    <row r="62" spans="2:15" ht="15" customHeight="1">
      <c r="B62" s="197" t="s">
        <v>165</v>
      </c>
      <c r="C62" s="197"/>
      <c r="D62" s="197"/>
      <c r="E62" s="197"/>
      <c r="F62" s="197"/>
    </row>
    <row r="63" spans="2:15" ht="15">
      <c r="B63" s="168"/>
      <c r="C63" s="168"/>
      <c r="D63" s="168"/>
      <c r="E63" s="168"/>
      <c r="F63" s="168"/>
    </row>
    <row r="64" spans="2:15" ht="12.75" customHeight="1">
      <c r="B64" s="198" t="s">
        <v>166</v>
      </c>
      <c r="C64" s="198"/>
      <c r="D64" s="198"/>
      <c r="E64" s="198"/>
      <c r="F64" s="198"/>
    </row>
    <row r="66" spans="2:6" ht="12.75" customHeight="1">
      <c r="B66" s="199" t="s">
        <v>167</v>
      </c>
      <c r="C66" s="199"/>
      <c r="D66" s="199"/>
      <c r="E66" s="199"/>
      <c r="F66" s="199"/>
    </row>
    <row r="67" spans="2:6">
      <c r="B67" s="199"/>
      <c r="C67" s="199"/>
      <c r="D67" s="199"/>
      <c r="E67" s="199"/>
      <c r="F67" s="199"/>
    </row>
    <row r="68" spans="2:6">
      <c r="B68" s="199"/>
      <c r="C68" s="199"/>
      <c r="D68" s="199"/>
      <c r="E68" s="199"/>
      <c r="F68" s="199"/>
    </row>
    <row r="69" spans="2:6">
      <c r="B69" s="199"/>
      <c r="C69" s="199"/>
      <c r="D69" s="199"/>
      <c r="E69" s="199"/>
      <c r="F69" s="199"/>
    </row>
  </sheetData>
  <mergeCells count="60">
    <mergeCell ref="C22:E22"/>
    <mergeCell ref="C1:F2"/>
    <mergeCell ref="B3:F3"/>
    <mergeCell ref="B5:F5"/>
    <mergeCell ref="B6:F6"/>
    <mergeCell ref="B7:F7"/>
    <mergeCell ref="B8:F8"/>
    <mergeCell ref="B10:F10"/>
    <mergeCell ref="B11:F11"/>
    <mergeCell ref="B12:F12"/>
    <mergeCell ref="B13:F13"/>
    <mergeCell ref="B14:F21"/>
    <mergeCell ref="C23:E23"/>
    <mergeCell ref="H23:O23"/>
    <mergeCell ref="C24:F26"/>
    <mergeCell ref="B27:C27"/>
    <mergeCell ref="E27:F27"/>
    <mergeCell ref="H27:O27"/>
    <mergeCell ref="B40:F43"/>
    <mergeCell ref="B28:C28"/>
    <mergeCell ref="E28:F28"/>
    <mergeCell ref="B29:C29"/>
    <mergeCell ref="E29:F29"/>
    <mergeCell ref="B30:C30"/>
    <mergeCell ref="E30:F30"/>
    <mergeCell ref="B31:C31"/>
    <mergeCell ref="E31:F31"/>
    <mergeCell ref="B32:C32"/>
    <mergeCell ref="E32:F32"/>
    <mergeCell ref="B33:F39"/>
    <mergeCell ref="D55:E55"/>
    <mergeCell ref="H55:O55"/>
    <mergeCell ref="B44:F46"/>
    <mergeCell ref="C48:C49"/>
    <mergeCell ref="E48:F49"/>
    <mergeCell ref="B50:F50"/>
    <mergeCell ref="B51:C52"/>
    <mergeCell ref="D51:E52"/>
    <mergeCell ref="F51:F52"/>
    <mergeCell ref="B53:C53"/>
    <mergeCell ref="D53:E53"/>
    <mergeCell ref="H53:O53"/>
    <mergeCell ref="D54:E54"/>
    <mergeCell ref="H54:O54"/>
    <mergeCell ref="B66:F69"/>
    <mergeCell ref="D56:E56"/>
    <mergeCell ref="H56:O56"/>
    <mergeCell ref="B57:C57"/>
    <mergeCell ref="D57:E57"/>
    <mergeCell ref="H57:O57"/>
    <mergeCell ref="B58:C59"/>
    <mergeCell ref="D58:E59"/>
    <mergeCell ref="F58:F59"/>
    <mergeCell ref="H58:O58"/>
    <mergeCell ref="H59:O59"/>
    <mergeCell ref="B60:C60"/>
    <mergeCell ref="D60:E60"/>
    <mergeCell ref="H60:O60"/>
    <mergeCell ref="B62:F62"/>
    <mergeCell ref="B64:F64"/>
  </mergeCells>
  <conditionalFormatting sqref="B48 D48">
    <cfRule type="cellIs" dxfId="0" priority="1" operator="greaterThan">
      <formula>0</formula>
    </cfRule>
  </conditionalFormatting>
  <printOptions horizontalCentered="1"/>
  <pageMargins left="0.39370078740157483" right="0.39370078740157483" top="0.78740157480314965" bottom="0.3937007874015748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tabSelected="1" view="pageBreakPreview" topLeftCell="A7" zoomScale="110" zoomScaleNormal="100" zoomScaleSheetLayoutView="110" workbookViewId="0">
      <selection activeCell="A19" sqref="A19:I19"/>
    </sheetView>
  </sheetViews>
  <sheetFormatPr baseColWidth="10" defaultRowHeight="15"/>
  <cols>
    <col min="1" max="1" width="4.85546875" bestFit="1" customWidth="1"/>
    <col min="2" max="2" width="14.28515625" customWidth="1"/>
    <col min="3" max="3" width="16.140625" customWidth="1"/>
    <col min="4" max="4" width="7" bestFit="1" customWidth="1"/>
    <col min="5" max="5" width="8.5703125" bestFit="1" customWidth="1"/>
    <col min="6" max="6" width="10.28515625" customWidth="1"/>
    <col min="7" max="7" width="10.7109375" customWidth="1"/>
    <col min="8" max="8" width="9.5703125" customWidth="1"/>
  </cols>
  <sheetData>
    <row r="1" spans="1:10">
      <c r="A1" s="233" t="s">
        <v>82</v>
      </c>
      <c r="B1" s="234"/>
      <c r="C1" s="234"/>
      <c r="D1" s="234"/>
      <c r="E1" s="234"/>
      <c r="F1" s="234"/>
      <c r="G1" s="234"/>
      <c r="H1" s="234"/>
      <c r="I1" s="235"/>
    </row>
    <row r="2" spans="1:10" ht="15.75" thickBot="1">
      <c r="A2" s="236" t="s">
        <v>77</v>
      </c>
      <c r="B2" s="237"/>
      <c r="C2" s="237"/>
      <c r="D2" s="237"/>
      <c r="E2" s="237"/>
      <c r="F2" s="237"/>
      <c r="G2" s="237"/>
      <c r="H2" s="237"/>
      <c r="I2" s="238"/>
    </row>
    <row r="3" spans="1:10">
      <c r="A3" s="239" t="s">
        <v>83</v>
      </c>
      <c r="B3" s="240"/>
      <c r="C3" s="240"/>
      <c r="D3" s="240"/>
      <c r="E3" s="240"/>
      <c r="F3" s="240"/>
      <c r="G3" s="240"/>
      <c r="H3" s="240"/>
      <c r="I3" s="241"/>
    </row>
    <row r="4" spans="1:10">
      <c r="A4" s="242" t="s">
        <v>84</v>
      </c>
      <c r="B4" s="243"/>
      <c r="C4" s="243"/>
      <c r="D4" s="243"/>
      <c r="E4" s="243"/>
      <c r="F4" s="243"/>
      <c r="G4" s="243"/>
      <c r="H4" s="243"/>
      <c r="I4" s="244"/>
    </row>
    <row r="5" spans="1:10" ht="18.75" customHeight="1">
      <c r="A5" s="245" t="s">
        <v>85</v>
      </c>
      <c r="B5" s="245" t="s">
        <v>86</v>
      </c>
      <c r="C5" s="245" t="s">
        <v>87</v>
      </c>
      <c r="D5" s="245" t="s">
        <v>88</v>
      </c>
      <c r="E5" s="245" t="s">
        <v>89</v>
      </c>
      <c r="F5" s="246" t="s">
        <v>90</v>
      </c>
      <c r="G5" s="246" t="s">
        <v>91</v>
      </c>
      <c r="H5" s="128" t="s">
        <v>92</v>
      </c>
      <c r="I5" s="246" t="s">
        <v>93</v>
      </c>
    </row>
    <row r="6" spans="1:10">
      <c r="A6" s="245"/>
      <c r="B6" s="245"/>
      <c r="C6" s="245"/>
      <c r="D6" s="245"/>
      <c r="E6" s="245"/>
      <c r="F6" s="246"/>
      <c r="G6" s="246"/>
      <c r="H6" s="128" t="s">
        <v>94</v>
      </c>
      <c r="I6" s="246"/>
    </row>
    <row r="7" spans="1:10">
      <c r="A7" s="129"/>
      <c r="B7" s="129"/>
      <c r="C7" s="129"/>
      <c r="D7" s="129"/>
      <c r="E7" s="130" t="s">
        <v>95</v>
      </c>
      <c r="F7" s="130" t="s">
        <v>96</v>
      </c>
      <c r="G7" s="130" t="s">
        <v>97</v>
      </c>
      <c r="H7" s="130" t="s">
        <v>98</v>
      </c>
      <c r="I7" s="130" t="s">
        <v>99</v>
      </c>
    </row>
    <row r="8" spans="1:10">
      <c r="A8" s="258" t="s">
        <v>100</v>
      </c>
      <c r="B8" s="258"/>
      <c r="C8" s="258"/>
      <c r="D8" s="258"/>
      <c r="E8" s="258"/>
      <c r="F8" s="258"/>
      <c r="G8" s="258"/>
      <c r="H8" s="258"/>
      <c r="I8" s="258"/>
    </row>
    <row r="9" spans="1:10" ht="60">
      <c r="A9" s="131">
        <v>1</v>
      </c>
      <c r="B9" s="132"/>
      <c r="C9" s="132" t="s">
        <v>76</v>
      </c>
      <c r="D9" s="133" t="s">
        <v>23</v>
      </c>
      <c r="E9" s="134">
        <v>4</v>
      </c>
      <c r="F9" s="147">
        <v>1</v>
      </c>
      <c r="G9" s="134">
        <f>+F9*E9</f>
        <v>4</v>
      </c>
      <c r="H9" s="135">
        <v>6</v>
      </c>
      <c r="I9" s="135">
        <f>+ROUND(H9*G9,2)</f>
        <v>24</v>
      </c>
      <c r="J9" s="146" t="s">
        <v>110</v>
      </c>
    </row>
    <row r="10" spans="1:10">
      <c r="A10" s="258" t="s">
        <v>101</v>
      </c>
      <c r="B10" s="258"/>
      <c r="C10" s="258"/>
      <c r="D10" s="258"/>
      <c r="E10" s="258"/>
      <c r="F10" s="258"/>
      <c r="G10" s="258"/>
      <c r="H10" s="258"/>
      <c r="I10" s="258"/>
      <c r="J10" s="146"/>
    </row>
    <row r="11" spans="1:10" ht="60">
      <c r="A11" s="131">
        <v>2</v>
      </c>
      <c r="B11" s="139" t="s">
        <v>78</v>
      </c>
      <c r="C11" s="140" t="s">
        <v>79</v>
      </c>
      <c r="D11" s="139" t="s">
        <v>23</v>
      </c>
      <c r="E11" s="141">
        <v>1</v>
      </c>
      <c r="F11" s="148">
        <v>1</v>
      </c>
      <c r="G11" s="142">
        <f t="shared" ref="G11:G15" si="0">+F11*E11</f>
        <v>1</v>
      </c>
      <c r="H11" s="143">
        <v>6</v>
      </c>
      <c r="I11" s="142">
        <f>+ROUND(H11*G11,2)</f>
        <v>6</v>
      </c>
      <c r="J11" s="146" t="s">
        <v>111</v>
      </c>
    </row>
    <row r="12" spans="1:10" ht="60">
      <c r="A12" s="131">
        <v>3</v>
      </c>
      <c r="B12" s="259" t="s">
        <v>75</v>
      </c>
      <c r="C12" s="140" t="s">
        <v>80</v>
      </c>
      <c r="D12" s="139" t="s">
        <v>23</v>
      </c>
      <c r="E12" s="141">
        <v>1</v>
      </c>
      <c r="F12" s="148">
        <v>1</v>
      </c>
      <c r="G12" s="142">
        <f t="shared" si="0"/>
        <v>1</v>
      </c>
      <c r="H12" s="143">
        <v>6</v>
      </c>
      <c r="I12" s="142">
        <f>+ROUND(H12*G12,2)</f>
        <v>6</v>
      </c>
      <c r="J12" s="146" t="s">
        <v>112</v>
      </c>
    </row>
    <row r="13" spans="1:10" ht="72">
      <c r="A13" s="131">
        <v>4</v>
      </c>
      <c r="B13" s="259"/>
      <c r="C13" s="140" t="s">
        <v>81</v>
      </c>
      <c r="D13" s="139" t="s">
        <v>18</v>
      </c>
      <c r="E13" s="144">
        <v>1</v>
      </c>
      <c r="F13" s="148">
        <v>1</v>
      </c>
      <c r="G13" s="142">
        <f t="shared" si="0"/>
        <v>1</v>
      </c>
      <c r="H13" s="143">
        <v>6</v>
      </c>
      <c r="I13" s="142">
        <f>+ROUND(H13*G13,2)</f>
        <v>6</v>
      </c>
      <c r="J13" s="146" t="s">
        <v>113</v>
      </c>
    </row>
    <row r="14" spans="1:10">
      <c r="A14" s="260" t="s">
        <v>102</v>
      </c>
      <c r="B14" s="260"/>
      <c r="C14" s="260"/>
      <c r="D14" s="260"/>
      <c r="E14" s="260"/>
      <c r="F14" s="260"/>
      <c r="G14" s="260"/>
      <c r="H14" s="260"/>
      <c r="I14" s="260"/>
      <c r="J14" s="146"/>
    </row>
    <row r="15" spans="1:10" ht="48">
      <c r="A15" s="145">
        <v>5</v>
      </c>
      <c r="B15" s="140"/>
      <c r="C15" s="140" t="s">
        <v>103</v>
      </c>
      <c r="D15" s="139" t="s">
        <v>23</v>
      </c>
      <c r="E15" s="141">
        <v>1</v>
      </c>
      <c r="F15" s="148">
        <v>1</v>
      </c>
      <c r="G15" s="142">
        <f t="shared" si="0"/>
        <v>1</v>
      </c>
      <c r="H15" s="143">
        <v>6</v>
      </c>
      <c r="I15" s="142">
        <f>+ROUND(H15*G15,2)</f>
        <v>6</v>
      </c>
      <c r="J15" s="146" t="s">
        <v>109</v>
      </c>
    </row>
    <row r="16" spans="1:10" ht="37.5" customHeight="1" thickBot="1">
      <c r="A16" s="247" t="s">
        <v>108</v>
      </c>
      <c r="B16" s="248"/>
      <c r="C16" s="248"/>
      <c r="D16" s="248"/>
      <c r="E16" s="136"/>
      <c r="F16" s="136"/>
      <c r="G16" s="136"/>
      <c r="H16" s="137" t="s">
        <v>104</v>
      </c>
      <c r="I16" s="138">
        <f>+I15+I13+I12+I11+I9</f>
        <v>48</v>
      </c>
      <c r="J16" s="146"/>
    </row>
    <row r="17" spans="1:9" ht="15.75" thickTop="1">
      <c r="A17" s="249" t="s">
        <v>105</v>
      </c>
      <c r="B17" s="250"/>
      <c r="C17" s="250"/>
      <c r="D17" s="250"/>
      <c r="E17" s="250"/>
      <c r="F17" s="250"/>
      <c r="G17" s="250"/>
      <c r="H17" s="250"/>
      <c r="I17" s="251"/>
    </row>
    <row r="18" spans="1:9" ht="24" customHeight="1">
      <c r="A18" s="252" t="s">
        <v>106</v>
      </c>
      <c r="B18" s="253"/>
      <c r="C18" s="253"/>
      <c r="D18" s="253"/>
      <c r="E18" s="253"/>
      <c r="F18" s="253"/>
      <c r="G18" s="253"/>
      <c r="H18" s="253"/>
      <c r="I18" s="254"/>
    </row>
    <row r="19" spans="1:9" ht="15.75" thickBot="1">
      <c r="A19" s="255" t="s">
        <v>107</v>
      </c>
      <c r="B19" s="256"/>
      <c r="C19" s="256"/>
      <c r="D19" s="256"/>
      <c r="E19" s="256"/>
      <c r="F19" s="256"/>
      <c r="G19" s="256"/>
      <c r="H19" s="256"/>
      <c r="I19" s="257"/>
    </row>
  </sheetData>
  <mergeCells count="20">
    <mergeCell ref="A16:D16"/>
    <mergeCell ref="A17:I17"/>
    <mergeCell ref="A18:I18"/>
    <mergeCell ref="A19:I19"/>
    <mergeCell ref="G5:G6"/>
    <mergeCell ref="I5:I6"/>
    <mergeCell ref="A8:I8"/>
    <mergeCell ref="A10:I10"/>
    <mergeCell ref="B12:B13"/>
    <mergeCell ref="A14:I14"/>
    <mergeCell ref="A1:I1"/>
    <mergeCell ref="A2:I2"/>
    <mergeCell ref="A3:I3"/>
    <mergeCell ref="A4:I4"/>
    <mergeCell ref="A5:A6"/>
    <mergeCell ref="B5:B6"/>
    <mergeCell ref="C5:C6"/>
    <mergeCell ref="D5:D6"/>
    <mergeCell ref="E5:E6"/>
    <mergeCell ref="F5:F6"/>
  </mergeCells>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 1 (VR ESTIMADO)</vt:lpstr>
      <vt:lpstr>COTIZACION</vt:lpstr>
      <vt:lpstr>FORMATO 1</vt:lpstr>
      <vt:lpstr>COTIZACION!Área_de_impresión</vt:lpstr>
      <vt:lpstr>'FORMATO 1'!Área_de_impresión</vt:lpstr>
      <vt:lpstr>'FORMATO 1 (VR ESTIMADO)'!Área_de_impresión</vt:lpstr>
      <vt:lpstr>'FORMATO 1 (VR ESTIMADO)'!Títulos_a_imprimir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Servicio de Elaboracion de Estructura de Costos LOG4</cp:lastModifiedBy>
  <cp:lastPrinted>2022-12-06T21:15:50Z</cp:lastPrinted>
  <dcterms:created xsi:type="dcterms:W3CDTF">2022-10-19T23:48:34Z</dcterms:created>
  <dcterms:modified xsi:type="dcterms:W3CDTF">2023-09-20T16:44:22Z</dcterms:modified>
</cp:coreProperties>
</file>