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4" i="1"/>
  <c r="C53" i="1"/>
  <c r="D45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E60" i="1"/>
  <c r="E58" i="1"/>
  <c r="E57" i="1"/>
  <c r="E56" i="1"/>
  <c r="D55" i="1"/>
  <c r="D53" i="1"/>
  <c r="C45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59" i="1"/>
  <c r="E66" i="1" l="1"/>
  <c r="E54" i="1"/>
  <c r="E45" i="1"/>
  <c r="E55" i="1" s="1"/>
  <c r="E53" i="1" l="1"/>
  <c r="E65" i="1" l="1"/>
  <c r="E67" i="1" s="1"/>
  <c r="E62" i="1"/>
</calcChain>
</file>

<file path=xl/sharedStrings.xml><?xml version="1.0" encoding="utf-8"?>
<sst xmlns="http://schemas.openxmlformats.org/spreadsheetml/2006/main" count="71" uniqueCount="71">
  <si>
    <t>Total</t>
  </si>
  <si>
    <t>Descripción del Concepto</t>
  </si>
  <si>
    <t>Total Pensión</t>
  </si>
  <si>
    <t>Periodo de Pensiones Devengadas</t>
  </si>
  <si>
    <t>Monto Mensual</t>
  </si>
  <si>
    <t>Meses</t>
  </si>
  <si>
    <t xml:space="preserve">Total Devengado </t>
  </si>
  <si>
    <t>Devengado Afecto</t>
  </si>
  <si>
    <t>Devengado No Afecto</t>
  </si>
  <si>
    <t>Total Devengados</t>
  </si>
  <si>
    <t>Resumen:</t>
  </si>
  <si>
    <t>HOJA DE LIQUIDACIÓN DE PENSIÓN</t>
  </si>
  <si>
    <t>Tipo de Pensión</t>
  </si>
  <si>
    <t>Fecha de Inicio de Pensión</t>
  </si>
  <si>
    <t>Apellidos y Nombres del Causante</t>
  </si>
  <si>
    <t>Apellidos y Nombres</t>
  </si>
  <si>
    <t>Categoría Remunerativa</t>
  </si>
  <si>
    <t>: F-1</t>
  </si>
  <si>
    <t>Cargo</t>
  </si>
  <si>
    <t>1.-</t>
  </si>
  <si>
    <t>DATOS DE LA BENEFICIARIA Y DEL CAUSANTE</t>
  </si>
  <si>
    <t>2.-</t>
  </si>
  <si>
    <t>DETALLE DE LA ESTRUCTURA DE LA PENSIÓN</t>
  </si>
  <si>
    <t>LIQUIDACIÓN DE PENSIONES DEVENGADAS</t>
  </si>
  <si>
    <t>3.-</t>
  </si>
  <si>
    <t>: Viudez</t>
  </si>
  <si>
    <t>: Brigida Marcelina Osorio Suarez de Vizconde</t>
  </si>
  <si>
    <t>: 27 de Abril del 2020</t>
  </si>
  <si>
    <t>: Augusto Vizconde Llanos</t>
  </si>
  <si>
    <t>: Director General de la Oficina General de Logística</t>
  </si>
  <si>
    <t>T.P.H.</t>
  </si>
  <si>
    <t>BONIF. FAMILIAR</t>
  </si>
  <si>
    <t>REF.Y MOVILIDAD</t>
  </si>
  <si>
    <t>D.U.090-96</t>
  </si>
  <si>
    <t>REUNIFICADA.</t>
  </si>
  <si>
    <t>D.U.073-97</t>
  </si>
  <si>
    <t>D.U.011-99</t>
  </si>
  <si>
    <t>D.S.017-05</t>
  </si>
  <si>
    <t>D.S.016-05</t>
  </si>
  <si>
    <t>DS Nº 120-2008-EF</t>
  </si>
  <si>
    <t>D.S.Nº 077-2010-EF</t>
  </si>
  <si>
    <t>D.S. Nº 031-2011-EF</t>
  </si>
  <si>
    <t>BON.ESP. D.S. 051-91-EF</t>
  </si>
  <si>
    <t>DS Nº 110-2006-EF</t>
  </si>
  <si>
    <t>BASICA</t>
  </si>
  <si>
    <t>BONIF. PERSONAL (D.S. Nº 051-91-PCM)</t>
  </si>
  <si>
    <t>D.S. 039-2007-EF</t>
  </si>
  <si>
    <t>D.S.003-2014-E.F.</t>
  </si>
  <si>
    <t>D.S. N°002-2015-EF</t>
  </si>
  <si>
    <t>D.S. Nº 020-2017-EF</t>
  </si>
  <si>
    <t>DECRETO SUPREMO N°006-2020-EF</t>
  </si>
  <si>
    <t>DECRETO SUPREMO N°006-2021-EF</t>
  </si>
  <si>
    <t>DECRETO SUPREMO N° 014-2022-EF</t>
  </si>
  <si>
    <t>LEY 28449 ART° 7/32</t>
  </si>
  <si>
    <t>D.S. N° 004-2013-EF</t>
  </si>
  <si>
    <t>D.S. N° 005-2016-EF</t>
  </si>
  <si>
    <t>D.S. N° 011-2018-EF</t>
  </si>
  <si>
    <t>D.S. N° 009-2019-EF</t>
  </si>
  <si>
    <t>D.S. N° 024-2012-EF</t>
  </si>
  <si>
    <t>Pensión Definitiva
100%</t>
  </si>
  <si>
    <t>27 de Abril 2020 al 31 de Diciembre 2020</t>
  </si>
  <si>
    <t>Pensión Actualizada al 2022</t>
  </si>
  <si>
    <t>01 de Enero 2021 al 31 de Diciembre 2021</t>
  </si>
  <si>
    <t>01 de Enero 2022 al 10 de Febrero 2022</t>
  </si>
  <si>
    <t>Aguinaldo por Fiestas Patrias 2020</t>
  </si>
  <si>
    <t>Aguinaldo por Navidad 2020</t>
  </si>
  <si>
    <t>Bonificación por escolaridad 2021</t>
  </si>
  <si>
    <t>Aguinaldo por Fiestas Patrias 2021</t>
  </si>
  <si>
    <t>Aguinaldo por Navidad 2021</t>
  </si>
  <si>
    <t>Bonificación por escolaridad 2022</t>
  </si>
  <si>
    <t>Pensión Actualizada al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</si>
</sst>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S/&quot;#,##0.00;\-&quot;S/&quot;#,##0.00"/>
    <numFmt numFmtId="165" formatCode="_-* #,##0.00_-;\-* #,##0.00_-;_-* &quot;-&quot;??_-;_-@_-"/>
    <numFmt numFmtId="166" formatCode="&quot;S/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165" fontId="0" fillId="0" borderId="1" xfId="1" applyFont="1" applyBorder="1"/>
    <xf numFmtId="0" fontId="2" fillId="0" borderId="1" xfId="0" applyFont="1" applyBorder="1" applyAlignment="1">
      <alignment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165" fontId="0" fillId="0" borderId="2" xfId="1" applyFont="1" applyBorder="1"/>
    <xf numFmtId="0" fontId="2" fillId="0" borderId="0" xfId="0" applyFont="1"/>
    <xf numFmtId="0" fontId="3" fillId="0" borderId="0" xfId="0" applyFont="1"/>
    <xf numFmtId="0" fontId="0" fillId="0" borderId="7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1" xfId="0" applyNumberFormat="1" applyBorder="1"/>
    <xf numFmtId="164" fontId="2" fillId="0" borderId="6" xfId="0" applyNumberFormat="1" applyFont="1" applyBorder="1"/>
    <xf numFmtId="166" fontId="0" fillId="0" borderId="1" xfId="1" applyNumberFormat="1" applyFont="1" applyBorder="1"/>
    <xf numFmtId="166" fontId="0" fillId="0" borderId="2" xfId="1" applyNumberFormat="1" applyFont="1" applyBorder="1"/>
    <xf numFmtId="166" fontId="0" fillId="0" borderId="1" xfId="0" applyNumberFormat="1" applyBorder="1"/>
    <xf numFmtId="166" fontId="2" fillId="0" borderId="6" xfId="0" applyNumberFormat="1" applyFont="1" applyBorder="1"/>
    <xf numFmtId="166" fontId="0" fillId="0" borderId="0" xfId="0" applyNumberFormat="1"/>
    <xf numFmtId="166" fontId="0" fillId="0" borderId="7" xfId="0" applyNumberFormat="1" applyBorder="1"/>
    <xf numFmtId="166" fontId="2" fillId="0" borderId="0" xfId="0" applyNumberFormat="1" applyFont="1"/>
    <xf numFmtId="0" fontId="2" fillId="0" borderId="3" xfId="0" applyFont="1" applyBorder="1" applyAlignment="1"/>
    <xf numFmtId="164" fontId="0" fillId="0" borderId="2" xfId="0" applyNumberForma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topLeftCell="A28" workbookViewId="0">
      <selection activeCell="D16" sqref="D16"/>
    </sheetView>
  </sheetViews>
  <sheetFormatPr baseColWidth="10" defaultRowHeight="15" x14ac:dyDescent="0.25"/>
  <cols>
    <col min="1" max="1" width="2.85546875" customWidth="1"/>
    <col min="2" max="2" width="37.28515625" bestFit="1" customWidth="1"/>
    <col min="3" max="4" width="14" customWidth="1"/>
    <col min="5" max="5" width="14.5703125" customWidth="1"/>
  </cols>
  <sheetData>
    <row r="1" spans="1:5" ht="15.75" x14ac:dyDescent="0.25">
      <c r="B1" s="27" t="s">
        <v>11</v>
      </c>
      <c r="C1" s="27"/>
      <c r="D1" s="27"/>
      <c r="E1" s="27"/>
    </row>
    <row r="4" spans="1:5" x14ac:dyDescent="0.25">
      <c r="A4" s="8" t="s">
        <v>19</v>
      </c>
      <c r="B4" s="9" t="s">
        <v>20</v>
      </c>
    </row>
    <row r="5" spans="1:5" ht="9" customHeight="1" x14ac:dyDescent="0.25"/>
    <row r="6" spans="1:5" x14ac:dyDescent="0.25">
      <c r="B6" t="s">
        <v>15</v>
      </c>
      <c r="C6" t="s">
        <v>26</v>
      </c>
    </row>
    <row r="7" spans="1:5" x14ac:dyDescent="0.25">
      <c r="B7" t="s">
        <v>12</v>
      </c>
      <c r="C7" t="s">
        <v>25</v>
      </c>
    </row>
    <row r="8" spans="1:5" x14ac:dyDescent="0.25">
      <c r="B8" t="s">
        <v>13</v>
      </c>
      <c r="C8" t="s">
        <v>27</v>
      </c>
    </row>
    <row r="9" spans="1:5" x14ac:dyDescent="0.25">
      <c r="B9" t="s">
        <v>14</v>
      </c>
      <c r="C9" t="s">
        <v>28</v>
      </c>
    </row>
    <row r="10" spans="1:5" x14ac:dyDescent="0.25">
      <c r="B10" t="s">
        <v>16</v>
      </c>
      <c r="C10" t="s">
        <v>17</v>
      </c>
    </row>
    <row r="11" spans="1:5" x14ac:dyDescent="0.25">
      <c r="B11" t="s">
        <v>18</v>
      </c>
      <c r="C11" t="s">
        <v>29</v>
      </c>
    </row>
    <row r="12" spans="1:5" x14ac:dyDescent="0.25">
      <c r="A12" s="8"/>
      <c r="B12" s="9"/>
    </row>
    <row r="13" spans="1:5" x14ac:dyDescent="0.25">
      <c r="A13" s="8" t="s">
        <v>21</v>
      </c>
      <c r="B13" s="9" t="s">
        <v>22</v>
      </c>
    </row>
    <row r="14" spans="1:5" ht="9" customHeight="1" x14ac:dyDescent="0.25"/>
    <row r="15" spans="1:5" ht="45" x14ac:dyDescent="0.25">
      <c r="B15" s="3" t="s">
        <v>1</v>
      </c>
      <c r="C15" s="5" t="s">
        <v>59</v>
      </c>
      <c r="D15" s="5" t="s">
        <v>70</v>
      </c>
      <c r="E15" s="5" t="s">
        <v>61</v>
      </c>
    </row>
    <row r="16" spans="1:5" x14ac:dyDescent="0.25">
      <c r="B16" s="1" t="s">
        <v>30</v>
      </c>
      <c r="C16" s="11">
        <v>0.28999999999999998</v>
      </c>
      <c r="D16" s="11">
        <f>+C16</f>
        <v>0.28999999999999998</v>
      </c>
      <c r="E16" s="13">
        <f>+C16</f>
        <v>0.28999999999999998</v>
      </c>
    </row>
    <row r="17" spans="2:5" x14ac:dyDescent="0.25">
      <c r="B17" s="6" t="s">
        <v>31</v>
      </c>
      <c r="C17" s="12">
        <v>2.69</v>
      </c>
      <c r="D17" s="11">
        <f t="shared" ref="D17:D42" si="0">+C17</f>
        <v>2.69</v>
      </c>
      <c r="E17" s="13">
        <f t="shared" ref="E17:E42" si="1">+C17</f>
        <v>2.69</v>
      </c>
    </row>
    <row r="18" spans="2:5" x14ac:dyDescent="0.25">
      <c r="B18" s="6" t="s">
        <v>32</v>
      </c>
      <c r="C18" s="12">
        <v>4.3600000000000003</v>
      </c>
      <c r="D18" s="11">
        <f t="shared" si="0"/>
        <v>4.3600000000000003</v>
      </c>
      <c r="E18" s="13">
        <f t="shared" si="1"/>
        <v>4.3600000000000003</v>
      </c>
    </row>
    <row r="19" spans="2:5" x14ac:dyDescent="0.25">
      <c r="B19" s="6" t="s">
        <v>33</v>
      </c>
      <c r="C19" s="12">
        <v>69.62</v>
      </c>
      <c r="D19" s="11">
        <f t="shared" si="0"/>
        <v>69.62</v>
      </c>
      <c r="E19" s="13">
        <f t="shared" si="1"/>
        <v>69.62</v>
      </c>
    </row>
    <row r="20" spans="2:5" x14ac:dyDescent="0.25">
      <c r="B20" s="6" t="s">
        <v>34</v>
      </c>
      <c r="C20" s="12">
        <v>27.91</v>
      </c>
      <c r="D20" s="11">
        <f t="shared" si="0"/>
        <v>27.91</v>
      </c>
      <c r="E20" s="13">
        <f t="shared" si="1"/>
        <v>27.91</v>
      </c>
    </row>
    <row r="21" spans="2:5" x14ac:dyDescent="0.25">
      <c r="B21" s="6" t="s">
        <v>35</v>
      </c>
      <c r="C21" s="12">
        <v>80.760000000000005</v>
      </c>
      <c r="D21" s="11">
        <f t="shared" si="0"/>
        <v>80.760000000000005</v>
      </c>
      <c r="E21" s="13">
        <f t="shared" si="1"/>
        <v>80.760000000000005</v>
      </c>
    </row>
    <row r="22" spans="2:5" x14ac:dyDescent="0.25">
      <c r="B22" s="6" t="s">
        <v>36</v>
      </c>
      <c r="C22" s="12">
        <v>93.68</v>
      </c>
      <c r="D22" s="11">
        <f t="shared" si="0"/>
        <v>93.68</v>
      </c>
      <c r="E22" s="13">
        <f t="shared" si="1"/>
        <v>93.68</v>
      </c>
    </row>
    <row r="23" spans="2:5" x14ac:dyDescent="0.25">
      <c r="B23" s="6" t="s">
        <v>38</v>
      </c>
      <c r="C23" s="12">
        <v>12.69</v>
      </c>
      <c r="D23" s="11">
        <f t="shared" si="0"/>
        <v>12.69</v>
      </c>
      <c r="E23" s="13">
        <f t="shared" si="1"/>
        <v>12.69</v>
      </c>
    </row>
    <row r="24" spans="2:5" x14ac:dyDescent="0.25">
      <c r="B24" s="6" t="s">
        <v>37</v>
      </c>
      <c r="C24" s="12">
        <v>100</v>
      </c>
      <c r="D24" s="11">
        <f t="shared" si="0"/>
        <v>100</v>
      </c>
      <c r="E24" s="13">
        <f t="shared" si="1"/>
        <v>100</v>
      </c>
    </row>
    <row r="25" spans="2:5" x14ac:dyDescent="0.25">
      <c r="B25" s="6" t="s">
        <v>43</v>
      </c>
      <c r="C25" s="12">
        <v>6.27</v>
      </c>
      <c r="D25" s="11">
        <f t="shared" si="0"/>
        <v>6.27</v>
      </c>
      <c r="E25" s="13">
        <f t="shared" si="1"/>
        <v>6.27</v>
      </c>
    </row>
    <row r="26" spans="2:5" x14ac:dyDescent="0.25">
      <c r="B26" s="6" t="s">
        <v>39</v>
      </c>
      <c r="C26" s="12">
        <v>30</v>
      </c>
      <c r="D26" s="11">
        <f t="shared" si="0"/>
        <v>30</v>
      </c>
      <c r="E26" s="13">
        <f t="shared" si="1"/>
        <v>30</v>
      </c>
    </row>
    <row r="27" spans="2:5" x14ac:dyDescent="0.25">
      <c r="B27" s="6" t="s">
        <v>40</v>
      </c>
      <c r="C27" s="12">
        <v>20</v>
      </c>
      <c r="D27" s="11">
        <f t="shared" si="0"/>
        <v>20</v>
      </c>
      <c r="E27" s="13">
        <f t="shared" si="1"/>
        <v>20</v>
      </c>
    </row>
    <row r="28" spans="2:5" x14ac:dyDescent="0.25">
      <c r="B28" s="6" t="s">
        <v>41</v>
      </c>
      <c r="C28" s="12">
        <v>25</v>
      </c>
      <c r="D28" s="11">
        <f t="shared" si="0"/>
        <v>25</v>
      </c>
      <c r="E28" s="13">
        <f t="shared" si="1"/>
        <v>25</v>
      </c>
    </row>
    <row r="29" spans="2:5" x14ac:dyDescent="0.25">
      <c r="B29" s="6" t="s">
        <v>42</v>
      </c>
      <c r="C29" s="12">
        <v>12.32</v>
      </c>
      <c r="D29" s="11">
        <f t="shared" si="0"/>
        <v>12.32</v>
      </c>
      <c r="E29" s="13">
        <f t="shared" si="1"/>
        <v>12.32</v>
      </c>
    </row>
    <row r="30" spans="2:5" x14ac:dyDescent="0.25">
      <c r="B30" s="6" t="s">
        <v>44</v>
      </c>
      <c r="C30" s="12">
        <v>50</v>
      </c>
      <c r="D30" s="11">
        <f t="shared" si="0"/>
        <v>50</v>
      </c>
      <c r="E30" s="13">
        <f t="shared" si="1"/>
        <v>50</v>
      </c>
    </row>
    <row r="31" spans="2:5" x14ac:dyDescent="0.25">
      <c r="B31" s="6" t="s">
        <v>45</v>
      </c>
      <c r="C31" s="12">
        <v>0.01</v>
      </c>
      <c r="D31" s="11">
        <f t="shared" si="0"/>
        <v>0.01</v>
      </c>
      <c r="E31" s="13">
        <f t="shared" si="1"/>
        <v>0.01</v>
      </c>
    </row>
    <row r="32" spans="2:5" x14ac:dyDescent="0.25">
      <c r="B32" s="6" t="s">
        <v>46</v>
      </c>
      <c r="C32" s="12">
        <v>20</v>
      </c>
      <c r="D32" s="11">
        <f t="shared" si="0"/>
        <v>20</v>
      </c>
      <c r="E32" s="13">
        <f t="shared" si="1"/>
        <v>20</v>
      </c>
    </row>
    <row r="33" spans="2:5" x14ac:dyDescent="0.25">
      <c r="B33" s="6" t="s">
        <v>53</v>
      </c>
      <c r="C33" s="12">
        <v>97.4</v>
      </c>
      <c r="D33" s="11">
        <f t="shared" si="0"/>
        <v>97.4</v>
      </c>
      <c r="E33" s="13">
        <f t="shared" si="1"/>
        <v>97.4</v>
      </c>
    </row>
    <row r="34" spans="2:5" x14ac:dyDescent="0.25">
      <c r="B34" s="6" t="s">
        <v>47</v>
      </c>
      <c r="C34" s="12">
        <v>27</v>
      </c>
      <c r="D34" s="11">
        <f t="shared" si="0"/>
        <v>27</v>
      </c>
      <c r="E34" s="13">
        <f t="shared" si="1"/>
        <v>27</v>
      </c>
    </row>
    <row r="35" spans="2:5" x14ac:dyDescent="0.25">
      <c r="B35" s="6" t="s">
        <v>48</v>
      </c>
      <c r="C35" s="12">
        <v>30</v>
      </c>
      <c r="D35" s="11">
        <f t="shared" si="0"/>
        <v>30</v>
      </c>
      <c r="E35" s="13">
        <f t="shared" si="1"/>
        <v>30</v>
      </c>
    </row>
    <row r="36" spans="2:5" x14ac:dyDescent="0.25">
      <c r="B36" s="6" t="s">
        <v>49</v>
      </c>
      <c r="C36" s="12">
        <v>43</v>
      </c>
      <c r="D36" s="11">
        <f t="shared" si="0"/>
        <v>43</v>
      </c>
      <c r="E36" s="13">
        <f t="shared" si="1"/>
        <v>43</v>
      </c>
    </row>
    <row r="37" spans="2:5" x14ac:dyDescent="0.25">
      <c r="B37" s="6" t="s">
        <v>50</v>
      </c>
      <c r="C37" s="12">
        <v>30</v>
      </c>
      <c r="D37" s="11">
        <f t="shared" si="0"/>
        <v>30</v>
      </c>
      <c r="E37" s="13">
        <f t="shared" si="1"/>
        <v>30</v>
      </c>
    </row>
    <row r="38" spans="2:5" x14ac:dyDescent="0.25">
      <c r="B38" s="6" t="s">
        <v>58</v>
      </c>
      <c r="C38" s="12">
        <v>25</v>
      </c>
      <c r="D38" s="11">
        <f t="shared" si="0"/>
        <v>25</v>
      </c>
      <c r="E38" s="13">
        <f t="shared" si="1"/>
        <v>25</v>
      </c>
    </row>
    <row r="39" spans="2:5" x14ac:dyDescent="0.25">
      <c r="B39" s="6" t="s">
        <v>54</v>
      </c>
      <c r="C39" s="12">
        <v>25</v>
      </c>
      <c r="D39" s="11">
        <f t="shared" si="0"/>
        <v>25</v>
      </c>
      <c r="E39" s="13">
        <f t="shared" si="1"/>
        <v>25</v>
      </c>
    </row>
    <row r="40" spans="2:5" x14ac:dyDescent="0.25">
      <c r="B40" s="6" t="s">
        <v>55</v>
      </c>
      <c r="C40" s="12">
        <v>38</v>
      </c>
      <c r="D40" s="11">
        <f t="shared" si="0"/>
        <v>38</v>
      </c>
      <c r="E40" s="13">
        <f t="shared" si="1"/>
        <v>38</v>
      </c>
    </row>
    <row r="41" spans="2:5" x14ac:dyDescent="0.25">
      <c r="B41" s="6" t="s">
        <v>56</v>
      </c>
      <c r="C41" s="12">
        <v>29</v>
      </c>
      <c r="D41" s="11">
        <f t="shared" si="0"/>
        <v>29</v>
      </c>
      <c r="E41" s="13">
        <f t="shared" si="1"/>
        <v>29</v>
      </c>
    </row>
    <row r="42" spans="2:5" x14ac:dyDescent="0.25">
      <c r="B42" s="6" t="s">
        <v>57</v>
      </c>
      <c r="C42" s="12">
        <v>30</v>
      </c>
      <c r="D42" s="11">
        <f t="shared" si="0"/>
        <v>30</v>
      </c>
      <c r="E42" s="13">
        <f t="shared" si="1"/>
        <v>30</v>
      </c>
    </row>
    <row r="43" spans="2:5" x14ac:dyDescent="0.25">
      <c r="B43" s="6" t="s">
        <v>51</v>
      </c>
      <c r="C43" s="12"/>
      <c r="D43" s="12">
        <v>30</v>
      </c>
      <c r="E43" s="23">
        <v>30</v>
      </c>
    </row>
    <row r="44" spans="2:5" ht="15.75" thickBot="1" x14ac:dyDescent="0.3">
      <c r="B44" s="6" t="s">
        <v>52</v>
      </c>
      <c r="C44" s="12"/>
      <c r="D44" s="12"/>
      <c r="E44" s="23">
        <v>30</v>
      </c>
    </row>
    <row r="45" spans="2:5" ht="15.75" thickBot="1" x14ac:dyDescent="0.3">
      <c r="B45" s="22" t="s">
        <v>2</v>
      </c>
      <c r="C45" s="14">
        <f>SUM(C16:C44)</f>
        <v>929.99999999999989</v>
      </c>
      <c r="D45" s="14">
        <f>SUM(D16:D44)</f>
        <v>959.99999999999989</v>
      </c>
      <c r="E45" s="14">
        <f>SUM(E16:E44)</f>
        <v>989.99999999999989</v>
      </c>
    </row>
    <row r="50" spans="1:5" x14ac:dyDescent="0.25">
      <c r="A50" s="8" t="s">
        <v>24</v>
      </c>
      <c r="B50" s="9" t="s">
        <v>23</v>
      </c>
    </row>
    <row r="51" spans="1:5" ht="9" customHeight="1" x14ac:dyDescent="0.25"/>
    <row r="52" spans="1:5" ht="30" x14ac:dyDescent="0.25">
      <c r="B52" s="3" t="s">
        <v>3</v>
      </c>
      <c r="C52" s="5" t="s">
        <v>4</v>
      </c>
      <c r="D52" s="4" t="s">
        <v>5</v>
      </c>
      <c r="E52" s="5" t="s">
        <v>0</v>
      </c>
    </row>
    <row r="53" spans="1:5" x14ac:dyDescent="0.25">
      <c r="B53" s="1" t="s">
        <v>60</v>
      </c>
      <c r="C53" s="15">
        <f>+C45</f>
        <v>929.99999999999989</v>
      </c>
      <c r="D53" s="2">
        <f>8+(0.0333333333333333*4)</f>
        <v>8.1333333333333329</v>
      </c>
      <c r="E53" s="17">
        <f t="shared" ref="E53:E60" si="2">+C53*D53</f>
        <v>7563.9999999999982</v>
      </c>
    </row>
    <row r="54" spans="1:5" x14ac:dyDescent="0.25">
      <c r="B54" s="6" t="s">
        <v>62</v>
      </c>
      <c r="C54" s="16">
        <f>+D45</f>
        <v>959.99999999999989</v>
      </c>
      <c r="D54" s="7">
        <v>12</v>
      </c>
      <c r="E54" s="17">
        <f t="shared" si="2"/>
        <v>11519.999999999998</v>
      </c>
    </row>
    <row r="55" spans="1:5" x14ac:dyDescent="0.25">
      <c r="B55" s="6" t="s">
        <v>63</v>
      </c>
      <c r="C55" s="16">
        <f>+E45</f>
        <v>989.99999999999989</v>
      </c>
      <c r="D55" s="7">
        <f>1+(0.0333333333333333*10)</f>
        <v>1.3333333333333333</v>
      </c>
      <c r="E55" s="17">
        <f t="shared" si="2"/>
        <v>1319.9999999999998</v>
      </c>
    </row>
    <row r="56" spans="1:5" x14ac:dyDescent="0.25">
      <c r="B56" s="6" t="s">
        <v>64</v>
      </c>
      <c r="C56" s="16">
        <v>300</v>
      </c>
      <c r="D56" s="7">
        <v>1</v>
      </c>
      <c r="E56" s="17">
        <f t="shared" si="2"/>
        <v>300</v>
      </c>
    </row>
    <row r="57" spans="1:5" x14ac:dyDescent="0.25">
      <c r="B57" s="6" t="s">
        <v>65</v>
      </c>
      <c r="C57" s="16">
        <v>300</v>
      </c>
      <c r="D57" s="7">
        <v>1</v>
      </c>
      <c r="E57" s="17">
        <f t="shared" si="2"/>
        <v>300</v>
      </c>
    </row>
    <row r="58" spans="1:5" x14ac:dyDescent="0.25">
      <c r="B58" s="6" t="s">
        <v>66</v>
      </c>
      <c r="C58" s="16">
        <v>400</v>
      </c>
      <c r="D58" s="7">
        <v>1</v>
      </c>
      <c r="E58" s="17">
        <f t="shared" si="2"/>
        <v>400</v>
      </c>
    </row>
    <row r="59" spans="1:5" x14ac:dyDescent="0.25">
      <c r="B59" s="6" t="s">
        <v>67</v>
      </c>
      <c r="C59" s="16">
        <v>300</v>
      </c>
      <c r="D59" s="7">
        <v>1</v>
      </c>
      <c r="E59" s="17">
        <f t="shared" si="2"/>
        <v>300</v>
      </c>
    </row>
    <row r="60" spans="1:5" x14ac:dyDescent="0.25">
      <c r="B60" s="6" t="s">
        <v>68</v>
      </c>
      <c r="C60" s="16">
        <v>300</v>
      </c>
      <c r="D60" s="7">
        <v>1</v>
      </c>
      <c r="E60" s="17">
        <f t="shared" si="2"/>
        <v>300</v>
      </c>
    </row>
    <row r="61" spans="1:5" ht="15.75" thickBot="1" x14ac:dyDescent="0.3">
      <c r="B61" s="6" t="s">
        <v>69</v>
      </c>
      <c r="C61" s="16">
        <v>300</v>
      </c>
      <c r="D61" s="7">
        <v>1</v>
      </c>
      <c r="E61" s="17">
        <v>400</v>
      </c>
    </row>
    <row r="62" spans="1:5" ht="15.75" thickBot="1" x14ac:dyDescent="0.3">
      <c r="B62" s="24" t="s">
        <v>6</v>
      </c>
      <c r="C62" s="25"/>
      <c r="D62" s="26"/>
      <c r="E62" s="18">
        <f>SUM(E53:E61)</f>
        <v>22403.999999999996</v>
      </c>
    </row>
    <row r="63" spans="1:5" x14ac:dyDescent="0.25">
      <c r="E63" s="19"/>
    </row>
    <row r="64" spans="1:5" x14ac:dyDescent="0.25">
      <c r="C64" s="9" t="s">
        <v>10</v>
      </c>
      <c r="E64" s="19"/>
    </row>
    <row r="65" spans="3:5" x14ac:dyDescent="0.25">
      <c r="C65" t="s">
        <v>7</v>
      </c>
      <c r="E65" s="19">
        <f>+E53+E54+E55</f>
        <v>20403.999999999996</v>
      </c>
    </row>
    <row r="66" spans="3:5" ht="15.75" thickBot="1" x14ac:dyDescent="0.3">
      <c r="C66" s="10" t="s">
        <v>8</v>
      </c>
      <c r="D66" s="10"/>
      <c r="E66" s="20">
        <f>+E56+E57+E58+E59+E60+E61</f>
        <v>2000</v>
      </c>
    </row>
    <row r="67" spans="3:5" x14ac:dyDescent="0.25">
      <c r="C67" s="8" t="s">
        <v>9</v>
      </c>
      <c r="D67" s="8"/>
      <c r="E67" s="21">
        <f>+E65+E66</f>
        <v>22403.999999999996</v>
      </c>
    </row>
  </sheetData>
  <mergeCells count="2">
    <mergeCell ref="B62:D62"/>
    <mergeCell ref="B1:E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Rogger Rodriguez Moran</dc:creator>
  <cp:lastModifiedBy>Carlos Diaz Ruiz</cp:lastModifiedBy>
  <cp:lastPrinted>2023-05-09T20:47:55Z</cp:lastPrinted>
  <dcterms:created xsi:type="dcterms:W3CDTF">2023-01-13T20:23:16Z</dcterms:created>
  <dcterms:modified xsi:type="dcterms:W3CDTF">2023-05-09T21:50:20Z</dcterms:modified>
</cp:coreProperties>
</file>