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804C6194-E246-4A66-80FE-06ECE77435BA}" xr6:coauthVersionLast="36" xr6:coauthVersionMax="47" xr10:uidLastSave="{00000000-0000-0000-0000-000000000000}"/>
  <bookViews>
    <workbookView xWindow="0" yWindow="0" windowWidth="28800" windowHeight="12105" activeTab="1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19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Q209" i="4"/>
  <c r="F51" i="4"/>
  <c r="F53" i="4"/>
  <c r="F52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92" i="4" l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S189" i="4"/>
  <c r="S190" i="4" s="1"/>
  <c r="S191" i="4" s="1"/>
  <c r="M78" i="4"/>
  <c r="F26" i="4"/>
  <c r="F25" i="4"/>
  <c r="J9" i="4"/>
  <c r="J35" i="4"/>
  <c r="J17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<sst xmlns="http://schemas.openxmlformats.org/spreadsheetml/2006/main" count="241" uniqueCount="139">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</sst>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10">
    <dxf>
      <numFmt numFmtId="3" formatCode="#,##0"/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9"/>
      <tableStyleElement type="headerRow" dxfId="8"/>
    </tableStyle>
    <tableStyle name="Mi Estilo2" pivot="0" table="0" count="10" xr9:uid="{A089D2CD-0074-4F63-9202-4284957C9321}">
      <tableStyleElement type="wholeTable" dxfId="7"/>
      <tableStyleElement type="headerRow" dxfId="6"/>
    </tableStyle>
    <tableStyle name="Mi Estilo3" pivot="0" table="0" count="10" xr9:uid="{58CFD053-B530-4D56-88C0-49A5DDBB1EBE}">
      <tableStyleElement type="wholeTable" dxfId="5"/>
      <tableStyleElement type="headerRow" dxfId="4"/>
    </tableStyle>
    <tableStyle name="Mi Estilo4" pivot="0" table="0" count="10" xr9:uid="{6D8EAF6D-A408-4458-9452-EB50C672C8D4}">
      <tableStyleElement type="wholeTable" dxfId="3"/>
      <tableStyleElement type="headerRow" dxfId="2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HOSPITAL I MIGUEL CRUZADO VERA - ESSALUD PAITA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E.S I-3 BERNAL</c:v>
                </c:pt>
                <c:pt idx="10">
                  <c:v>HOSPITAL II JORGE REATEGUI DELGADO</c:v>
                </c:pt>
                <c:pt idx="11">
                  <c:v>HOSPITAL ESSALUD TALARA</c:v>
                </c:pt>
                <c:pt idx="12">
                  <c:v>E.S I-4 SANTA JULIA</c:v>
                </c:pt>
                <c:pt idx="13">
                  <c:v>HOSPITAL III JOSE CAYETANO HEREDIA</c:v>
                </c:pt>
                <c:pt idx="14">
                  <c:v>P.S. COMUNIDAD SALUDABLE</c:v>
                </c:pt>
                <c:pt idx="15">
                  <c:v>E.S I-4 CASTILLA</c:v>
                </c:pt>
                <c:pt idx="16">
                  <c:v>SALITRAL</c:v>
                </c:pt>
                <c:pt idx="17">
                  <c:v>C.S. BELLAVISTA</c:v>
                </c:pt>
                <c:pt idx="18">
                  <c:v>AUNA CLINICA MIRAFLORES</c:v>
                </c:pt>
                <c:pt idx="19">
                  <c:v>C.S. TALARA II</c:v>
                </c:pt>
                <c:pt idx="20">
                  <c:v>HUARMACA</c:v>
                </c:pt>
                <c:pt idx="21">
                  <c:v>HOSPITAL ESSALUD SULLANA</c:v>
                </c:pt>
                <c:pt idx="22">
                  <c:v>SANNA CLINICA BELEN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356</c:v>
                </c:pt>
                <c:pt idx="1">
                  <c:v>188</c:v>
                </c:pt>
                <c:pt idx="2">
                  <c:v>188</c:v>
                </c:pt>
                <c:pt idx="3">
                  <c:v>165</c:v>
                </c:pt>
                <c:pt idx="4">
                  <c:v>130</c:v>
                </c:pt>
                <c:pt idx="5">
                  <c:v>119</c:v>
                </c:pt>
                <c:pt idx="6">
                  <c:v>104</c:v>
                </c:pt>
                <c:pt idx="7">
                  <c:v>89</c:v>
                </c:pt>
                <c:pt idx="8">
                  <c:v>58</c:v>
                </c:pt>
                <c:pt idx="9">
                  <c:v>56</c:v>
                </c:pt>
                <c:pt idx="10">
                  <c:v>45</c:v>
                </c:pt>
                <c:pt idx="11">
                  <c:v>29</c:v>
                </c:pt>
                <c:pt idx="12">
                  <c:v>27</c:v>
                </c:pt>
                <c:pt idx="13">
                  <c:v>20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11</c:v>
                </c:pt>
                <c:pt idx="18">
                  <c:v>6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4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Analisis!$D$191:$D$204</c:f>
              <c:numCache>
                <c:formatCode>General</c:formatCode>
                <c:ptCount val="13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Analisis!$E$191:$E$204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21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Analisis!$F$191:$F$204</c:f>
              <c:numCache>
                <c:formatCode>General</c:formatCode>
                <c:ptCount val="13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HOSPITAL I MIGUEL CRUZADO VERA - ESSALUD PAITA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Analisis!$G$191:$G$204</c:f>
              <c:numCache>
                <c:formatCode>General</c:formatCode>
                <c:ptCount val="13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38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HOSPITAL II JORGE REATEGUI DELGADO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Analisis!$H$191:$H$204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6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HOSPITAL III JOSE CAYETANO HEREDIA</c:v>
                </c:pt>
              </c:strCache>
            </c:strRef>
          </c:tx>
          <c:spPr>
            <a:ln w="539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Analisis!$I$191:$I$204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8088426446694167"/>
          <c:w val="0.20506329113924052"/>
          <c:h val="0.53447339915843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1081</c:v>
                </c:pt>
                <c:pt idx="1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54</c:v>
                </c:pt>
                <c:pt idx="1">
                  <c:v>91</c:v>
                </c:pt>
                <c:pt idx="2">
                  <c:v>127</c:v>
                </c:pt>
                <c:pt idx="3">
                  <c:v>193</c:v>
                </c:pt>
                <c:pt idx="4">
                  <c:v>219</c:v>
                </c:pt>
                <c:pt idx="5">
                  <c:v>307</c:v>
                </c:pt>
                <c:pt idx="6">
                  <c:v>235</c:v>
                </c:pt>
                <c:pt idx="7">
                  <c:v>161</c:v>
                </c:pt>
                <c:pt idx="8">
                  <c:v>119</c:v>
                </c:pt>
                <c:pt idx="9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336</c:v>
                </c:pt>
                <c:pt idx="1">
                  <c:v>1273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HOSPITAL I MIGUEL CRUZADO VERA - ESSALUD PAITA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E.S I-3 BERNAL</c:v>
                </c:pt>
                <c:pt idx="10">
                  <c:v>HOSPITAL II JORGE REATEGUI DELGADO</c:v>
                </c:pt>
                <c:pt idx="11">
                  <c:v>HOSPITAL ESSALUD TALARA</c:v>
                </c:pt>
                <c:pt idx="12">
                  <c:v>E.S I-4 SANTA JULIA</c:v>
                </c:pt>
                <c:pt idx="13">
                  <c:v>HOSPITAL III JOSE CAYETANO HEREDIA</c:v>
                </c:pt>
                <c:pt idx="14">
                  <c:v>P.S. COMUNIDAD SALUDABLE</c:v>
                </c:pt>
                <c:pt idx="15">
                  <c:v>E.S I-4 CASTILLA</c:v>
                </c:pt>
                <c:pt idx="16">
                  <c:v>SALITRAL</c:v>
                </c:pt>
                <c:pt idx="17">
                  <c:v>C.S. BELLAVISTA</c:v>
                </c:pt>
                <c:pt idx="18">
                  <c:v>AUNA CLINICA MIRAFLORES</c:v>
                </c:pt>
                <c:pt idx="19">
                  <c:v>C.S. TALARA II</c:v>
                </c:pt>
                <c:pt idx="20">
                  <c:v>HUARMACA</c:v>
                </c:pt>
                <c:pt idx="21">
                  <c:v>HOSPITAL ESSALUD SULLANA</c:v>
                </c:pt>
                <c:pt idx="22">
                  <c:v>SANNA CLINICA BELEN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356</c:v>
                </c:pt>
                <c:pt idx="1">
                  <c:v>188</c:v>
                </c:pt>
                <c:pt idx="2">
                  <c:v>188</c:v>
                </c:pt>
                <c:pt idx="3">
                  <c:v>165</c:v>
                </c:pt>
                <c:pt idx="4">
                  <c:v>130</c:v>
                </c:pt>
                <c:pt idx="5">
                  <c:v>119</c:v>
                </c:pt>
                <c:pt idx="6">
                  <c:v>104</c:v>
                </c:pt>
                <c:pt idx="7">
                  <c:v>89</c:v>
                </c:pt>
                <c:pt idx="8">
                  <c:v>58</c:v>
                </c:pt>
                <c:pt idx="9">
                  <c:v>56</c:v>
                </c:pt>
                <c:pt idx="10">
                  <c:v>45</c:v>
                </c:pt>
                <c:pt idx="11">
                  <c:v>29</c:v>
                </c:pt>
                <c:pt idx="12">
                  <c:v>27</c:v>
                </c:pt>
                <c:pt idx="13">
                  <c:v>20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11</c:v>
                </c:pt>
                <c:pt idx="18">
                  <c:v>6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174</c:v>
                </c:pt>
                <c:pt idx="1">
                  <c:v>211</c:v>
                </c:pt>
                <c:pt idx="2">
                  <c:v>289</c:v>
                </c:pt>
                <c:pt idx="3">
                  <c:v>248</c:v>
                </c:pt>
                <c:pt idx="4">
                  <c:v>167</c:v>
                </c:pt>
                <c:pt idx="5">
                  <c:v>229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Analisis!$H$74:$H$87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Analisis!$I$74:$I$87</c:f>
              <c:numCache>
                <c:formatCode>General</c:formatCode>
                <c:ptCount val="13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270</c:v>
                </c:pt>
                <c:pt idx="11">
                  <c:v>272</c:v>
                </c:pt>
                <c:pt idx="1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Analisis!$L$9:$L$31</c:f>
              <c:strCach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29</c:v>
                </c:pt>
              </c:strCache>
            </c:strRef>
          </c:cat>
          <c:val>
            <c:numRef>
              <c:f>Analisis!$M$9:$M$31</c:f>
              <c:numCache>
                <c:formatCode>General</c:formatCode>
                <c:ptCount val="22"/>
                <c:pt idx="0">
                  <c:v>105</c:v>
                </c:pt>
                <c:pt idx="1">
                  <c:v>198</c:v>
                </c:pt>
                <c:pt idx="2">
                  <c:v>283</c:v>
                </c:pt>
                <c:pt idx="3">
                  <c:v>286</c:v>
                </c:pt>
                <c:pt idx="4">
                  <c:v>297</c:v>
                </c:pt>
                <c:pt idx="5">
                  <c:v>172</c:v>
                </c:pt>
                <c:pt idx="6">
                  <c:v>143</c:v>
                </c:pt>
                <c:pt idx="7">
                  <c:v>84</c:v>
                </c:pt>
                <c:pt idx="8">
                  <c:v>41</c:v>
                </c:pt>
                <c:pt idx="9">
                  <c:v>10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488</c:v>
                </c:pt>
                <c:pt idx="1">
                  <c:v>315</c:v>
                </c:pt>
                <c:pt idx="2">
                  <c:v>304</c:v>
                </c:pt>
                <c:pt idx="3">
                  <c:v>270</c:v>
                </c:pt>
                <c:pt idx="4">
                  <c:v>178</c:v>
                </c:pt>
                <c:pt idx="5">
                  <c:v>75</c:v>
                </c:pt>
                <c:pt idx="6">
                  <c:v>14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50</c:v>
                </c:pt>
                <c:pt idx="1">
                  <c:v>54</c:v>
                </c:pt>
                <c:pt idx="2">
                  <c:v>27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54</c:v>
                </c:pt>
                <c:pt idx="1">
                  <c:v>91</c:v>
                </c:pt>
                <c:pt idx="2">
                  <c:v>127</c:v>
                </c:pt>
                <c:pt idx="3">
                  <c:v>193</c:v>
                </c:pt>
                <c:pt idx="4">
                  <c:v>219</c:v>
                </c:pt>
                <c:pt idx="5">
                  <c:v>307</c:v>
                </c:pt>
                <c:pt idx="6">
                  <c:v>235</c:v>
                </c:pt>
                <c:pt idx="7">
                  <c:v>161</c:v>
                </c:pt>
                <c:pt idx="8">
                  <c:v>119</c:v>
                </c:pt>
                <c:pt idx="9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PARI?AS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455</c:v>
                </c:pt>
                <c:pt idx="1">
                  <c:v>243</c:v>
                </c:pt>
                <c:pt idx="2">
                  <c:v>131</c:v>
                </c:pt>
                <c:pt idx="3">
                  <c:v>102</c:v>
                </c:pt>
                <c:pt idx="4">
                  <c:v>85</c:v>
                </c:pt>
                <c:pt idx="5">
                  <c:v>84</c:v>
                </c:pt>
                <c:pt idx="6">
                  <c:v>66</c:v>
                </c:pt>
                <c:pt idx="7">
                  <c:v>61</c:v>
                </c:pt>
                <c:pt idx="8">
                  <c:v>52</c:v>
                </c:pt>
                <c:pt idx="9">
                  <c:v>49</c:v>
                </c:pt>
                <c:pt idx="10">
                  <c:v>44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PARI?AS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0.27948402948402951</c:v>
                </c:pt>
                <c:pt idx="1">
                  <c:v>0.42874692874692877</c:v>
                </c:pt>
                <c:pt idx="2">
                  <c:v>0.50921375921375922</c:v>
                </c:pt>
                <c:pt idx="3">
                  <c:v>0.57186732186732192</c:v>
                </c:pt>
                <c:pt idx="4">
                  <c:v>0.62407862407862413</c:v>
                </c:pt>
                <c:pt idx="5">
                  <c:v>0.67567567567567577</c:v>
                </c:pt>
                <c:pt idx="6">
                  <c:v>0.71621621621621634</c:v>
                </c:pt>
                <c:pt idx="7">
                  <c:v>0.7536855036855038</c:v>
                </c:pt>
                <c:pt idx="8">
                  <c:v>0.78562653562653573</c:v>
                </c:pt>
                <c:pt idx="9">
                  <c:v>0.81572481572481581</c:v>
                </c:pt>
                <c:pt idx="10">
                  <c:v>0.84275184275184278</c:v>
                </c:pt>
                <c:pt idx="11">
                  <c:v>0.86363636363636365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50</c:v>
                </c:pt>
                <c:pt idx="1">
                  <c:v>54</c:v>
                </c:pt>
                <c:pt idx="2">
                  <c:v>27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174</c:v>
                </c:pt>
                <c:pt idx="1">
                  <c:v>211</c:v>
                </c:pt>
                <c:pt idx="2">
                  <c:v>289</c:v>
                </c:pt>
                <c:pt idx="3">
                  <c:v>248</c:v>
                </c:pt>
                <c:pt idx="4">
                  <c:v>167</c:v>
                </c:pt>
                <c:pt idx="5">
                  <c:v>229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488</c:v>
                </c:pt>
                <c:pt idx="1">
                  <c:v>315</c:v>
                </c:pt>
                <c:pt idx="2">
                  <c:v>304</c:v>
                </c:pt>
                <c:pt idx="3">
                  <c:v>270</c:v>
                </c:pt>
                <c:pt idx="4">
                  <c:v>178</c:v>
                </c:pt>
                <c:pt idx="5">
                  <c:v>75</c:v>
                </c:pt>
                <c:pt idx="6">
                  <c:v>14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Analisis!$H$74:$H$87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Analisis!$I$74:$I$87</c:f>
              <c:numCache>
                <c:formatCode>General</c:formatCode>
                <c:ptCount val="13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270</c:v>
                </c:pt>
                <c:pt idx="11">
                  <c:v>272</c:v>
                </c:pt>
                <c:pt idx="1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Analisis!$L$9:$L$31</c:f>
              <c:strCach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29</c:v>
                </c:pt>
              </c:strCache>
            </c:strRef>
          </c:cat>
          <c:val>
            <c:numRef>
              <c:f>Analisis!$M$9:$M$31</c:f>
              <c:numCache>
                <c:formatCode>General</c:formatCode>
                <c:ptCount val="22"/>
                <c:pt idx="0">
                  <c:v>105</c:v>
                </c:pt>
                <c:pt idx="1">
                  <c:v>198</c:v>
                </c:pt>
                <c:pt idx="2">
                  <c:v>283</c:v>
                </c:pt>
                <c:pt idx="3">
                  <c:v>286</c:v>
                </c:pt>
                <c:pt idx="4">
                  <c:v>297</c:v>
                </c:pt>
                <c:pt idx="5">
                  <c:v>172</c:v>
                </c:pt>
                <c:pt idx="6">
                  <c:v>143</c:v>
                </c:pt>
                <c:pt idx="7">
                  <c:v>84</c:v>
                </c:pt>
                <c:pt idx="8">
                  <c:v>41</c:v>
                </c:pt>
                <c:pt idx="9">
                  <c:v>10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PARI?AS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SALITRAL</c:v>
                </c:pt>
                <c:pt idx="16">
                  <c:v>VICE</c:v>
                </c:pt>
                <c:pt idx="17">
                  <c:v>BELLAVISTA DE LA UNION</c:v>
                </c:pt>
                <c:pt idx="18">
                  <c:v>LA ARENA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LAS LOMAS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455</c:v>
                </c:pt>
                <c:pt idx="1">
                  <c:v>243</c:v>
                </c:pt>
                <c:pt idx="2">
                  <c:v>131</c:v>
                </c:pt>
                <c:pt idx="3">
                  <c:v>102</c:v>
                </c:pt>
                <c:pt idx="4">
                  <c:v>85</c:v>
                </c:pt>
                <c:pt idx="5">
                  <c:v>84</c:v>
                </c:pt>
                <c:pt idx="6">
                  <c:v>66</c:v>
                </c:pt>
                <c:pt idx="7">
                  <c:v>61</c:v>
                </c:pt>
                <c:pt idx="8">
                  <c:v>52</c:v>
                </c:pt>
                <c:pt idx="9">
                  <c:v>49</c:v>
                </c:pt>
                <c:pt idx="10">
                  <c:v>44</c:v>
                </c:pt>
                <c:pt idx="11">
                  <c:v>34</c:v>
                </c:pt>
                <c:pt idx="12">
                  <c:v>32</c:v>
                </c:pt>
                <c:pt idx="13">
                  <c:v>21</c:v>
                </c:pt>
                <c:pt idx="14">
                  <c:v>19</c:v>
                </c:pt>
                <c:pt idx="15">
                  <c:v>18</c:v>
                </c:pt>
                <c:pt idx="16">
                  <c:v>15</c:v>
                </c:pt>
                <c:pt idx="17">
                  <c:v>14</c:v>
                </c:pt>
                <c:pt idx="18">
                  <c:v>14</c:v>
                </c:pt>
                <c:pt idx="19">
                  <c:v>12</c:v>
                </c:pt>
                <c:pt idx="20">
                  <c:v>11</c:v>
                </c:pt>
                <c:pt idx="2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PARI?AS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SALITRAL</c:v>
                </c:pt>
                <c:pt idx="16">
                  <c:v>VICE</c:v>
                </c:pt>
                <c:pt idx="17">
                  <c:v>BELLAVISTA DE LA UNION</c:v>
                </c:pt>
                <c:pt idx="18">
                  <c:v>LA ARENA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LAS LOMAS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0.27948402948402951</c:v>
                </c:pt>
                <c:pt idx="1">
                  <c:v>0.42874692874692877</c:v>
                </c:pt>
                <c:pt idx="2">
                  <c:v>0.50921375921375922</c:v>
                </c:pt>
                <c:pt idx="3">
                  <c:v>0.57186732186732192</c:v>
                </c:pt>
                <c:pt idx="4">
                  <c:v>0.62407862407862413</c:v>
                </c:pt>
                <c:pt idx="5">
                  <c:v>0.67567567567567577</c:v>
                </c:pt>
                <c:pt idx="6">
                  <c:v>0.71621621621621634</c:v>
                </c:pt>
                <c:pt idx="7">
                  <c:v>0.7536855036855038</c:v>
                </c:pt>
                <c:pt idx="8">
                  <c:v>0.78562653562653573</c:v>
                </c:pt>
                <c:pt idx="9">
                  <c:v>0.81572481572481581</c:v>
                </c:pt>
                <c:pt idx="10">
                  <c:v>0.84275184275184278</c:v>
                </c:pt>
                <c:pt idx="11">
                  <c:v>0.86363636363636365</c:v>
                </c:pt>
                <c:pt idx="12">
                  <c:v>0.88329238329238335</c:v>
                </c:pt>
                <c:pt idx="13">
                  <c:v>0.89619164619164626</c:v>
                </c:pt>
                <c:pt idx="14">
                  <c:v>0.90786240786240791</c:v>
                </c:pt>
                <c:pt idx="15">
                  <c:v>0.91891891891891897</c:v>
                </c:pt>
                <c:pt idx="16">
                  <c:v>0.92813267813267819</c:v>
                </c:pt>
                <c:pt idx="17">
                  <c:v>0.93673218673218683</c:v>
                </c:pt>
                <c:pt idx="18">
                  <c:v>0.94533169533169548</c:v>
                </c:pt>
                <c:pt idx="19">
                  <c:v>0.95270270270270285</c:v>
                </c:pt>
                <c:pt idx="20">
                  <c:v>0.95945945945945965</c:v>
                </c:pt>
                <c:pt idx="21">
                  <c:v>0.96498771498771518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Analisis!$C$133:$C$145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Analisis!$D$133:$D$145</c:f>
              <c:numCache>
                <c:formatCode>General</c:formatCode>
                <c:ptCount val="12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  <c:pt idx="1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Analisis!$C$133:$C$145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Analisis!$E$133:$E$145</c:f>
              <c:numCache>
                <c:formatCode>General</c:formatCode>
                <c:ptCount val="12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270</c:v>
                </c:pt>
                <c:pt idx="11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1,652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1,348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304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1,081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571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34.6%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336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1273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20.3%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77.1%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43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2.6%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27 de Marzo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0.36842</cdr:x>
      <cdr:y>0.25049</cdr:y>
    </cdr:from>
    <cdr:to>
      <cdr:x>0.36842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466968" y="1200137"/>
          <a:ext cx="0" cy="2066917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78.746822800924" createdVersion="6" refreshedVersion="6" minRefreshableVersion="3" recordCount="10639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3-28T00:00:00"/>
    </cacheField>
    <cacheField name="fecha_ing_ipress" numFmtId="0">
      <sharedItems containsSemiMixedTypes="0" containsNonDate="0" containsDate="1" containsString="0" minDate="2023-01-02T00:00:00" maxDate="2024-03-28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3-27T00:00:00"/>
    </cacheField>
    <cacheField name="diagnostic_ini" numFmtId="0">
      <sharedItems containsBlank="1" count="13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5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20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</sharedItems>
    </cacheField>
    <cacheField name="infeccion_distrito" numFmtId="0">
      <sharedItems containsBlank="1" count="75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SAN JOSE"/>
        <s v="CHONGOYAPE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3-25T00:00:00" count="159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20T00:00:00"/>
        <d v="2024-03-10T00:00:00"/>
        <d v="2024-03-18T00:00:00"/>
        <d v="2024-03-07T00:00:00"/>
        <d v="2024-03-05T00:00:00"/>
        <d v="2024-02-29T00:00:00"/>
        <d v="2024-03-13T00:00:00"/>
        <d v="2024-03-17T00:00:00"/>
        <d v="2024-03-19T00:00:00"/>
        <d v="2024-03-16T00:00:00"/>
        <d v="2024-03-04T00:00:00"/>
        <d v="2024-03-15T00:00:00"/>
        <d v="2024-03-22T00:00:00"/>
        <d v="2024-03-09T00:00:00"/>
        <d v="2024-02-27T00:00:00"/>
        <d v="2024-03-03T00:00:00"/>
        <d v="2024-03-12T00:00:00"/>
        <d v="2024-03-24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3-15T00:00:00"/>
    </cacheField>
    <cacheField name="fecha_alta" numFmtId="0">
      <sharedItems containsNonDate="0" containsDate="1" containsString="0" containsBlank="1" minDate="2023-01-10T00:00:00" maxDate="2024-03-28T00:00:00" count="427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0-22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19T00:00:00"/>
        <d v="2024-03-18T00:00:00"/>
        <d v="2024-03-13T00:00:00"/>
        <d v="2024-03-09T00:00:00"/>
        <d v="2024-03-17T00:00:00"/>
        <d v="2024-03-21T00:00:00"/>
        <d v="2024-03-22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20T00:00:00"/>
        <d v="2024-03-16T00:00:00"/>
        <d v="2024-03-23T00:00:00"/>
        <d v="2024-03-15T00:00:00"/>
        <d v="2024-03-26T00:00:00"/>
        <d v="2024-03-25T00:00:00"/>
        <d v="2024-03-24T00:00:00"/>
        <d v="2024-03-27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39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12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s v="2024-03-22 16:50:18"/>
    <s v="88240"/>
    <x v="9"/>
    <x v="14"/>
    <x v="9"/>
    <x v="1"/>
    <n v="6"/>
    <x v="3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40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5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5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7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2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60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2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2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4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2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4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9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8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6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60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4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5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8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1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6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6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8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9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5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s v="2024-03-22 11:50:52"/>
    <s v="100591"/>
    <x v="3"/>
    <x v="3"/>
    <x v="2"/>
    <x v="6"/>
    <n v="3"/>
    <x v="4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6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s v="2024-03-22 16:42:38"/>
    <s v="99681"/>
    <x v="3"/>
    <x v="3"/>
    <x v="2"/>
    <x v="4"/>
    <n v="3"/>
    <x v="4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8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9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21T00:00:00"/>
    <d v="2024-03-17T00:00:00"/>
    <x v="1"/>
    <x v="5"/>
    <d v="2024-03-17T00:00:00"/>
    <x v="1"/>
    <x v="0"/>
    <x v="0"/>
    <s v="03875157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412200701C101A97.065ORFAZU1F"/>
    <s v="2024-03-21 09:49:25"/>
    <m/>
    <s v="111377"/>
    <x v="9"/>
    <x v="11"/>
    <x v="4"/>
    <x v="2"/>
    <m/>
    <x v="5"/>
    <x v="9"/>
  </r>
  <r>
    <d v="2024-03-18T00:00:00"/>
    <d v="2024-03-16T00:00:00"/>
    <x v="1"/>
    <x v="11"/>
    <d v="2024-03-13T00:00:00"/>
    <x v="0"/>
    <x v="0"/>
    <x v="0"/>
    <s v="18188468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9"/>
    <x v="1"/>
    <x v="0"/>
    <x v="0"/>
    <x v="1"/>
    <x v="0"/>
    <x v="1"/>
    <x v="0"/>
    <s v=""/>
    <x v="0"/>
    <s v="HOSPITAL ESSALUD TALARA"/>
    <s v=""/>
    <x v="0"/>
    <s v="202411200701C101A97.172CRQUPE1M"/>
    <s v="2024-03-21 09:53:40"/>
    <m/>
    <s v="111382"/>
    <x v="9"/>
    <x v="15"/>
    <x v="4"/>
    <x v="6"/>
    <m/>
    <x v="5"/>
    <x v="2"/>
  </r>
  <r>
    <d v="2024-03-18T00:00:00"/>
    <d v="2024-03-16T00:00:00"/>
    <x v="1"/>
    <x v="11"/>
    <d v="2024-03-13T00:00:00"/>
    <x v="0"/>
    <x v="0"/>
    <x v="0"/>
    <s v="45047406"/>
    <x v="0"/>
    <n v="3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6COJUCI1F"/>
    <s v="2024-03-21 10:04:37"/>
    <m/>
    <s v="111385"/>
    <x v="2"/>
    <x v="2"/>
    <x v="4"/>
    <x v="6"/>
    <n v="3"/>
    <x v="4"/>
    <x v="2"/>
  </r>
  <r>
    <d v="2024-03-18T00:00:00"/>
    <d v="2024-03-15T00:00:00"/>
    <x v="1"/>
    <x v="11"/>
    <d v="2024-03-10T00:00:00"/>
    <x v="1"/>
    <x v="0"/>
    <x v="0"/>
    <s v="43270940"/>
    <x v="0"/>
    <n v="4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40QUARAN1F"/>
    <s v="2024-03-21 10:08:06"/>
    <m/>
    <s v="111388"/>
    <x v="0"/>
    <x v="0"/>
    <x v="4"/>
    <x v="0"/>
    <n v="3"/>
    <x v="4"/>
    <x v="4"/>
  </r>
  <r>
    <d v="2024-03-18T00:00:00"/>
    <d v="2024-03-16T00:00:00"/>
    <x v="1"/>
    <x v="11"/>
    <d v="2024-03-15T00:00:00"/>
    <x v="1"/>
    <x v="0"/>
    <x v="0"/>
    <s v="42564845"/>
    <x v="0"/>
    <n v="3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39VEFALI1F"/>
    <s v="2024-03-21 10:12:06"/>
    <m/>
    <s v="111394"/>
    <x v="2"/>
    <x v="2"/>
    <x v="4"/>
    <x v="6"/>
    <n v="2"/>
    <x v="2"/>
    <x v="7"/>
  </r>
  <r>
    <d v="2024-03-18T00:00:00"/>
    <d v="2024-03-15T00:00:00"/>
    <x v="1"/>
    <x v="11"/>
    <d v="2024-03-10T00:00:00"/>
    <x v="1"/>
    <x v="0"/>
    <x v="0"/>
    <s v="10375202"/>
    <x v="0"/>
    <n v="71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71YESAVI1F"/>
    <s v="2024-03-21 10:15:39"/>
    <m/>
    <s v="111400"/>
    <x v="9"/>
    <x v="15"/>
    <x v="4"/>
    <x v="0"/>
    <n v="4"/>
    <x v="0"/>
    <x v="4"/>
  </r>
  <r>
    <d v="2024-03-22T00:00:00"/>
    <d v="2024-03-21T00:00:00"/>
    <x v="1"/>
    <x v="5"/>
    <d v="2024-03-20T00:00:00"/>
    <x v="1"/>
    <x v="0"/>
    <x v="0"/>
    <s v="03820016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65ARDEEM1F"/>
    <s v="2024-03-22 09:55:18"/>
    <m/>
    <s v="111771"/>
    <x v="9"/>
    <x v="11"/>
    <x v="4"/>
    <x v="5"/>
    <m/>
    <x v="5"/>
    <x v="7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3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22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4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25 10:43:52"/>
    <s v="110309"/>
    <x v="9"/>
    <x v="13"/>
    <x v="4"/>
    <x v="2"/>
    <n v="4"/>
    <x v="0"/>
    <x v="1"/>
  </r>
  <r>
    <d v="2024-03-22T00:00:00"/>
    <d v="2024-03-18T00:00:00"/>
    <x v="1"/>
    <x v="5"/>
    <d v="2024-03-14T00:00:00"/>
    <x v="0"/>
    <x v="0"/>
    <x v="0"/>
    <s v="03485150"/>
    <x v="0"/>
    <n v="78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5"/>
    <x v="0"/>
    <x v="5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178CAFAEN10M"/>
    <s v="2024-03-20 19:09:19"/>
    <s v="2024-03-22 17:31:15"/>
    <s v="111279"/>
    <x v="9"/>
    <x v="13"/>
    <x v="4"/>
    <x v="1"/>
    <n v="4"/>
    <x v="0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7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6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8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9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2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0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8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8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5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8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6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6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3-11 14:34:33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60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8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3-23 08:51:13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3-23 08:52:56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8"/>
    <x v="0"/>
    <x v="5"/>
    <x v="4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3-23 08:54:06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4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1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6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3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6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60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9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5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3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6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5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5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5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3-20 11:20:48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200101A101"/>
    <s v="HOSPITAL SANTA ROSA DE PIURA"/>
    <x v="118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3-12 14:32:44"/>
    <s v="103174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1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9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5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4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5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8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9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m/>
    <s v="110133"/>
    <x v="4"/>
    <x v="5"/>
    <x v="4"/>
    <x v="1"/>
    <m/>
    <x v="5"/>
    <x v="5"/>
  </r>
  <r>
    <d v="2024-03-20T00:00:00"/>
    <d v="2024-03-18T00:00:00"/>
    <x v="1"/>
    <x v="5"/>
    <d v="2024-03-12T00:00:00"/>
    <x v="7"/>
    <x v="1"/>
    <x v="0"/>
    <s v="03860774"/>
    <x v="0"/>
    <n v="62"/>
    <x v="1"/>
    <x v="1"/>
    <s v="0"/>
    <x v="1"/>
    <x v="14"/>
    <x v="0"/>
    <x v="0"/>
    <x v="1"/>
    <x v="4"/>
    <x v="1"/>
    <x v="3"/>
    <x v="0"/>
    <x v="0"/>
    <x v="3"/>
    <x v="19"/>
    <s v=""/>
    <m/>
    <x v="0"/>
    <x v="0"/>
    <m/>
    <x v="405"/>
    <x v="0"/>
    <x v="1"/>
    <x v="0"/>
    <x v="0"/>
    <x v="0"/>
    <x v="14"/>
    <x v="1"/>
    <x v="0"/>
    <x v="0"/>
    <x v="0"/>
    <x v="1"/>
    <x v="1"/>
    <x v="0"/>
    <s v=""/>
    <x v="1"/>
    <s v="HOSPITAL II JORGE REATEGUI DELGADO"/>
    <s v=""/>
    <x v="0"/>
    <s v="202411200101C101A97.162SAROGU1M"/>
    <s v="2024-03-20 11:38:26"/>
    <s v="2024-03-23 09:03:12"/>
    <s v="111096"/>
    <x v="9"/>
    <x v="14"/>
    <x v="4"/>
    <x v="1"/>
    <n v="4"/>
    <x v="0"/>
    <x v="5"/>
  </r>
  <r>
    <d v="2024-03-20T00:00:00"/>
    <d v="2024-03-19T00:00:00"/>
    <x v="1"/>
    <x v="5"/>
    <d v="2024-03-16T00:00:00"/>
    <x v="0"/>
    <x v="1"/>
    <x v="0"/>
    <s v="48341172"/>
    <x v="0"/>
    <n v="3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0GULESH1F"/>
    <s v="2024-03-21 09:43:49"/>
    <m/>
    <s v="111368"/>
    <x v="2"/>
    <x v="4"/>
    <x v="4"/>
    <x v="3"/>
    <m/>
    <x v="5"/>
    <x v="2"/>
  </r>
  <r>
    <d v="2024-03-18T00:00:00"/>
    <d v="2024-03-16T00:00:00"/>
    <x v="1"/>
    <x v="11"/>
    <d v="2024-03-11T00:00:00"/>
    <x v="0"/>
    <x v="1"/>
    <x v="0"/>
    <s v="03362034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1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54FEPAAB1M"/>
    <s v="2024-03-21 10:19:46"/>
    <m/>
    <s v="111405"/>
    <x v="4"/>
    <x v="5"/>
    <x v="4"/>
    <x v="6"/>
    <n v="4"/>
    <x v="0"/>
    <x v="4"/>
  </r>
  <r>
    <d v="2024-03-15T00:00:00"/>
    <d v="2024-03-14T00:00:00"/>
    <x v="1"/>
    <x v="11"/>
    <d v="2024-03-10T00:00:00"/>
    <x v="1"/>
    <x v="1"/>
    <x v="0"/>
    <s v="4404502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411200701C101A97.043MASAMI1F"/>
    <s v="2024-03-21 10:22:30"/>
    <m/>
    <s v="111408"/>
    <x v="0"/>
    <x v="0"/>
    <x v="4"/>
    <x v="5"/>
    <n v="3"/>
    <x v="4"/>
    <x v="0"/>
  </r>
  <r>
    <d v="2024-03-14T00:00:00"/>
    <d v="2024-03-13T00:00:00"/>
    <x v="1"/>
    <x v="11"/>
    <d v="2024-03-11T00:00:00"/>
    <x v="1"/>
    <x v="1"/>
    <x v="0"/>
    <s v="03839436"/>
    <x v="0"/>
    <n v="7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70VEDEFL1F"/>
    <s v="2024-03-21 10:27:51"/>
    <m/>
    <s v="111415"/>
    <x v="9"/>
    <x v="15"/>
    <x v="4"/>
    <x v="4"/>
    <n v="4"/>
    <x v="0"/>
    <x v="1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8"/>
    <x v="0"/>
    <x v="5"/>
    <x v="4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25 15:01:41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8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0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5T00:00:00"/>
    <d v="2024-03-12T00:00:00"/>
    <x v="1"/>
    <x v="11"/>
    <d v="2024-03-05T00:00:00"/>
    <x v="0"/>
    <x v="1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15 10:56:20"/>
    <s v="108199"/>
    <x v="4"/>
    <x v="5"/>
    <x v="4"/>
    <x v="3"/>
    <m/>
    <x v="5"/>
    <x v="3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20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3-20T00:00:00"/>
    <d v="2024-03-14T00:00:00"/>
    <x v="1"/>
    <x v="11"/>
    <d v="2024-03-12T00:00:00"/>
    <x v="0"/>
    <x v="1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20 16:10:10"/>
    <s v="109790"/>
    <x v="2"/>
    <x v="4"/>
    <x v="4"/>
    <x v="5"/>
    <m/>
    <x v="5"/>
    <x v="1"/>
  </r>
  <r>
    <d v="2024-02-22T00:00:00"/>
    <d v="2024-02-22T00:00:00"/>
    <x v="1"/>
    <x v="3"/>
    <d v="2024-02-22T00:00:00"/>
    <x v="0"/>
    <x v="1"/>
    <x v="0"/>
    <s v="74736907"/>
    <x v="0"/>
    <n v="27"/>
    <x v="0"/>
    <x v="0"/>
    <s v="0"/>
    <x v="1"/>
    <x v="4"/>
    <x v="1"/>
    <x v="0"/>
    <x v="2"/>
    <x v="2"/>
    <x v="0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0"/>
    <s v=""/>
    <x v="0"/>
    <s v="HOSP. APOYO II SULLANA"/>
    <s v=""/>
    <x v="0"/>
    <s v="20248200601A101A97.127GAMIJH1F"/>
    <s v="2024-03-19 17:37:35"/>
    <s v="2024-03-19 17:38:14"/>
    <s v="110866"/>
    <x v="1"/>
    <x v="6"/>
    <x v="2"/>
    <x v="5"/>
    <n v="2"/>
    <x v="2"/>
    <x v="9"/>
  </r>
  <r>
    <d v="2024-03-27T00:00:00"/>
    <d v="2024-03-19T00:00:00"/>
    <x v="1"/>
    <x v="5"/>
    <d v="2024-03-15T00:00:00"/>
    <x v="0"/>
    <x v="1"/>
    <x v="0"/>
    <s v="03483414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55CHCHRO1F"/>
    <s v="2024-03-20 19:11:47"/>
    <s v="2024-03-27 12:36:08"/>
    <s v="111280"/>
    <x v="4"/>
    <x v="12"/>
    <x v="4"/>
    <x v="3"/>
    <m/>
    <x v="5"/>
    <x v="0"/>
  </r>
  <r>
    <d v="2024-03-23T00:00:00"/>
    <d v="2024-03-20T00:00:00"/>
    <x v="1"/>
    <x v="5"/>
    <d v="2024-03-14T00:00:00"/>
    <x v="0"/>
    <x v="1"/>
    <x v="0"/>
    <s v="74051432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30RICOKE1M"/>
    <s v="2024-03-21 15:33:29"/>
    <s v="2024-03-24 09:33:50"/>
    <s v="111610"/>
    <x v="2"/>
    <x v="4"/>
    <x v="4"/>
    <x v="4"/>
    <n v="3"/>
    <x v="4"/>
    <x v="5"/>
  </r>
  <r>
    <d v="2024-03-21T00:00:00"/>
    <d v="2024-03-21T00:00:00"/>
    <x v="1"/>
    <x v="5"/>
    <d v="2024-03-14T00:00:00"/>
    <x v="0"/>
    <x v="1"/>
    <x v="0"/>
    <s v="72947472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1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11200101A207A97.121VIMIRO1M"/>
    <s v="2024-03-21 22:27:52"/>
    <s v="2024-03-23 15:46:48"/>
    <s v="111699"/>
    <x v="1"/>
    <x v="1"/>
    <x v="4"/>
    <x v="5"/>
    <n v="2"/>
    <x v="2"/>
    <x v="3"/>
  </r>
  <r>
    <d v="2024-03-21T00:00:00"/>
    <d v="2024-03-20T00:00:00"/>
    <x v="1"/>
    <x v="5"/>
    <d v="2024-03-16T00:00:00"/>
    <x v="0"/>
    <x v="1"/>
    <x v="0"/>
    <s v="02872753"/>
    <x v="0"/>
    <n v="4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1"/>
    <x v="0"/>
    <x v="5"/>
    <x v="0"/>
    <x v="0"/>
    <x v="0"/>
    <x v="0"/>
    <x v="0"/>
    <x v="0"/>
    <x v="0"/>
    <x v="0"/>
    <x v="0"/>
    <x v="0"/>
    <x v="0"/>
    <s v=""/>
    <x v="1"/>
    <s v="E.S I-4 SANTA JULIA"/>
    <s v="LEUCOCITOS 9560 PLAQUETAS 128000"/>
    <x v="0"/>
    <s v="202411200101A207A97.147PASASO1F"/>
    <s v="2024-03-21 22:29:29"/>
    <s v="2024-03-23 15:46:04"/>
    <s v="111700"/>
    <x v="0"/>
    <x v="7"/>
    <x v="4"/>
    <x v="4"/>
    <n v="3"/>
    <x v="4"/>
    <x v="0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5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20T00:00:00"/>
    <d v="2024-03-20T00:00:00"/>
    <x v="1"/>
    <x v="5"/>
    <d v="2024-03-18T00:00:00"/>
    <x v="5"/>
    <x v="2"/>
    <x v="0"/>
    <s v="02723307"/>
    <x v="0"/>
    <n v="59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129"/>
    <x v="0"/>
    <m/>
    <x v="9"/>
    <x v="1"/>
    <x v="1"/>
    <x v="0"/>
    <x v="0"/>
    <x v="0"/>
    <x v="17"/>
    <x v="1"/>
    <x v="0"/>
    <x v="1"/>
    <x v="0"/>
    <x v="0"/>
    <x v="1"/>
    <x v="0"/>
    <s v=""/>
    <x v="1"/>
    <s v="E.S I-3 BERNAL"/>
    <s v="PACIENTE EN MAL ESTADO GENERAL "/>
    <x v="0"/>
    <s v="202412200803A201A97.259MABATE10M"/>
    <s v="2024-03-21 09:14:54"/>
    <m/>
    <s v="111352"/>
    <x v="4"/>
    <x v="12"/>
    <x v="4"/>
    <x v="4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2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2-16T00:00:00"/>
    <d v="2024-02-16T00:00:00"/>
    <x v="1"/>
    <x v="9"/>
    <d v="2024-02-13T00:00:00"/>
    <x v="1"/>
    <x v="0"/>
    <x v="0"/>
    <s v="91732598"/>
    <x v="0"/>
    <n v="4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6"/>
    <x v="2"/>
    <x v="1"/>
    <x v="0"/>
    <x v="0"/>
    <x v="0"/>
    <x v="0"/>
    <x v="0"/>
    <x v="0"/>
    <x v="0"/>
    <x v="0"/>
    <x v="0"/>
    <x v="0"/>
    <x v="5"/>
    <s v=""/>
    <x v="0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0"/>
    <n v="3"/>
    <x v="4"/>
    <x v="2"/>
  </r>
  <r>
    <d v="2024-03-19T00:00:00"/>
    <d v="2024-03-19T00:00:00"/>
    <x v="1"/>
    <x v="5"/>
    <d v="2024-03-17T00:00:00"/>
    <x v="1"/>
    <x v="0"/>
    <x v="0"/>
    <s v="81992366"/>
    <x v="1"/>
    <n v="7"/>
    <x v="0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4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07VIJUKH1F"/>
    <s v="2024-03-20 11:57:15"/>
    <s v="2024-03-22 07:25:23"/>
    <s v="111118"/>
    <x v="8"/>
    <x v="10"/>
    <x v="4"/>
    <x v="3"/>
    <n v="2"/>
    <x v="2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20 13:53:33"/>
    <s v="107702"/>
    <x v="9"/>
    <x v="11"/>
    <x v="4"/>
    <x v="3"/>
    <n v="7"/>
    <x v="3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1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20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333"/>
    <x v="1"/>
    <x v="1"/>
    <x v="0"/>
    <x v="0"/>
    <x v="0"/>
    <x v="0"/>
    <x v="0"/>
    <x v="0"/>
    <x v="0"/>
    <x v="0"/>
    <x v="0"/>
    <x v="0"/>
    <x v="3"/>
    <s v=""/>
    <x v="0"/>
    <s v="HOSPITAL LAS MERCEDES-PAITA"/>
    <s v="PACIENTE REFERIDO DE HOSPITAL LAS MERCEDES. "/>
    <x v="0"/>
    <s v="20246200501A101A97.028PILUJU1F"/>
    <s v="2024-03-19 17:17:34"/>
    <s v="2024-03-19 17:17:57"/>
    <s v="110844"/>
    <x v="1"/>
    <x v="6"/>
    <x v="2"/>
    <x v="6"/>
    <n v="5"/>
    <x v="3"/>
    <x v="9"/>
  </r>
  <r>
    <d v="2024-02-09T00:00:00"/>
    <d v="2024-02-09T00:00:00"/>
    <x v="1"/>
    <x v="16"/>
    <d v="2024-02-09T00:00:00"/>
    <x v="0"/>
    <x v="0"/>
    <x v="0"/>
    <s v="60913325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4"/>
    <x v="2"/>
    <x v="1"/>
    <x v="0"/>
    <x v="0"/>
    <x v="0"/>
    <x v="0"/>
    <x v="0"/>
    <x v="0"/>
    <x v="0"/>
    <x v="0"/>
    <x v="0"/>
    <x v="0"/>
    <x v="3"/>
    <s v=""/>
    <x v="0"/>
    <s v="C.S. VILLA PRIMAVERA"/>
    <s v="PACIENTE VIENE CON PRUEBA REALIZADA EN VILLA PRIMAVERA "/>
    <x v="0"/>
    <s v="20246200601A202A97.020PEATES1F"/>
    <s v="2024-03-19 17:23:49"/>
    <s v="2024-03-20 14:07:05"/>
    <s v="110850"/>
    <x v="1"/>
    <x v="1"/>
    <x v="2"/>
    <x v="0"/>
    <n v="5"/>
    <x v="3"/>
    <x v="9"/>
  </r>
  <r>
    <d v="2024-02-26T00:00:00"/>
    <d v="2024-02-26T00:00:00"/>
    <x v="1"/>
    <x v="12"/>
    <d v="2024-02-25T00:00:00"/>
    <x v="1"/>
    <x v="0"/>
    <x v="0"/>
    <s v="61436382"/>
    <x v="0"/>
    <n v="1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015ALOLER1M"/>
    <s v="2024-03-19 17:28:02"/>
    <s v="2024-03-19 17:28:36"/>
    <s v="110853"/>
    <x v="3"/>
    <x v="3"/>
    <x v="2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"/>
    <m/>
    <x v="0"/>
    <x v="0"/>
    <m/>
    <x v="40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s v="2024-03-23 11:09:17"/>
    <s v="104816"/>
    <x v="2"/>
    <x v="2"/>
    <x v="4"/>
    <x v="2"/>
    <n v="18"/>
    <x v="6"/>
    <x v="7"/>
  </r>
  <r>
    <d v="2024-03-20T00:00:00"/>
    <d v="2024-03-16T00:00:00"/>
    <x v="1"/>
    <x v="11"/>
    <d v="2024-03-14T00:00:00"/>
    <x v="0"/>
    <x v="0"/>
    <x v="0"/>
    <s v="02869771"/>
    <x v="0"/>
    <n v="47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0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 RAPIDA NS1,IGM,IGG NEGATIVO"/>
    <x v="0"/>
    <s v="202411200101A101A97.147SUTEAL0F"/>
    <s v="2024-03-20 12:32:40"/>
    <s v="2024-03-23 12:02:06"/>
    <s v="111168"/>
    <x v="0"/>
    <x v="7"/>
    <x v="4"/>
    <x v="6"/>
    <n v="5"/>
    <x v="3"/>
    <x v="1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21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21 19:03:26"/>
    <s v="109306"/>
    <x v="1"/>
    <x v="6"/>
    <x v="4"/>
    <x v="5"/>
    <n v="7"/>
    <x v="3"/>
    <x v="1"/>
  </r>
  <r>
    <d v="2024-03-19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39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21 18:35:19"/>
    <s v="109853"/>
    <x v="2"/>
    <x v="2"/>
    <x v="4"/>
    <x v="0"/>
    <n v="4"/>
    <x v="0"/>
    <x v="5"/>
  </r>
  <r>
    <d v="2024-03-19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25 10:45:04"/>
    <s v="109855"/>
    <x v="2"/>
    <x v="4"/>
    <x v="4"/>
    <x v="6"/>
    <n v="3"/>
    <x v="4"/>
    <x v="7"/>
  </r>
  <r>
    <d v="2024-03-21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40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s v="2024-03-21 18:36:34"/>
    <s v="110292"/>
    <x v="3"/>
    <x v="3"/>
    <x v="4"/>
    <x v="1"/>
    <n v="3"/>
    <x v="4"/>
    <x v="9"/>
  </r>
  <r>
    <d v="2024-03-19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s v="2024-03-21 18:36:06"/>
    <s v="110293"/>
    <x v="1"/>
    <x v="1"/>
    <x v="4"/>
    <x v="2"/>
    <n v="2"/>
    <x v="2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3"/>
    <x v="0"/>
    <x v="1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3-18 18:28:24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400"/>
    <x v="0"/>
    <x v="1"/>
    <x v="4"/>
    <x v="0"/>
    <x v="0"/>
    <x v="0"/>
    <x v="0"/>
    <x v="0"/>
    <x v="0"/>
    <x v="0"/>
    <x v="0"/>
    <x v="0"/>
    <x v="4"/>
    <s v=""/>
    <x v="0"/>
    <s v="C.S. TAMBOGRANDE"/>
    <s v=""/>
    <x v="0"/>
    <s v="202410200114A201A97.018BECONA1F"/>
    <s v="2024-03-18 18:32:37"/>
    <s v="2024-03-19 20:33:14"/>
    <s v="110397"/>
    <x v="3"/>
    <x v="3"/>
    <x v="4"/>
    <x v="6"/>
    <n v="2"/>
    <x v="2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399"/>
    <x v="0"/>
    <x v="3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s v="2024-03-23 17:20:00"/>
    <s v="110398"/>
    <x v="2"/>
    <x v="2"/>
    <x v="4"/>
    <x v="1"/>
    <n v="1"/>
    <x v="1"/>
    <x v="1"/>
  </r>
  <r>
    <d v="2024-03-20T00:00:00"/>
    <d v="2024-03-17T00:00:00"/>
    <x v="1"/>
    <x v="5"/>
    <d v="2024-03-15T00:00:00"/>
    <x v="1"/>
    <x v="0"/>
    <x v="0"/>
    <s v="74382113"/>
    <x v="0"/>
    <n v="1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9JAZAJO1F"/>
    <s v="2024-03-19 18:23:09"/>
    <s v="2024-03-25 10:51:48"/>
    <s v="110883"/>
    <x v="3"/>
    <x v="3"/>
    <x v="4"/>
    <x v="2"/>
    <n v="3"/>
    <x v="4"/>
    <x v="1"/>
  </r>
  <r>
    <d v="2024-03-18T00:00:00"/>
    <d v="2024-03-18T00:00:00"/>
    <x v="1"/>
    <x v="5"/>
    <d v="2024-03-17T00:00:00"/>
    <x v="1"/>
    <x v="0"/>
    <x v="0"/>
    <s v="44642586"/>
    <x v="0"/>
    <n v="36"/>
    <x v="0"/>
    <x v="3"/>
    <s v="33"/>
    <x v="0"/>
    <x v="13"/>
    <x v="1"/>
    <x v="0"/>
    <x v="1"/>
    <x v="8"/>
    <x v="1"/>
    <x v="0"/>
    <x v="2"/>
    <x v="0"/>
    <x v="1"/>
    <x v="6"/>
    <s v="200101A101"/>
    <s v="HOSPITAL SANTA ROSA DE PIURA"/>
    <x v="131"/>
    <x v="0"/>
    <m/>
    <x v="9"/>
    <x v="0"/>
    <x v="3"/>
    <x v="4"/>
    <x v="0"/>
    <x v="0"/>
    <x v="0"/>
    <x v="0"/>
    <x v="0"/>
    <x v="0"/>
    <x v="0"/>
    <x v="0"/>
    <x v="0"/>
    <x v="4"/>
    <s v=""/>
    <x v="1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4"/>
    <x v="1"/>
    <m/>
    <x v="5"/>
    <x v="7"/>
  </r>
  <r>
    <d v="2024-03-26T00:00:00"/>
    <d v="2024-03-19T00:00:00"/>
    <x v="1"/>
    <x v="5"/>
    <d v="2024-03-16T00:00:00"/>
    <x v="0"/>
    <x v="0"/>
    <x v="0"/>
    <s v="75220132"/>
    <x v="0"/>
    <n v="23"/>
    <x v="0"/>
    <x v="3"/>
    <s v="21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1200501A101A97.123ANRUDI1F"/>
    <s v="2024-03-20 19:07:15"/>
    <s v="2024-03-26 09:17:58"/>
    <s v="111278"/>
    <x v="1"/>
    <x v="1"/>
    <x v="4"/>
    <x v="3"/>
    <m/>
    <x v="5"/>
    <x v="2"/>
  </r>
  <r>
    <d v="2024-03-27T00:00:00"/>
    <d v="2024-03-21T00:00:00"/>
    <x v="1"/>
    <x v="5"/>
    <d v="2024-03-18T00:00:00"/>
    <x v="0"/>
    <x v="0"/>
    <x v="0"/>
    <s v="76842161"/>
    <x v="0"/>
    <n v="26"/>
    <x v="0"/>
    <x v="3"/>
    <s v="8"/>
    <x v="0"/>
    <x v="1"/>
    <x v="1"/>
    <x v="0"/>
    <x v="0"/>
    <x v="0"/>
    <x v="0"/>
    <x v="0"/>
    <x v="0"/>
    <x v="0"/>
    <x v="0"/>
    <x v="31"/>
    <s v=""/>
    <m/>
    <x v="0"/>
    <x v="0"/>
    <m/>
    <x v="9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26GOAVGL1F"/>
    <s v="2024-03-22 19:12:25"/>
    <s v="2024-03-27 12:37:37"/>
    <s v="112110"/>
    <x v="1"/>
    <x v="6"/>
    <x v="4"/>
    <x v="5"/>
    <m/>
    <x v="5"/>
    <x v="2"/>
  </r>
  <r>
    <d v="2024-03-27T00:00:00"/>
    <d v="2024-03-21T00:00:00"/>
    <x v="1"/>
    <x v="5"/>
    <d v="2024-03-19T00:00:00"/>
    <x v="0"/>
    <x v="0"/>
    <x v="0"/>
    <s v="75516932"/>
    <x v="0"/>
    <n v="1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19CRCOTH1F"/>
    <s v="2024-03-22 19:13:59"/>
    <s v="2024-03-27 12:38:31"/>
    <s v="112111"/>
    <x v="3"/>
    <x v="3"/>
    <x v="4"/>
    <x v="5"/>
    <m/>
    <x v="5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s v="2024-03-22 13:06:58"/>
    <s v="106917"/>
    <x v="1"/>
    <x v="6"/>
    <x v="4"/>
    <x v="4"/>
    <n v="5"/>
    <x v="3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1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3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21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404"/>
    <x v="0"/>
    <x v="5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21 19:04:23"/>
    <s v="110312"/>
    <x v="1"/>
    <x v="1"/>
    <x v="4"/>
    <x v="2"/>
    <n v="4"/>
    <x v="0"/>
    <x v="1"/>
  </r>
  <r>
    <d v="2024-03-11T00:00:00"/>
    <d v="2024-03-11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"/>
    <m/>
    <x v="0"/>
    <x v="0"/>
    <m/>
    <x v="401"/>
    <x v="2"/>
    <x v="1"/>
    <x v="0"/>
    <x v="0"/>
    <x v="0"/>
    <x v="0"/>
    <x v="0"/>
    <x v="0"/>
    <x v="0"/>
    <x v="0"/>
    <x v="0"/>
    <x v="0"/>
    <x v="2"/>
    <s v="MATERNIDAD"/>
    <x v="0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4"/>
    <x v="4"/>
    <x v="1"/>
    <n v="2"/>
    <x v="2"/>
    <x v="8"/>
  </r>
  <r>
    <d v="2024-03-20T00:00:00"/>
    <d v="2024-03-20T00:00:00"/>
    <x v="1"/>
    <x v="5"/>
    <d v="2024-03-18T00:00:00"/>
    <x v="1"/>
    <x v="0"/>
    <x v="0"/>
    <s v="75742809"/>
    <x v="0"/>
    <n v="20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2200601A101A97.020RUFAKA1F"/>
    <s v="2024-03-20 07:33:57"/>
    <s v="2024-03-22 08:35:42"/>
    <s v="110926"/>
    <x v="1"/>
    <x v="1"/>
    <x v="4"/>
    <x v="4"/>
    <n v="1"/>
    <x v="1"/>
    <x v="1"/>
  </r>
  <r>
    <d v="2024-03-07T00:00:00"/>
    <d v="2024-03-06T00:00:00"/>
    <x v="1"/>
    <x v="10"/>
    <d v="2024-03-06T00:00:00"/>
    <x v="1"/>
    <x v="0"/>
    <x v="0"/>
    <s v="92327173"/>
    <x v="0"/>
    <n v="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1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02JIALMI1M"/>
    <s v="2024-03-20 10:36:27"/>
    <m/>
    <s v="111042"/>
    <x v="7"/>
    <x v="10"/>
    <x v="4"/>
    <x v="4"/>
    <n v="6"/>
    <x v="3"/>
    <x v="9"/>
  </r>
  <r>
    <d v="2024-03-07T00:00:00"/>
    <d v="2024-03-06T00:00:00"/>
    <x v="1"/>
    <x v="10"/>
    <d v="2024-03-06T00:00:00"/>
    <x v="0"/>
    <x v="0"/>
    <x v="0"/>
    <s v="75864467"/>
    <x v="0"/>
    <n v="26"/>
    <x v="0"/>
    <x v="3"/>
    <s v="26"/>
    <x v="0"/>
    <x v="26"/>
    <x v="1"/>
    <x v="0"/>
    <x v="1"/>
    <x v="13"/>
    <x v="1"/>
    <x v="1"/>
    <x v="10"/>
    <x v="0"/>
    <x v="1"/>
    <x v="38"/>
    <s v="200110A201"/>
    <s v="E.S I-4 LA UNION"/>
    <x v="132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HOSPITAL SANTA ROSA DE PIURA"/>
    <s v="ALTA VOLUNTARIA"/>
    <x v="0"/>
    <s v="202410200101A101A97.126RIPUMI0F"/>
    <s v="2024-03-20 10:50:36"/>
    <m/>
    <s v="111051"/>
    <x v="1"/>
    <x v="6"/>
    <x v="4"/>
    <x v="4"/>
    <m/>
    <x v="5"/>
    <x v="9"/>
  </r>
  <r>
    <d v="2024-03-09T00:00:00"/>
    <d v="2024-03-08T00:00:00"/>
    <x v="1"/>
    <x v="10"/>
    <d v="2024-03-07T00:00:00"/>
    <x v="1"/>
    <x v="0"/>
    <x v="0"/>
    <s v="91996479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03SICOLU1M"/>
    <s v="2024-03-20 10:57:52"/>
    <m/>
    <s v="111053"/>
    <x v="7"/>
    <x v="10"/>
    <x v="4"/>
    <x v="0"/>
    <n v="2"/>
    <x v="2"/>
    <x v="7"/>
  </r>
  <r>
    <d v="2024-03-20T00:00:00"/>
    <d v="2024-03-20T00:00:00"/>
    <x v="1"/>
    <x v="5"/>
    <d v="2024-03-17T00:00:00"/>
    <x v="1"/>
    <x v="0"/>
    <x v="0"/>
    <s v="78013323"/>
    <x v="0"/>
    <n v="27"/>
    <x v="0"/>
    <x v="3"/>
    <s v="38"/>
    <x v="1"/>
    <x v="4"/>
    <x v="1"/>
    <x v="0"/>
    <x v="2"/>
    <x v="2"/>
    <x v="0"/>
    <x v="0"/>
    <x v="2"/>
    <x v="0"/>
    <x v="3"/>
    <x v="22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MATERNIDAD"/>
    <x v="0"/>
    <s v="C.S. MANCORA"/>
    <s v=""/>
    <x v="0"/>
    <s v="202412200706A201A97.027HICACE1F"/>
    <s v="2024-03-21 09:48:58"/>
    <s v="2024-03-22 18:25:28"/>
    <s v="111375"/>
    <x v="1"/>
    <x v="6"/>
    <x v="4"/>
    <x v="4"/>
    <n v="2"/>
    <x v="2"/>
    <x v="2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8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22"/>
    <x v="0"/>
    <x v="3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21 13:28:32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s v="2024-03-21 13:17:22"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s v="2024-03-21 13:15:55"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m/>
    <s v="110131"/>
    <x v="5"/>
    <x v="8"/>
    <x v="4"/>
    <x v="6"/>
    <m/>
    <x v="5"/>
    <x v="5"/>
  </r>
  <r>
    <d v="2024-03-18T00:00:00"/>
    <d v="2024-03-17T00:00:00"/>
    <x v="1"/>
    <x v="5"/>
    <d v="2024-03-16T00:00:00"/>
    <x v="0"/>
    <x v="1"/>
    <x v="0"/>
    <s v="79974112"/>
    <x v="0"/>
    <n v="7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1200701C101A97.107SIZAPA1F"/>
    <s v="2024-03-21 09:58:49"/>
    <m/>
    <s v="111383"/>
    <x v="5"/>
    <x v="8"/>
    <x v="4"/>
    <x v="2"/>
    <m/>
    <x v="5"/>
    <x v="7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60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401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2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01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15T00:00:00"/>
    <d v="2024-03-08T00:00:00"/>
    <x v="1"/>
    <x v="10"/>
    <d v="2024-03-05T00:00:00"/>
    <x v="0"/>
    <x v="1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15 10:52:21"/>
    <s v="107069"/>
    <x v="6"/>
    <x v="9"/>
    <x v="4"/>
    <x v="0"/>
    <m/>
    <x v="5"/>
    <x v="2"/>
  </r>
  <r>
    <d v="2024-03-20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9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20 16:06:00"/>
    <s v="107071"/>
    <x v="7"/>
    <x v="10"/>
    <x v="4"/>
    <x v="0"/>
    <m/>
    <x v="5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18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21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21 12:24:07"/>
    <s v="107668"/>
    <x v="6"/>
    <x v="9"/>
    <x v="4"/>
    <x v="1"/>
    <m/>
    <x v="5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01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1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8:23:55"/>
    <s v="108722"/>
    <x v="8"/>
    <x v="10"/>
    <x v="4"/>
    <x v="3"/>
    <n v="7"/>
    <x v="3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0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0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20T00:00:00"/>
    <d v="2024-03-16T00:00:00"/>
    <x v="1"/>
    <x v="11"/>
    <d v="2024-03-09T00:00:00"/>
    <x v="0"/>
    <x v="1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1PEPECA1F"/>
    <s v="2024-03-16 16:07:10"/>
    <s v="2024-03-20 16:10:49"/>
    <s v="109799"/>
    <x v="6"/>
    <x v="9"/>
    <x v="4"/>
    <x v="6"/>
    <m/>
    <x v="5"/>
    <x v="3"/>
  </r>
  <r>
    <d v="2024-03-20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20 16:15:15"/>
    <s v="109836"/>
    <x v="5"/>
    <x v="8"/>
    <x v="4"/>
    <x v="2"/>
    <n v="3"/>
    <x v="4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9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s v="2024-03-21 07:03:47"/>
    <s v="109997"/>
    <x v="7"/>
    <x v="10"/>
    <x v="4"/>
    <x v="2"/>
    <n v="3"/>
    <x v="4"/>
    <x v="7"/>
  </r>
  <r>
    <d v="2024-03-20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20 16:17:23"/>
    <s v="110314"/>
    <x v="5"/>
    <x v="8"/>
    <x v="4"/>
    <x v="2"/>
    <n v="2"/>
    <x v="2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8:24:09"/>
    <s v="110406"/>
    <x v="5"/>
    <x v="8"/>
    <x v="4"/>
    <x v="1"/>
    <n v="1"/>
    <x v="1"/>
    <x v="1"/>
  </r>
  <r>
    <d v="2024-03-22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4DIQUAN10F"/>
    <s v="2024-03-19 12:32:59"/>
    <s v="2024-03-22 12:02:05"/>
    <s v="110684"/>
    <x v="6"/>
    <x v="9"/>
    <x v="4"/>
    <x v="1"/>
    <m/>
    <x v="5"/>
    <x v="0"/>
  </r>
  <r>
    <d v="2024-03-22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NIMODA1F"/>
    <s v="2024-03-19 12:52:31"/>
    <s v="2024-03-23 16:25:31"/>
    <s v="110698"/>
    <x v="6"/>
    <x v="9"/>
    <x v="4"/>
    <x v="1"/>
    <n v="4"/>
    <x v="0"/>
    <x v="2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19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s v="2024-03-21 07:04:11"/>
    <s v="110731"/>
    <x v="7"/>
    <x v="10"/>
    <x v="4"/>
    <x v="3"/>
    <n v="1"/>
    <x v="1"/>
    <x v="0"/>
  </r>
  <r>
    <d v="2024-03-03T00:00:00"/>
    <d v="2024-03-03T00:00:00"/>
    <x v="1"/>
    <x v="10"/>
    <d v="2024-02-26T00:00:00"/>
    <x v="1"/>
    <x v="1"/>
    <x v="0"/>
    <s v="79028296"/>
    <x v="0"/>
    <n v="9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84"/>
    <x v="2"/>
    <x v="1"/>
    <x v="0"/>
    <x v="0"/>
    <x v="0"/>
    <x v="0"/>
    <x v="0"/>
    <x v="0"/>
    <x v="0"/>
    <x v="0"/>
    <x v="0"/>
    <x v="0"/>
    <x v="5"/>
    <s v=""/>
    <x v="0"/>
    <s v="C.S. BELLAVISTA"/>
    <s v="PACIENTE VIENE CON MUESTRA REALIZADA EN EL C.S BELLAVISTA"/>
    <x v="0"/>
    <s v="20249200602A201A97.009ZARUFL1F"/>
    <s v="2024-03-19 17:47:01"/>
    <s v="2024-03-20 08:33:29"/>
    <s v="110871"/>
    <x v="5"/>
    <x v="8"/>
    <x v="4"/>
    <x v="2"/>
    <n v="3"/>
    <x v="4"/>
    <x v="5"/>
  </r>
  <r>
    <d v="2024-03-20T00:00:00"/>
    <d v="2024-03-20T00:00:00"/>
    <x v="1"/>
    <x v="5"/>
    <d v="2024-03-16T00:00:00"/>
    <x v="0"/>
    <x v="1"/>
    <x v="0"/>
    <s v="90721835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1"/>
    <x v="0"/>
    <x v="0"/>
    <x v="0"/>
    <x v="0"/>
    <x v="0"/>
    <x v="0"/>
    <x v="0"/>
    <x v="0"/>
    <x v="0"/>
    <x v="0"/>
    <x v="0"/>
    <x v="0"/>
    <x v="5"/>
    <s v=""/>
    <x v="0"/>
    <s v="C.S. QUERECOTILLO"/>
    <s v=""/>
    <x v="0"/>
    <s v="202411200607A201A97.105CRROJU1M"/>
    <s v="2024-03-20 14:12:36"/>
    <s v="2024-03-25 09:03:12"/>
    <s v="111238"/>
    <x v="5"/>
    <x v="8"/>
    <x v="4"/>
    <x v="4"/>
    <n v="3"/>
    <x v="4"/>
    <x v="0"/>
  </r>
  <r>
    <d v="2024-03-22T00:00:00"/>
    <d v="2024-03-18T00:00:00"/>
    <x v="1"/>
    <x v="5"/>
    <d v="2024-03-16T00:00:00"/>
    <x v="0"/>
    <x v="1"/>
    <x v="0"/>
    <s v="9036952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LORADA1M"/>
    <s v="2024-03-20 16:27:07"/>
    <s v="2024-03-22 12:02:31"/>
    <s v="111256"/>
    <x v="5"/>
    <x v="8"/>
    <x v="4"/>
    <x v="1"/>
    <m/>
    <x v="5"/>
    <x v="1"/>
  </r>
  <r>
    <d v="2024-03-21T00:00:00"/>
    <d v="2024-03-19T00:00:00"/>
    <x v="1"/>
    <x v="5"/>
    <d v="2024-03-15T00:00:00"/>
    <x v="0"/>
    <x v="1"/>
    <x v="0"/>
    <s v="7838576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ATESLU1M"/>
    <s v="2024-03-20 16:28:39"/>
    <s v="2024-03-21 14:38:30"/>
    <s v="111258"/>
    <x v="6"/>
    <x v="9"/>
    <x v="4"/>
    <x v="3"/>
    <m/>
    <x v="5"/>
    <x v="0"/>
  </r>
  <r>
    <d v="2024-03-20T00:00:00"/>
    <d v="2024-03-20T00:00:00"/>
    <x v="1"/>
    <x v="5"/>
    <d v="2024-03-20T00:00:00"/>
    <x v="0"/>
    <x v="1"/>
    <x v="0"/>
    <s v="93326649"/>
    <x v="1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E.S I-3 BERNAL"/>
    <s v=""/>
    <x v="0"/>
    <s v="202412200803A201A97.111PUCOJU1M"/>
    <s v="2024-03-21 09:01:42"/>
    <m/>
    <s v="111345"/>
    <x v="8"/>
    <x v="10"/>
    <x v="4"/>
    <x v="4"/>
    <m/>
    <x v="5"/>
    <x v="9"/>
  </r>
  <r>
    <d v="2024-03-21T00:00:00"/>
    <d v="2024-03-19T00:00:00"/>
    <x v="1"/>
    <x v="5"/>
    <d v="2024-03-19T00:00:00"/>
    <x v="0"/>
    <x v="1"/>
    <x v="0"/>
    <s v="93676257"/>
    <x v="1"/>
    <n v="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3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2MEALLU1M"/>
    <s v="2024-03-21 10:10:42"/>
    <s v="2024-03-26 18:27:12"/>
    <s v="111389"/>
    <x v="8"/>
    <x v="10"/>
    <x v="4"/>
    <x v="3"/>
    <n v="7"/>
    <x v="3"/>
    <x v="9"/>
  </r>
  <r>
    <d v="2024-03-21T00:00:00"/>
    <d v="2024-03-21T00:00:00"/>
    <x v="1"/>
    <x v="5"/>
    <d v="2024-03-15T00:00:00"/>
    <x v="0"/>
    <x v="1"/>
    <x v="0"/>
    <s v="93405573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5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11200601A101A97.19SOGOJE1M"/>
    <s v="2024-03-22 07:20:24"/>
    <s v="2024-03-22 18:14:18"/>
    <s v="111722"/>
    <x v="8"/>
    <x v="10"/>
    <x v="4"/>
    <x v="5"/>
    <n v="1"/>
    <x v="1"/>
    <x v="5"/>
  </r>
  <r>
    <d v="2024-03-22T00:00:00"/>
    <d v="2024-03-22T00:00:00"/>
    <x v="1"/>
    <x v="5"/>
    <d v="2024-03-16T00:00:00"/>
    <x v="1"/>
    <x v="1"/>
    <x v="0"/>
    <s v="74192228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4"/>
    <x v="0"/>
    <x v="5"/>
    <x v="0"/>
    <x v="0"/>
    <x v="0"/>
    <x v="0"/>
    <x v="0"/>
    <x v="0"/>
    <x v="0"/>
    <x v="0"/>
    <x v="0"/>
    <x v="0"/>
    <x v="5"/>
    <s v=""/>
    <x v="0"/>
    <s v="P.S. MALINGAS"/>
    <s v=""/>
    <x v="0"/>
    <s v="202411200114A303A97.013JUZARO1M"/>
    <s v="2024-03-22 18:31:24"/>
    <s v="2024-03-26 13:19:39"/>
    <s v="112092"/>
    <x v="6"/>
    <x v="9"/>
    <x v="4"/>
    <x v="0"/>
    <n v="3"/>
    <x v="4"/>
    <x v="5"/>
  </r>
  <r>
    <d v="2024-03-22T00:00:00"/>
    <d v="2024-03-22T00:00:00"/>
    <x v="1"/>
    <x v="5"/>
    <d v="2024-03-20T00:00:00"/>
    <x v="0"/>
    <x v="1"/>
    <x v="0"/>
    <s v="61577201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12200114A201A97.112ESDOCA1M"/>
    <s v="2024-03-22 18:32:18"/>
    <m/>
    <s v="112094"/>
    <x v="6"/>
    <x v="9"/>
    <x v="4"/>
    <x v="0"/>
    <m/>
    <x v="5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6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0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s v="2024-03-22 13:18:57"/>
    <s v="104803"/>
    <x v="9"/>
    <x v="15"/>
    <x v="4"/>
    <x v="2"/>
    <n v="13"/>
    <x v="6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s v="2024-03-22 12:50:13"/>
    <s v="104821"/>
    <x v="7"/>
    <x v="10"/>
    <x v="4"/>
    <x v="1"/>
    <n v="4"/>
    <x v="0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s v="2024-03-22 13:09:32"/>
    <s v="106274"/>
    <x v="9"/>
    <x v="13"/>
    <x v="4"/>
    <x v="1"/>
    <n v="7"/>
    <x v="3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"/>
    <m/>
    <x v="0"/>
    <x v="0"/>
    <m/>
    <x v="411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s v="2024-03-22 12:12:10"/>
    <s v="106911"/>
    <x v="1"/>
    <x v="6"/>
    <x v="4"/>
    <x v="5"/>
    <n v="7"/>
    <x v="3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11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s v="2024-03-22 13:15:32"/>
    <s v="106914"/>
    <x v="6"/>
    <x v="9"/>
    <x v="4"/>
    <x v="5"/>
    <n v="7"/>
    <x v="3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398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s v="2024-03-22 13:08:16"/>
    <s v="106922"/>
    <x v="4"/>
    <x v="5"/>
    <x v="4"/>
    <x v="5"/>
    <n v="4"/>
    <x v="0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2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s v="2024-03-23 11:13:28"/>
    <s v="106952"/>
    <x v="2"/>
    <x v="4"/>
    <x v="4"/>
    <x v="0"/>
    <n v="7"/>
    <x v="3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42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s v="2024-03-23 11:26:42"/>
    <s v="106991"/>
    <x v="8"/>
    <x v="10"/>
    <x v="4"/>
    <x v="0"/>
    <n v="8"/>
    <x v="3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22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s v="2024-03-23 11:33:08"/>
    <s v="107410"/>
    <x v="6"/>
    <x v="9"/>
    <x v="4"/>
    <x v="6"/>
    <n v="6"/>
    <x v="3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8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s v="2024-03-23 11:36:38"/>
    <s v="107858"/>
    <x v="7"/>
    <x v="10"/>
    <x v="4"/>
    <x v="1"/>
    <n v="7"/>
    <x v="3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1"/>
    <d v="2024-03-14T00:00:00"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s v="2024-03-22 13:25:17"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99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s v="2024-03-23 11:45:28"/>
    <s v="108657"/>
    <x v="6"/>
    <x v="9"/>
    <x v="4"/>
    <x v="3"/>
    <n v="7"/>
    <x v="3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s v="2024-03-23 11:27:28"/>
    <s v="108661"/>
    <x v="7"/>
    <x v="10"/>
    <x v="4"/>
    <x v="4"/>
    <n v="4"/>
    <x v="0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401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39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s v="2024-03-22 13:23:30"/>
    <s v="108664"/>
    <x v="9"/>
    <x v="11"/>
    <x v="4"/>
    <x v="3"/>
    <n v="7"/>
    <x v="3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0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s v="2024-03-23 11:28:48"/>
    <s v="108875"/>
    <x v="6"/>
    <x v="9"/>
    <x v="4"/>
    <x v="4"/>
    <n v="3"/>
    <x v="4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s v="2024-03-23 11:29:43"/>
    <s v="108949"/>
    <x v="7"/>
    <x v="10"/>
    <x v="4"/>
    <x v="4"/>
    <n v="3"/>
    <x v="4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22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s v="2024-03-23 11:20:41"/>
    <s v="108952"/>
    <x v="9"/>
    <x v="13"/>
    <x v="4"/>
    <x v="4"/>
    <n v="2"/>
    <x v="2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23 11:56:43"/>
    <s v="109251"/>
    <x v="8"/>
    <x v="10"/>
    <x v="4"/>
    <x v="1"/>
    <n v="11"/>
    <x v="6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s v="2024-03-26 10:33:06"/>
    <s v="109676"/>
    <x v="2"/>
    <x v="4"/>
    <x v="4"/>
    <x v="0"/>
    <n v="10"/>
    <x v="3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423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s v="2024-03-27 11:44:50"/>
    <s v="110207"/>
    <x v="6"/>
    <x v="9"/>
    <x v="4"/>
    <x v="0"/>
    <n v="11"/>
    <x v="6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41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ALTA VOLUNTARIA "/>
    <x v="0"/>
    <s v="202411200101A101A97.120MOQUMA1F"/>
    <s v="2024-03-19 10:50:37"/>
    <s v="2024-03-23 11:53:52"/>
    <s v="110580"/>
    <x v="1"/>
    <x v="1"/>
    <x v="4"/>
    <x v="3"/>
    <n v="1"/>
    <x v="1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s v="2024-03-20 12:46:25"/>
    <s v="110595"/>
    <x v="9"/>
    <x v="13"/>
    <x v="4"/>
    <x v="1"/>
    <m/>
    <x v="5"/>
    <x v="1"/>
  </r>
  <r>
    <d v="2024-03-20T00:00:00"/>
    <d v="2024-03-19T00:00:00"/>
    <x v="1"/>
    <x v="5"/>
    <d v="2024-03-15T00:00:00"/>
    <x v="0"/>
    <x v="1"/>
    <x v="0"/>
    <s v="81410950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IGG POSITIVO"/>
    <x v="0"/>
    <s v="202411200101A101A97.110DEAQTH0M"/>
    <s v="2024-03-20 12:13:42"/>
    <s v="2024-03-23 12:03:39"/>
    <s v="111137"/>
    <x v="6"/>
    <x v="9"/>
    <x v="4"/>
    <x v="3"/>
    <n v="3"/>
    <x v="4"/>
    <x v="0"/>
  </r>
  <r>
    <d v="2024-03-21T00:00:00"/>
    <d v="2024-03-20T00:00:00"/>
    <x v="1"/>
    <x v="5"/>
    <d v="2024-03-12T00:00:00"/>
    <x v="0"/>
    <x v="1"/>
    <x v="0"/>
    <s v="91443993"/>
    <x v="0"/>
    <n v="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1200101A101A97.104CACOAN0F"/>
    <s v="2024-03-21 10:34:16"/>
    <s v="2024-03-23 12:04:12"/>
    <s v="111423"/>
    <x v="7"/>
    <x v="10"/>
    <x v="4"/>
    <x v="4"/>
    <n v="2"/>
    <x v="2"/>
    <x v="8"/>
  </r>
  <r>
    <d v="2024-03-21T00:00:00"/>
    <d v="2024-03-21T00:00:00"/>
    <x v="1"/>
    <x v="5"/>
    <d v="2024-03-16T00:00:00"/>
    <x v="0"/>
    <x v="1"/>
    <x v="0"/>
    <s v="91674504"/>
    <x v="0"/>
    <n v="1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11MOARST0F"/>
    <s v="2024-03-21 10:39:41"/>
    <s v="2024-03-23 12:04:46"/>
    <s v="111425"/>
    <x v="6"/>
    <x v="9"/>
    <x v="4"/>
    <x v="5"/>
    <n v="1"/>
    <x v="1"/>
    <x v="4"/>
  </r>
  <r>
    <d v="2024-03-21T00:00:00"/>
    <d v="2024-03-20T00:00:00"/>
    <x v="1"/>
    <x v="5"/>
    <d v="2024-03-17T00:00:00"/>
    <x v="1"/>
    <x v="1"/>
    <x v="0"/>
    <s v="44642586"/>
    <x v="0"/>
    <n v="36"/>
    <x v="0"/>
    <x v="3"/>
    <s v="34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MICAELA BASTIDAS"/>
    <s v=""/>
    <x v="0"/>
    <s v="202412200101A204A97.036ZASACY1F"/>
    <s v="2024-03-21 10:42:01"/>
    <m/>
    <s v="111432"/>
    <x v="2"/>
    <x v="2"/>
    <x v="4"/>
    <x v="4"/>
    <m/>
    <x v="5"/>
    <x v="2"/>
  </r>
  <r>
    <d v="2024-03-21T00:00:00"/>
    <d v="2024-03-20T00:00:00"/>
    <x v="1"/>
    <x v="5"/>
    <d v="2024-03-15T00:00:00"/>
    <x v="0"/>
    <x v="1"/>
    <x v="0"/>
    <s v="03301922"/>
    <x v="0"/>
    <n v="65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1200101A101A97.165MORIMA0M"/>
    <s v="2024-03-21 10:59:49"/>
    <m/>
    <s v="111441"/>
    <x v="9"/>
    <x v="11"/>
    <x v="4"/>
    <x v="4"/>
    <m/>
    <x v="5"/>
    <x v="4"/>
  </r>
  <r>
    <d v="2024-03-22T00:00:00"/>
    <d v="2024-03-21T00:00:00"/>
    <x v="1"/>
    <x v="5"/>
    <d v="2024-03-16T00:00:00"/>
    <x v="0"/>
    <x v="1"/>
    <x v="0"/>
    <s v="91661171"/>
    <x v="0"/>
    <n v="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4CHZASA1F"/>
    <s v="2024-03-22 11:14:07"/>
    <s v="2024-03-25 11:01:29"/>
    <s v="111859"/>
    <x v="7"/>
    <x v="10"/>
    <x v="4"/>
    <x v="5"/>
    <n v="3"/>
    <x v="4"/>
    <x v="4"/>
  </r>
  <r>
    <d v="2024-03-22T00:00:00"/>
    <d v="2024-03-21T00:00:00"/>
    <x v="1"/>
    <x v="5"/>
    <d v="2024-03-17T00:00:00"/>
    <x v="5"/>
    <x v="1"/>
    <x v="0"/>
    <s v="47823631"/>
    <x v="0"/>
    <n v="8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284ZASIMA0F"/>
    <s v="2024-03-22 11:15:31"/>
    <m/>
    <s v="111864"/>
    <x v="9"/>
    <x v="13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0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m/>
    <s v="107785"/>
    <x v="4"/>
    <x v="5"/>
    <x v="4"/>
    <x v="1"/>
    <m/>
    <x v="5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3"/>
    <x v="3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21 13:26:39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9"/>
    <x v="0"/>
    <x v="3"/>
    <x v="0"/>
    <x v="4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s v="2024-03-21 13:11:31"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3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s v="2024-03-21 13:19:38"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60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3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m/>
    <s v="109278"/>
    <x v="5"/>
    <x v="8"/>
    <x v="4"/>
    <x v="0"/>
    <m/>
    <x v="5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m/>
    <s v="110534"/>
    <x v="6"/>
    <x v="9"/>
    <x v="4"/>
    <x v="1"/>
    <m/>
    <x v="5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3-21T00:00:00"/>
    <d v="2024-03-20T00:00:00"/>
    <x v="1"/>
    <x v="5"/>
    <d v="2024-03-15T00:00:00"/>
    <x v="0"/>
    <x v="1"/>
    <x v="0"/>
    <s v="03844638"/>
    <x v="0"/>
    <n v="7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1200701C101A97.174AGLOVI1M"/>
    <s v="2024-03-21 09:42:36"/>
    <m/>
    <s v="111367"/>
    <x v="9"/>
    <x v="15"/>
    <x v="4"/>
    <x v="4"/>
    <m/>
    <x v="5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9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22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401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00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11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23"/>
    <x v="0"/>
    <x v="5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s v="2024-03-26 13:15:17"/>
    <s v="109186"/>
    <x v="9"/>
    <x v="14"/>
    <x v="4"/>
    <x v="5"/>
    <n v="12"/>
    <x v="6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3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20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01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s v="2024-03-20 15:00:51"/>
    <s v="110541"/>
    <x v="8"/>
    <x v="10"/>
    <x v="4"/>
    <x v="1"/>
    <m/>
    <x v="5"/>
    <x v="7"/>
  </r>
  <r>
    <d v="2024-02-16T00:00:00"/>
    <d v="2024-02-16T00:00:00"/>
    <x v="1"/>
    <x v="9"/>
    <d v="2024-02-12T00:00:00"/>
    <x v="0"/>
    <x v="1"/>
    <x v="0"/>
    <s v="45288830"/>
    <x v="0"/>
    <n v="3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5OCLUAD1M"/>
    <s v="2024-03-19 17:28:43"/>
    <s v="2024-03-19 17:29:27"/>
    <s v="110855"/>
    <x v="2"/>
    <x v="2"/>
    <x v="2"/>
    <x v="0"/>
    <n v="3"/>
    <x v="4"/>
    <x v="0"/>
  </r>
  <r>
    <d v="2024-02-26T00:00:00"/>
    <d v="2024-02-26T00:00:00"/>
    <x v="1"/>
    <x v="12"/>
    <d v="2024-02-23T00:00:00"/>
    <x v="1"/>
    <x v="1"/>
    <x v="0"/>
    <s v="79918086"/>
    <x v="0"/>
    <n v="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P.S. MALLARITOS"/>
    <s v="PACIENTE CON PRUEBA DE P.S MALLARITOS "/>
    <x v="0"/>
    <s v="20248200605A301A97.007RUAÑMA10F"/>
    <s v="2024-03-19 17:36:34"/>
    <s v="2024-03-19 17:37:10"/>
    <s v="110862"/>
    <x v="5"/>
    <x v="8"/>
    <x v="2"/>
    <x v="1"/>
    <n v="0"/>
    <x v="7"/>
    <x v="2"/>
  </r>
  <r>
    <d v="2024-02-26T00:00:00"/>
    <d v="2024-02-26T00:00:00"/>
    <x v="1"/>
    <x v="12"/>
    <d v="2024-02-24T00:00:00"/>
    <x v="1"/>
    <x v="1"/>
    <x v="0"/>
    <s v="93111338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1"/>
    <n v="0"/>
    <x v="7"/>
    <x v="1"/>
  </r>
  <r>
    <d v="2024-03-19T00:00:00"/>
    <d v="2024-03-19T00:00:00"/>
    <x v="1"/>
    <x v="5"/>
    <d v="2024-03-15T00:00:00"/>
    <x v="1"/>
    <x v="1"/>
    <x v="0"/>
    <s v="76257137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28PACHMI1F"/>
    <s v="2024-03-20 07:38:05"/>
    <m/>
    <s v="110927"/>
    <x v="1"/>
    <x v="6"/>
    <x v="4"/>
    <x v="3"/>
    <m/>
    <x v="5"/>
    <x v="0"/>
  </r>
  <r>
    <d v="2024-03-18T00:00:00"/>
    <d v="2024-03-18T00:00:00"/>
    <x v="1"/>
    <x v="5"/>
    <d v="2024-03-11T00:00:00"/>
    <x v="1"/>
    <x v="1"/>
    <x v="0"/>
    <s v="75785665"/>
    <x v="0"/>
    <n v="1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19AYECLE1F"/>
    <s v="2024-03-20 07:39:29"/>
    <m/>
    <s v="110930"/>
    <x v="3"/>
    <x v="3"/>
    <x v="4"/>
    <x v="1"/>
    <m/>
    <x v="5"/>
    <x v="3"/>
  </r>
  <r>
    <d v="2024-03-20T00:00:00"/>
    <d v="2024-03-20T00:00:00"/>
    <x v="1"/>
    <x v="5"/>
    <d v="2024-03-17T00:00:00"/>
    <x v="0"/>
    <x v="1"/>
    <x v="0"/>
    <s v="93277114"/>
    <x v="0"/>
    <n v="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405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CLRIJE1M"/>
    <s v="2024-03-21 07:23:01"/>
    <s v="2024-03-22 18:26:26"/>
    <s v="111296"/>
    <x v="7"/>
    <x v="10"/>
    <x v="4"/>
    <x v="4"/>
    <n v="2"/>
    <x v="2"/>
    <x v="2"/>
  </r>
  <r>
    <d v="2024-03-21T00:00:00"/>
    <d v="2024-03-21T00:00:00"/>
    <x v="1"/>
    <x v="5"/>
    <d v="2024-03-18T00:00:00"/>
    <x v="0"/>
    <x v="1"/>
    <x v="0"/>
    <s v="4746779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5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31CHFLPA1F"/>
    <s v="2024-03-21 11:34:51"/>
    <s v="2024-03-22 18:14:41"/>
    <s v="111472"/>
    <x v="2"/>
    <x v="4"/>
    <x v="4"/>
    <x v="5"/>
    <n v="1"/>
    <x v="1"/>
    <x v="2"/>
  </r>
  <r>
    <d v="2024-03-21T00:00:00"/>
    <d v="2024-03-21T00:00:00"/>
    <x v="1"/>
    <x v="5"/>
    <d v="2024-03-18T00:00:00"/>
    <x v="0"/>
    <x v="1"/>
    <x v="0"/>
    <s v="60901078"/>
    <x v="0"/>
    <n v="1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17ALCHEM1M"/>
    <s v="2024-03-21 11:35:07"/>
    <s v="2024-03-22 08:36:03"/>
    <s v="111475"/>
    <x v="3"/>
    <x v="3"/>
    <x v="4"/>
    <x v="5"/>
    <n v="0"/>
    <x v="7"/>
    <x v="2"/>
  </r>
  <r>
    <d v="2024-03-21T00:00:00"/>
    <d v="2024-03-21T00:00:00"/>
    <x v="1"/>
    <x v="5"/>
    <d v="2024-03-16T00:00:00"/>
    <x v="0"/>
    <x v="1"/>
    <x v="0"/>
    <s v="93432721"/>
    <x v="1"/>
    <n v="9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11200601A101A97.19ALSAAL1F"/>
    <s v="2024-03-21 17:02:00"/>
    <s v="2024-03-22 08:37:21"/>
    <s v="111649"/>
    <x v="8"/>
    <x v="10"/>
    <x v="4"/>
    <x v="5"/>
    <n v="0"/>
    <x v="7"/>
    <x v="4"/>
  </r>
  <r>
    <d v="2024-03-21T00:00:00"/>
    <d v="2024-03-21T00:00:00"/>
    <x v="1"/>
    <x v="5"/>
    <d v="2024-03-18T00:00:00"/>
    <x v="0"/>
    <x v="1"/>
    <x v="0"/>
    <s v="90823301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0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105ALJAKE1F"/>
    <s v="2024-03-22 09:17:57"/>
    <m/>
    <s v="111744"/>
    <x v="5"/>
    <x v="8"/>
    <x v="4"/>
    <x v="5"/>
    <n v="0"/>
    <x v="7"/>
    <x v="2"/>
  </r>
  <r>
    <d v="2024-03-19T00:00:00"/>
    <d v="2024-03-19T00:00:00"/>
    <x v="1"/>
    <x v="5"/>
    <d v="2024-03-15T00:00:00"/>
    <x v="1"/>
    <x v="1"/>
    <x v="0"/>
    <s v="03696798"/>
    <x v="0"/>
    <n v="5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1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51JUMISA1F"/>
    <s v="2024-03-22 09:58:42"/>
    <s v="2024-03-24 12:52:47"/>
    <s v="111779"/>
    <x v="4"/>
    <x v="5"/>
    <x v="4"/>
    <x v="3"/>
    <n v="1"/>
    <x v="1"/>
    <x v="0"/>
  </r>
  <r>
    <d v="2024-03-19T00:00:00"/>
    <d v="2024-03-19T00:00:00"/>
    <x v="1"/>
    <x v="5"/>
    <d v="2024-03-13T00:00:00"/>
    <x v="0"/>
    <x v="1"/>
    <x v="0"/>
    <s v="80485917"/>
    <x v="0"/>
    <n v="5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56LLRUVE1F"/>
    <s v="2024-03-22 10:01:19"/>
    <m/>
    <s v="111782"/>
    <x v="4"/>
    <x v="12"/>
    <x v="4"/>
    <x v="3"/>
    <n v="2"/>
    <x v="2"/>
    <x v="5"/>
  </r>
  <r>
    <d v="2024-03-18T00:00:00"/>
    <d v="2024-03-16T00:00:00"/>
    <x v="1"/>
    <x v="11"/>
    <d v="2024-03-14T00:00:00"/>
    <x v="0"/>
    <x v="1"/>
    <x v="0"/>
    <s v="60962944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1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16RAMOAN1M"/>
    <s v="2024-03-22 10:07:25"/>
    <m/>
    <s v="111785"/>
    <x v="3"/>
    <x v="3"/>
    <x v="4"/>
    <x v="6"/>
    <n v="4"/>
    <x v="0"/>
    <x v="1"/>
  </r>
  <r>
    <d v="2024-03-19T00:00:00"/>
    <d v="2024-03-19T00:00:00"/>
    <x v="1"/>
    <x v="5"/>
    <d v="2024-03-18T00:00:00"/>
    <x v="0"/>
    <x v="1"/>
    <x v="0"/>
    <s v="79326951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8CHJIED1M"/>
    <s v="2024-03-22 10:09:04"/>
    <m/>
    <s v="111788"/>
    <x v="5"/>
    <x v="8"/>
    <x v="4"/>
    <x v="3"/>
    <m/>
    <x v="5"/>
    <x v="7"/>
  </r>
  <r>
    <d v="2024-03-19T00:00:00"/>
    <d v="2024-03-19T00:00:00"/>
    <x v="1"/>
    <x v="5"/>
    <d v="2024-03-11T00:00:00"/>
    <x v="1"/>
    <x v="1"/>
    <x v="0"/>
    <s v="71836372"/>
    <x v="0"/>
    <n v="2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1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021PERAEL1F"/>
    <s v="2024-03-22 10:12:09"/>
    <m/>
    <s v="111794"/>
    <x v="1"/>
    <x v="1"/>
    <x v="4"/>
    <x v="3"/>
    <n v="1"/>
    <x v="1"/>
    <x v="8"/>
  </r>
  <r>
    <d v="2024-03-21T00:00:00"/>
    <d v="2024-03-21T00:00:00"/>
    <x v="1"/>
    <x v="5"/>
    <d v="2024-03-18T00:00:00"/>
    <x v="0"/>
    <x v="1"/>
    <x v="0"/>
    <s v="61323787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6SUSESH1F"/>
    <s v="2024-03-22 15:22:50"/>
    <s v="2024-03-24 12:51:59"/>
    <s v="111997"/>
    <x v="3"/>
    <x v="3"/>
    <x v="4"/>
    <x v="5"/>
    <n v="2"/>
    <x v="2"/>
    <x v="2"/>
  </r>
  <r>
    <d v="2024-03-21T00:00:00"/>
    <d v="2024-03-21T00:00:00"/>
    <x v="1"/>
    <x v="5"/>
    <d v="2024-03-19T00:00:00"/>
    <x v="0"/>
    <x v="1"/>
    <x v="0"/>
    <s v="46175106"/>
    <x v="0"/>
    <n v="3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35FAECEL1M"/>
    <s v="2024-03-22 16:05:56"/>
    <s v="2024-03-24 12:55:53"/>
    <s v="112039"/>
    <x v="2"/>
    <x v="2"/>
    <x v="4"/>
    <x v="5"/>
    <n v="2"/>
    <x v="2"/>
    <x v="1"/>
  </r>
  <r>
    <d v="2024-03-21T00:00:00"/>
    <d v="2024-03-21T00:00:00"/>
    <x v="1"/>
    <x v="5"/>
    <d v="2024-03-21T00:00:00"/>
    <x v="0"/>
    <x v="1"/>
    <x v="0"/>
    <s v="75256549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4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8BANABL10F"/>
    <s v="2024-03-22 16:14:02"/>
    <m/>
    <s v="112045"/>
    <x v="3"/>
    <x v="3"/>
    <x v="4"/>
    <x v="5"/>
    <n v="0"/>
    <x v="7"/>
    <x v="9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419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s v="2024-03-23 11:52:04"/>
    <s v="106938"/>
    <x v="3"/>
    <x v="3"/>
    <x v="4"/>
    <x v="5"/>
    <n v="13"/>
    <x v="6"/>
    <x v="7"/>
  </r>
  <r>
    <d v="2024-03-21T00:00:00"/>
    <d v="2024-03-20T00:00:00"/>
    <x v="1"/>
    <x v="5"/>
    <d v="2024-03-17T00:00:00"/>
    <x v="0"/>
    <x v="1"/>
    <x v="0"/>
    <s v="40958199"/>
    <x v="0"/>
    <n v="4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412200101A101A97.142SUFEMA0F"/>
    <s v="2024-03-21 10:32:27"/>
    <m/>
    <s v="111420"/>
    <x v="0"/>
    <x v="0"/>
    <x v="4"/>
    <x v="4"/>
    <m/>
    <x v="5"/>
    <x v="2"/>
  </r>
  <r>
    <d v="2024-03-22T00:00:00"/>
    <d v="2024-03-20T00:00:00"/>
    <x v="1"/>
    <x v="5"/>
    <d v="2024-03-17T00:00:00"/>
    <x v="5"/>
    <x v="1"/>
    <x v="0"/>
    <s v="02888809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IGM, IGG POSITIVO"/>
    <x v="0"/>
    <s v="202412200101A101A97.277ZASIGI0M"/>
    <s v="2024-03-22 11:07:40"/>
    <m/>
    <s v="111838"/>
    <x v="9"/>
    <x v="13"/>
    <x v="4"/>
    <x v="4"/>
    <m/>
    <x v="5"/>
    <x v="2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60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11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20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19T00:00:00"/>
    <d v="2024-03-19T00:00:00"/>
    <x v="1"/>
    <x v="5"/>
    <d v="2024-03-16T00:00:00"/>
    <x v="1"/>
    <x v="1"/>
    <x v="0"/>
    <s v="70840965"/>
    <x v="0"/>
    <n v="25"/>
    <x v="0"/>
    <x v="3"/>
    <s v="35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1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6"/>
    <x v="4"/>
    <x v="3"/>
    <m/>
    <x v="5"/>
    <x v="2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2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s v="2024-03-23 11:15:52"/>
    <s v="106939"/>
    <x v="4"/>
    <x v="12"/>
    <x v="4"/>
    <x v="5"/>
    <n v="8"/>
    <x v="3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s v="2024-03-23 11:11:48"/>
    <s v="107404"/>
    <x v="1"/>
    <x v="1"/>
    <x v="4"/>
    <x v="2"/>
    <n v="5"/>
    <x v="3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0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s v="2024-03-23 11:34:12"/>
    <s v="107407"/>
    <x v="6"/>
    <x v="9"/>
    <x v="4"/>
    <x v="2"/>
    <n v="6"/>
    <x v="3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11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s v="2024-03-22 13:20:17"/>
    <s v="107427"/>
    <x v="9"/>
    <x v="15"/>
    <x v="4"/>
    <x v="0"/>
    <n v="6"/>
    <x v="3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s v="2024-03-23 11:37:31"/>
    <s v="107840"/>
    <x v="2"/>
    <x v="4"/>
    <x v="4"/>
    <x v="1"/>
    <n v="7"/>
    <x v="3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s v="2024-03-23 12:05:30"/>
    <s v="108877"/>
    <x v="1"/>
    <x v="1"/>
    <x v="4"/>
    <x v="4"/>
    <n v="9"/>
    <x v="3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s v="2024-03-23 11:46:16"/>
    <s v="110217"/>
    <x v="1"/>
    <x v="6"/>
    <x v="4"/>
    <x v="2"/>
    <n v="2"/>
    <x v="2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s v="2024-03-23 11:44:31"/>
    <s v="110228"/>
    <x v="3"/>
    <x v="3"/>
    <x v="4"/>
    <x v="2"/>
    <n v="1"/>
    <x v="1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20T00:00:00"/>
    <d v="2024-03-19T00:00:00"/>
    <x v="1"/>
    <x v="5"/>
    <d v="2024-03-15T00:00:00"/>
    <x v="0"/>
    <x v="1"/>
    <x v="0"/>
    <s v="75114050"/>
    <x v="0"/>
    <n v="2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19"/>
    <x v="0"/>
    <x v="1"/>
    <x v="0"/>
    <x v="0"/>
    <x v="0"/>
    <x v="2"/>
    <x v="0"/>
    <x v="0"/>
    <x v="0"/>
    <x v="0"/>
    <x v="1"/>
    <x v="1"/>
    <x v="2"/>
    <s v="OBSERVADOS"/>
    <x v="1"/>
    <s v="HOSPITAL SANTA ROSA DE PIURA"/>
    <s v="NS1, IGM, IGG NEGATIVO PRUEBA RAPIDA "/>
    <x v="0"/>
    <s v="202411200101A101A97.121TOBRAN0M"/>
    <s v="2024-03-20 12:51:00"/>
    <s v="2024-03-23 11:58:34"/>
    <s v="111193"/>
    <x v="1"/>
    <x v="1"/>
    <x v="4"/>
    <x v="3"/>
    <n v="1"/>
    <x v="1"/>
    <x v="0"/>
  </r>
  <r>
    <d v="2024-03-21T00:00:00"/>
    <d v="2024-03-20T00:00:00"/>
    <x v="1"/>
    <x v="5"/>
    <d v="2024-03-16T00:00:00"/>
    <x v="0"/>
    <x v="1"/>
    <x v="0"/>
    <s v="46572008"/>
    <x v="0"/>
    <n v="33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1200101A101A97.133SIYOMA1F"/>
    <s v="2024-03-21 10:48:18"/>
    <s v="2024-03-25 11:08:05"/>
    <s v="111436"/>
    <x v="2"/>
    <x v="4"/>
    <x v="4"/>
    <x v="4"/>
    <n v="3"/>
    <x v="4"/>
    <x v="0"/>
  </r>
  <r>
    <d v="2024-03-21T00:00:00"/>
    <d v="2024-03-20T00:00:00"/>
    <x v="1"/>
    <x v="5"/>
    <d v="2024-03-16T00:00:00"/>
    <x v="0"/>
    <x v="1"/>
    <x v="0"/>
    <s v="77904785"/>
    <x v="0"/>
    <n v="27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NS1 POSITIVO"/>
    <x v="0"/>
    <s v="202411200101A101A97.127YOSORO1F"/>
    <s v="2024-03-21 10:57:33"/>
    <s v="2024-03-23 12:06:59"/>
    <s v="111438"/>
    <x v="1"/>
    <x v="6"/>
    <x v="4"/>
    <x v="4"/>
    <n v="2"/>
    <x v="2"/>
    <x v="0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22T00:00:00"/>
    <d v="2024-03-21T00:00:00"/>
    <x v="1"/>
    <x v="5"/>
    <d v="2024-03-20T00:00:00"/>
    <x v="0"/>
    <x v="1"/>
    <x v="0"/>
    <s v="03864155"/>
    <x v="0"/>
    <n v="78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9"/>
    <x v="0"/>
    <x v="1"/>
    <x v="0"/>
    <x v="0"/>
    <x v="0"/>
    <x v="5"/>
    <x v="1"/>
    <x v="0"/>
    <x v="0"/>
    <x v="0"/>
    <x v="0"/>
    <x v="1"/>
    <x v="2"/>
    <s v="UVI"/>
    <x v="0"/>
    <s v="HOSPITAL ESSALUD TALARA"/>
    <s v=""/>
    <x v="0"/>
    <s v="202412200701C101A97.178BELOMA1M"/>
    <s v="2024-03-22 10:00:58"/>
    <m/>
    <s v="111781"/>
    <x v="9"/>
    <x v="13"/>
    <x v="4"/>
    <x v="5"/>
    <m/>
    <x v="5"/>
    <x v="7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1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18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1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11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s v="2024-03-20 16:14:46"/>
    <s v="108776"/>
    <x v="7"/>
    <x v="10"/>
    <x v="4"/>
    <x v="4"/>
    <m/>
    <x v="5"/>
    <x v="2"/>
  </r>
  <r>
    <d v="2024-03-21T00:00:00"/>
    <d v="2024-03-12T00:00:00"/>
    <x v="1"/>
    <x v="11"/>
    <d v="2024-03-10T00:00:00"/>
    <x v="1"/>
    <x v="1"/>
    <x v="0"/>
    <s v="48457147"/>
    <x v="0"/>
    <n v="29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21 19:02:42"/>
    <s v="108851"/>
    <x v="1"/>
    <x v="6"/>
    <x v="4"/>
    <x v="3"/>
    <n v="9"/>
    <x v="3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5T00:00:00"/>
    <d v="2024-03-15T00:00:00"/>
    <x v="1"/>
    <x v="11"/>
    <d v="2024-03-10T00:00:00"/>
    <x v="0"/>
    <x v="1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m/>
    <s v="109334"/>
    <x v="3"/>
    <x v="3"/>
    <x v="4"/>
    <x v="0"/>
    <m/>
    <x v="5"/>
    <x v="4"/>
  </r>
  <r>
    <d v="2024-03-14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m/>
    <s v="109343"/>
    <x v="0"/>
    <x v="0"/>
    <x v="4"/>
    <x v="5"/>
    <m/>
    <x v="5"/>
    <x v="12"/>
  </r>
  <r>
    <d v="2024-03-15T00:00:00"/>
    <d v="2024-03-15T00:00:00"/>
    <x v="1"/>
    <x v="11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1"/>
    <s v="20249200501A101A97.039FLGAHU0M"/>
    <s v="2024-03-15 12:18:30"/>
    <m/>
    <s v="109348"/>
    <x v="2"/>
    <x v="2"/>
    <x v="4"/>
    <x v="0"/>
    <m/>
    <x v="5"/>
    <x v="48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1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425"/>
    <x v="0"/>
    <x v="1"/>
    <x v="4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s v="2024-03-25 08:48:39"/>
    <s v="109677"/>
    <x v="2"/>
    <x v="2"/>
    <x v="4"/>
    <x v="4"/>
    <n v="11"/>
    <x v="6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12:19:11"/>
    <s v="2024-03-21 12:16:48"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05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5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11LAMAMI1M"/>
    <s v="2024-03-16 12:57:02"/>
    <s v="2024-03-22 19:20:45"/>
    <s v="109728"/>
    <x v="6"/>
    <x v="9"/>
    <x v="4"/>
    <x v="5"/>
    <n v="1"/>
    <x v="1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31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s v="2024-03-20 16:12:07"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s v="2024-03-20 15:36:42"/>
    <s v="109986"/>
    <x v="0"/>
    <x v="7"/>
    <x v="4"/>
    <x v="2"/>
    <n v="2"/>
    <x v="2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21 12:16:12"/>
    <s v="110081"/>
    <x v="0"/>
    <x v="0"/>
    <x v="4"/>
    <x v="1"/>
    <n v="2"/>
    <x v="2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1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s v="2024-03-21 12:16:52"/>
    <s v="110646"/>
    <x v="6"/>
    <x v="9"/>
    <x v="4"/>
    <x v="1"/>
    <n v="2"/>
    <x v="2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s v="2024-03-20 15:32:58"/>
    <s v="110649"/>
    <x v="1"/>
    <x v="1"/>
    <x v="4"/>
    <x v="1"/>
    <n v="1"/>
    <x v="1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s v="2024-03-21 12:16:34"/>
    <s v="110650"/>
    <x v="6"/>
    <x v="9"/>
    <x v="4"/>
    <x v="1"/>
    <n v="2"/>
    <x v="2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s v="2024-03-21 12:25:19"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20T00:00:00"/>
    <d v="2024-03-19T00:00:00"/>
    <x v="1"/>
    <x v="5"/>
    <d v="2024-03-16T00:00:00"/>
    <x v="1"/>
    <x v="1"/>
    <x v="0"/>
    <s v="74192228"/>
    <x v="0"/>
    <n v="13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3JUZARO1M"/>
    <s v="2024-03-20 09:21:12"/>
    <s v="2024-03-25 16:21:02"/>
    <s v="110967"/>
    <x v="6"/>
    <x v="9"/>
    <x v="4"/>
    <x v="3"/>
    <m/>
    <x v="5"/>
    <x v="2"/>
  </r>
  <r>
    <d v="2024-03-15T00:00:00"/>
    <d v="2024-03-14T00:00:00"/>
    <x v="1"/>
    <x v="11"/>
    <d v="2024-03-10T00:00:00"/>
    <x v="1"/>
    <x v="1"/>
    <x v="0"/>
    <s v="80227047"/>
    <x v="0"/>
    <n v="4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9SISINA1F"/>
    <s v="2024-03-20 11:12:42"/>
    <m/>
    <s v="111071"/>
    <x v="0"/>
    <x v="7"/>
    <x v="4"/>
    <x v="5"/>
    <n v="2"/>
    <x v="2"/>
    <x v="0"/>
  </r>
  <r>
    <d v="2024-03-16T00:00:00"/>
    <d v="2024-03-15T00:00:00"/>
    <x v="1"/>
    <x v="11"/>
    <d v="2024-03-13T00:00:00"/>
    <x v="0"/>
    <x v="1"/>
    <x v="0"/>
    <s v="7644534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1GONESH1F"/>
    <s v="2024-03-20 11:18:04"/>
    <m/>
    <s v="111073"/>
    <x v="1"/>
    <x v="1"/>
    <x v="4"/>
    <x v="0"/>
    <n v="1"/>
    <x v="1"/>
    <x v="1"/>
  </r>
  <r>
    <d v="2024-03-16T00:00:00"/>
    <d v="2024-03-15T00:00:00"/>
    <x v="1"/>
    <x v="11"/>
    <d v="2024-03-11T00:00:00"/>
    <x v="1"/>
    <x v="1"/>
    <x v="0"/>
    <s v="7528697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9PAJUAN1F"/>
    <s v="2024-03-20 11:24:51"/>
    <m/>
    <s v="111081"/>
    <x v="3"/>
    <x v="3"/>
    <x v="4"/>
    <x v="0"/>
    <n v="1"/>
    <x v="1"/>
    <x v="0"/>
  </r>
  <r>
    <d v="2024-03-16T00:00:00"/>
    <d v="2024-03-15T00:00:00"/>
    <x v="1"/>
    <x v="11"/>
    <d v="2024-03-12T00:00:00"/>
    <x v="0"/>
    <x v="1"/>
    <x v="0"/>
    <s v="72693998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120COCADI1M"/>
    <s v="2024-03-20 11:31:34"/>
    <m/>
    <s v="111088"/>
    <x v="1"/>
    <x v="1"/>
    <x v="4"/>
    <x v="0"/>
    <n v="0"/>
    <x v="7"/>
    <x v="2"/>
  </r>
  <r>
    <d v="2024-03-18T00:00:00"/>
    <d v="2024-03-17T00:00:00"/>
    <x v="1"/>
    <x v="5"/>
    <d v="2024-03-14T00:00:00"/>
    <x v="0"/>
    <x v="1"/>
    <x v="0"/>
    <s v="42830209"/>
    <x v="0"/>
    <n v="3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19"/>
    <x v="0"/>
    <x v="0"/>
    <x v="0"/>
    <x v="0"/>
    <x v="0"/>
    <x v="7"/>
    <x v="0"/>
    <x v="1"/>
    <x v="0"/>
    <x v="0"/>
    <x v="0"/>
    <x v="1"/>
    <x v="2"/>
    <s v="INTERNAMIENTO"/>
    <x v="1"/>
    <s v="E.S I-4 LA UNION"/>
    <s v=""/>
    <x v="0"/>
    <s v="202411200110A201A97.139CHBEMA1F"/>
    <s v="2024-03-20 11:33:52"/>
    <m/>
    <s v="111090"/>
    <x v="2"/>
    <x v="2"/>
    <x v="4"/>
    <x v="2"/>
    <n v="3"/>
    <x v="4"/>
    <x v="2"/>
  </r>
  <r>
    <d v="2024-03-21T00:00:00"/>
    <d v="2024-03-20T00:00:00"/>
    <x v="1"/>
    <x v="5"/>
    <d v="2024-03-18T00:00:00"/>
    <x v="0"/>
    <x v="1"/>
    <x v="0"/>
    <s v="819400"/>
    <x v="2"/>
    <n v="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3"/>
    <x v="0"/>
    <x v="5"/>
    <x v="0"/>
    <x v="0"/>
    <x v="0"/>
    <x v="0"/>
    <x v="0"/>
    <x v="0"/>
    <x v="0"/>
    <x v="0"/>
    <x v="0"/>
    <x v="0"/>
    <x v="2"/>
    <s v="INTERMEDIOS II"/>
    <x v="0"/>
    <s v="HOSP. APOYO II SULLANA"/>
    <s v=""/>
    <x v="0"/>
    <s v="202412200601A101A97.16NUCRMA10F"/>
    <s v="2024-03-21 08:47:59"/>
    <s v="2024-03-27 15:01:32"/>
    <s v="111334"/>
    <x v="8"/>
    <x v="10"/>
    <x v="4"/>
    <x v="4"/>
    <n v="6"/>
    <x v="3"/>
    <x v="1"/>
  </r>
  <r>
    <d v="2024-03-21T00:00:00"/>
    <d v="2024-03-20T00:00:00"/>
    <x v="1"/>
    <x v="5"/>
    <d v="2024-03-20T00:00:00"/>
    <x v="0"/>
    <x v="1"/>
    <x v="0"/>
    <s v="61577201"/>
    <x v="0"/>
    <n v="1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2200114A201A97.112ESDOCA1M"/>
    <s v="2024-03-21 11:01:09"/>
    <s v="2024-03-25 16:19:10"/>
    <s v="111447"/>
    <x v="6"/>
    <x v="9"/>
    <x v="4"/>
    <x v="4"/>
    <m/>
    <x v="5"/>
    <x v="9"/>
  </r>
  <r>
    <d v="2024-03-15T00:00:00"/>
    <d v="2024-03-15T00:00:00"/>
    <x v="1"/>
    <x v="11"/>
    <d v="2024-03-03T00:00:00"/>
    <x v="0"/>
    <x v="1"/>
    <x v="0"/>
    <s v="75126679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1MAPUSK1F"/>
    <s v="2024-03-21 12:16:11"/>
    <m/>
    <s v="111483"/>
    <x v="1"/>
    <x v="1"/>
    <x v="4"/>
    <x v="0"/>
    <n v="1"/>
    <x v="1"/>
    <x v="23"/>
  </r>
  <r>
    <d v="2024-03-16T00:00:00"/>
    <d v="2024-03-16T00:00:00"/>
    <x v="1"/>
    <x v="11"/>
    <d v="2024-03-13T00:00:00"/>
    <x v="1"/>
    <x v="1"/>
    <x v="0"/>
    <s v="02814044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57PARAMA1F"/>
    <s v="2024-03-21 12:19:01"/>
    <m/>
    <s v="111484"/>
    <x v="4"/>
    <x v="12"/>
    <x v="4"/>
    <x v="6"/>
    <n v="0"/>
    <x v="7"/>
    <x v="2"/>
  </r>
  <r>
    <d v="2024-03-16T00:00:00"/>
    <d v="2024-03-16T00:00:00"/>
    <x v="1"/>
    <x v="11"/>
    <d v="2024-03-13T00:00:00"/>
    <x v="1"/>
    <x v="1"/>
    <x v="0"/>
    <s v="71087867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0FLSAMI1F"/>
    <s v="2024-03-21 12:20:12"/>
    <m/>
    <s v="111486"/>
    <x v="1"/>
    <x v="1"/>
    <x v="4"/>
    <x v="6"/>
    <n v="0"/>
    <x v="7"/>
    <x v="2"/>
  </r>
  <r>
    <d v="2024-03-20T00:00:00"/>
    <d v="2024-03-19T00:00:00"/>
    <x v="1"/>
    <x v="5"/>
    <d v="2024-03-14T00:00:00"/>
    <x v="0"/>
    <x v="1"/>
    <x v="0"/>
    <s v="7646822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1"/>
    <s v="202411200114A201A97.122JUSEJE1F"/>
    <s v="2024-03-21 12:21:12"/>
    <m/>
    <s v="111487"/>
    <x v="1"/>
    <x v="1"/>
    <x v="4"/>
    <x v="3"/>
    <n v="0"/>
    <x v="7"/>
    <x v="4"/>
  </r>
  <r>
    <d v="2024-03-16T00:00:00"/>
    <d v="2024-03-15T00:00:00"/>
    <x v="1"/>
    <x v="11"/>
    <d v="2024-03-14T00:00:00"/>
    <x v="0"/>
    <x v="1"/>
    <x v="0"/>
    <s v="40849257"/>
    <x v="0"/>
    <n v="4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43ZACOLU0M"/>
    <s v="2024-03-21 12:21:13"/>
    <m/>
    <s v="111489"/>
    <x v="0"/>
    <x v="0"/>
    <x v="4"/>
    <x v="0"/>
    <n v="1"/>
    <x v="1"/>
    <x v="7"/>
  </r>
  <r>
    <d v="2024-03-18T00:00:00"/>
    <d v="2024-03-17T00:00:00"/>
    <x v="1"/>
    <x v="5"/>
    <d v="2024-03-13T00:00:00"/>
    <x v="0"/>
    <x v="1"/>
    <x v="0"/>
    <s v="81384744"/>
    <x v="0"/>
    <n v="7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07DOZAJA1F"/>
    <s v="2024-03-21 12:23:50"/>
    <s v="2024-03-21 12:24:07"/>
    <s v="111492"/>
    <x v="5"/>
    <x v="8"/>
    <x v="4"/>
    <x v="2"/>
    <n v="3"/>
    <x v="4"/>
    <x v="0"/>
  </r>
  <r>
    <d v="2024-03-17T00:00:00"/>
    <d v="2024-03-17T00:00:00"/>
    <x v="1"/>
    <x v="5"/>
    <d v="2024-03-17T00:00:00"/>
    <x v="1"/>
    <x v="1"/>
    <x v="0"/>
    <s v="90352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IYAMA1M"/>
    <s v="2024-03-21 12:24:55"/>
    <m/>
    <s v="111495"/>
    <x v="5"/>
    <x v="8"/>
    <x v="4"/>
    <x v="2"/>
    <n v="0"/>
    <x v="7"/>
    <x v="9"/>
  </r>
  <r>
    <d v="2024-03-17T00:00:00"/>
    <d v="2024-03-17T00:00:00"/>
    <x v="1"/>
    <x v="5"/>
    <d v="2024-03-17T00:00:00"/>
    <x v="1"/>
    <x v="1"/>
    <x v="0"/>
    <s v="47520775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2BEVAJA1F"/>
    <s v="2024-03-21 12:27:51"/>
    <m/>
    <s v="111497"/>
    <x v="2"/>
    <x v="4"/>
    <x v="4"/>
    <x v="2"/>
    <n v="0"/>
    <x v="7"/>
    <x v="9"/>
  </r>
  <r>
    <d v="2024-03-16T00:00:00"/>
    <d v="2024-03-16T00:00:00"/>
    <x v="1"/>
    <x v="11"/>
    <d v="2024-03-10T00:00:00"/>
    <x v="0"/>
    <x v="1"/>
    <x v="0"/>
    <s v="74505623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17RARAAR0M"/>
    <s v="2024-03-21 12:41:12"/>
    <m/>
    <s v="111509"/>
    <x v="3"/>
    <x v="3"/>
    <x v="4"/>
    <x v="6"/>
    <n v="0"/>
    <x v="7"/>
    <x v="5"/>
  </r>
  <r>
    <d v="2024-03-16T00:00:00"/>
    <d v="2024-03-16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10IPYPAL1F"/>
    <s v="2024-03-21 12:44:48"/>
    <m/>
    <s v="111512"/>
    <x v="6"/>
    <x v="9"/>
    <x v="4"/>
    <x v="6"/>
    <n v="0"/>
    <x v="7"/>
    <x v="0"/>
  </r>
  <r>
    <d v="2024-03-17T00:00:00"/>
    <d v="2024-03-17T00:00:00"/>
    <x v="1"/>
    <x v="5"/>
    <d v="2024-03-17T00:00:00"/>
    <x v="0"/>
    <x v="1"/>
    <x v="0"/>
    <s v="81061841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PICAVE0F"/>
    <s v="2024-03-21 12:48:27"/>
    <m/>
    <s v="111520"/>
    <x v="6"/>
    <x v="9"/>
    <x v="4"/>
    <x v="2"/>
    <n v="0"/>
    <x v="7"/>
    <x v="9"/>
  </r>
  <r>
    <d v="2024-03-27T00:00:00"/>
    <d v="2024-03-20T00:00:00"/>
    <x v="1"/>
    <x v="5"/>
    <d v="2024-03-14T00:00:00"/>
    <x v="0"/>
    <x v="1"/>
    <x v="0"/>
    <s v="80572230"/>
    <x v="0"/>
    <n v="47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9"/>
    <x v="0"/>
    <x v="1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1200501A101A97.147CHZAFI1F"/>
    <s v="2024-03-21 14:43:31"/>
    <s v="2024-03-27 12:36:29"/>
    <s v="111583"/>
    <x v="0"/>
    <x v="7"/>
    <x v="4"/>
    <x v="4"/>
    <m/>
    <x v="5"/>
    <x v="5"/>
  </r>
  <r>
    <d v="2024-03-26T00:00:00"/>
    <d v="2024-03-21T00:00:00"/>
    <x v="1"/>
    <x v="5"/>
    <d v="2024-03-21T00:00:00"/>
    <x v="0"/>
    <x v="1"/>
    <x v="0"/>
    <s v="4165951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TRIAJE UVICLIN"/>
    <x v="0"/>
    <s v="HOSPITAL LAS MERCEDES-PAITA"/>
    <s v=""/>
    <x v="0"/>
    <s v="202412200501A101A97.141JAAYVE1F"/>
    <s v="2024-03-22 12:27:06"/>
    <s v="2024-03-26 09:19:25"/>
    <s v="111954"/>
    <x v="0"/>
    <x v="0"/>
    <x v="4"/>
    <x v="5"/>
    <m/>
    <x v="5"/>
    <x v="9"/>
  </r>
  <r>
    <d v="2024-03-17T00:00:00"/>
    <d v="2024-03-17T00:00:00"/>
    <x v="1"/>
    <x v="5"/>
    <d v="2024-02-25T00:00:00"/>
    <x v="1"/>
    <x v="1"/>
    <x v="0"/>
    <s v="46121345"/>
    <x v="0"/>
    <n v="3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9200105C301A97.034YOCOKE0F"/>
    <s v="2024-03-22 15:55:29"/>
    <m/>
    <s v="112026"/>
    <x v="2"/>
    <x v="4"/>
    <x v="4"/>
    <x v="2"/>
    <n v="0"/>
    <x v="7"/>
    <x v="32"/>
  </r>
  <r>
    <d v="2024-03-17T00:00:00"/>
    <d v="2024-03-17T00:00:00"/>
    <x v="1"/>
    <x v="5"/>
    <d v="2024-03-11T00:00:00"/>
    <x v="1"/>
    <x v="1"/>
    <x v="0"/>
    <s v="45726034"/>
    <x v="0"/>
    <n v="3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ERVACION"/>
    <x v="1"/>
    <s v="E.S I-4 CATACAOS"/>
    <s v=""/>
    <x v="0"/>
    <s v="202411200105A201A97.034MEGAMA1F"/>
    <s v="2024-03-22 16:04:59"/>
    <m/>
    <s v="112038"/>
    <x v="2"/>
    <x v="4"/>
    <x v="4"/>
    <x v="2"/>
    <n v="0"/>
    <x v="7"/>
    <x v="5"/>
  </r>
  <r>
    <d v="2024-03-17T00:00:00"/>
    <d v="2024-03-17T00:00:00"/>
    <x v="1"/>
    <x v="5"/>
    <d v="2024-03-17T00:00:00"/>
    <x v="1"/>
    <x v="1"/>
    <x v="0"/>
    <s v="48276384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0ZUSAJO1F"/>
    <s v="2024-03-22 16:33:24"/>
    <m/>
    <s v="112051"/>
    <x v="2"/>
    <x v="4"/>
    <x v="4"/>
    <x v="2"/>
    <n v="0"/>
    <x v="7"/>
    <x v="9"/>
  </r>
  <r>
    <d v="2024-03-17T00:00:00"/>
    <d v="2024-03-17T00:00:00"/>
    <x v="1"/>
    <x v="5"/>
    <d v="2024-03-11T00:00:00"/>
    <x v="1"/>
    <x v="1"/>
    <x v="0"/>
    <s v="81239529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0RUBEKI1F"/>
    <s v="2024-03-22 16:43:40"/>
    <m/>
    <s v="112053"/>
    <x v="6"/>
    <x v="9"/>
    <x v="4"/>
    <x v="2"/>
    <n v="0"/>
    <x v="7"/>
    <x v="5"/>
  </r>
  <r>
    <d v="2024-03-18T00:00:00"/>
    <d v="2024-03-18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YOICMA0F"/>
    <s v="2024-03-22 16:46:21"/>
    <m/>
    <s v="112056"/>
    <x v="2"/>
    <x v="2"/>
    <x v="4"/>
    <x v="1"/>
    <n v="0"/>
    <x v="7"/>
    <x v="7"/>
  </r>
  <r>
    <d v="2024-03-18T00:00:00"/>
    <d v="2024-03-18T00:00:00"/>
    <x v="1"/>
    <x v="5"/>
    <d v="2024-03-17T00:00:00"/>
    <x v="1"/>
    <x v="1"/>
    <x v="0"/>
    <s v="93042008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9YAARME1F"/>
    <s v="2024-03-22 19:15:36"/>
    <m/>
    <s v="112112"/>
    <x v="5"/>
    <x v="8"/>
    <x v="4"/>
    <x v="1"/>
    <n v="0"/>
    <x v="7"/>
    <x v="7"/>
  </r>
  <r>
    <d v="2024-03-18T00:00:00"/>
    <d v="2024-03-18T00:00:00"/>
    <x v="1"/>
    <x v="5"/>
    <d v="2024-03-17T00:00:00"/>
    <x v="1"/>
    <x v="1"/>
    <x v="0"/>
    <s v="48281125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1JICORA1M"/>
    <s v="2024-03-22 19:17:19"/>
    <m/>
    <s v="112114"/>
    <x v="2"/>
    <x v="4"/>
    <x v="4"/>
    <x v="1"/>
    <n v="0"/>
    <x v="7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42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3-19T00:00:00"/>
    <d v="2024-03-19T00:00:00"/>
    <x v="1"/>
    <x v="5"/>
    <d v="2024-03-04T00:00:00"/>
    <x v="5"/>
    <x v="2"/>
    <x v="0"/>
    <s v="78857605"/>
    <x v="0"/>
    <n v="9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424"/>
    <x v="0"/>
    <x v="3"/>
    <x v="0"/>
    <x v="0"/>
    <x v="0"/>
    <x v="0"/>
    <x v="0"/>
    <x v="0"/>
    <x v="0"/>
    <x v="0"/>
    <x v="0"/>
    <x v="0"/>
    <x v="3"/>
    <s v=""/>
    <x v="0"/>
    <s v="C.S. TAMARINDO"/>
    <s v=""/>
    <x v="0"/>
    <s v="202410200506A201A97.009LOSOAN1M"/>
    <s v="2024-03-20 14:17:20"/>
    <s v="2024-03-26 13:20:28"/>
    <s v="111243"/>
    <x v="5"/>
    <x v="8"/>
    <x v="4"/>
    <x v="3"/>
    <n v="6"/>
    <x v="3"/>
    <x v="28"/>
  </r>
  <r>
    <d v="2024-03-21T00:00:00"/>
    <d v="2024-03-21T00:00:00"/>
    <x v="1"/>
    <x v="5"/>
    <d v="2024-03-16T00:00:00"/>
    <x v="5"/>
    <x v="2"/>
    <x v="0"/>
    <s v="90144070"/>
    <x v="0"/>
    <n v="7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7FIBARE1F"/>
    <s v="2024-03-21 15:19:57"/>
    <m/>
    <s v="111601"/>
    <x v="5"/>
    <x v="8"/>
    <x v="4"/>
    <x v="5"/>
    <m/>
    <x v="5"/>
    <x v="4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423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s v="2024-03-26 13:21:11"/>
    <s v="110607"/>
    <x v="1"/>
    <x v="6"/>
    <x v="4"/>
    <x v="1"/>
    <n v="8"/>
    <x v="3"/>
    <x v="7"/>
  </r>
  <r>
    <d v="2024-03-14T00:00:00"/>
    <d v="2024-03-14T00:00:00"/>
    <x v="1"/>
    <x v="11"/>
    <d v="2024-03-10T00:00:00"/>
    <x v="5"/>
    <x v="2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3-20 15:03:31"/>
    <s v="109411"/>
    <x v="9"/>
    <x v="15"/>
    <x v="4"/>
    <x v="5"/>
    <m/>
    <x v="5"/>
    <x v="0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423"/>
    <x v="0"/>
    <x v="1"/>
    <x v="4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s v="2024-03-26 13:15:43"/>
    <s v="109797"/>
    <x v="3"/>
    <x v="3"/>
    <x v="4"/>
    <x v="6"/>
    <n v="10"/>
    <x v="3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3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4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20T00:00:00"/>
    <d v="2024-03-20T00:00:00"/>
    <x v="1"/>
    <x v="5"/>
    <d v="2024-03-17T00:00:00"/>
    <x v="0"/>
    <x v="3"/>
    <x v="22"/>
    <s v="93307079"/>
    <x v="0"/>
    <n v="1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1FIHUAN1F"/>
    <s v="2024-03-22 15:20:17"/>
    <m/>
    <s v="111995"/>
    <x v="7"/>
    <x v="10"/>
    <x v="4"/>
    <x v="4"/>
    <m/>
    <x v="5"/>
    <x v="2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8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3-14 09:18:38"/>
    <s v="107954"/>
    <x v="2"/>
    <x v="2"/>
    <x v="4"/>
    <x v="1"/>
    <m/>
    <x v="5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20 12:22:24"/>
    <s v="108850"/>
    <x v="0"/>
    <x v="7"/>
    <x v="4"/>
    <x v="4"/>
    <n v="2"/>
    <x v="2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25T00:00:00"/>
    <d v="2024-03-14T00:00:00"/>
    <x v="1"/>
    <x v="11"/>
    <d v="2024-03-11T00:00:00"/>
    <x v="0"/>
    <x v="0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1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25 18:23:21"/>
    <s v="109220"/>
    <x v="4"/>
    <x v="5"/>
    <x v="4"/>
    <x v="5"/>
    <n v="6"/>
    <x v="3"/>
    <x v="2"/>
  </r>
  <r>
    <d v="2024-03-25T00:00:00"/>
    <d v="2024-03-14T00:00:00"/>
    <x v="1"/>
    <x v="11"/>
    <d v="2024-03-08T00:00:00"/>
    <x v="1"/>
    <x v="0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25 18:24:31"/>
    <s v="109286"/>
    <x v="9"/>
    <x v="13"/>
    <x v="4"/>
    <x v="5"/>
    <n v="1"/>
    <x v="1"/>
    <x v="5"/>
  </r>
  <r>
    <d v="2024-03-25T00:00:00"/>
    <d v="2024-03-14T00:00:00"/>
    <x v="1"/>
    <x v="11"/>
    <d v="2024-03-13T00:00:00"/>
    <x v="0"/>
    <x v="0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0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s v="2024-03-25 18:25:06"/>
    <s v="109318"/>
    <x v="9"/>
    <x v="14"/>
    <x v="4"/>
    <x v="5"/>
    <n v="2"/>
    <x v="2"/>
    <x v="7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2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2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2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20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19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s v="2024-03-20 17:03:34"/>
    <s v="110204"/>
    <x v="0"/>
    <x v="7"/>
    <x v="4"/>
    <x v="2"/>
    <n v="2"/>
    <x v="2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s v="2024-03-20 14:01:52"/>
    <s v="110479"/>
    <x v="9"/>
    <x v="15"/>
    <x v="4"/>
    <x v="1"/>
    <n v="1"/>
    <x v="1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23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s v="2024-03-24 21:07:58"/>
    <s v="110816"/>
    <x v="1"/>
    <x v="6"/>
    <x v="4"/>
    <x v="3"/>
    <n v="4"/>
    <x v="0"/>
    <x v="4"/>
  </r>
  <r>
    <d v="2024-03-20T00:00:00"/>
    <d v="2024-03-20T00:00:00"/>
    <x v="1"/>
    <x v="5"/>
    <d v="2024-03-18T00:00:00"/>
    <x v="1"/>
    <x v="0"/>
    <x v="0"/>
    <s v="02857766"/>
    <x v="0"/>
    <n v="5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412200114A307A97.055CAMASO1F"/>
    <s v="2024-03-21 09:44:27"/>
    <s v="2024-03-25 08:56:15"/>
    <s v="111370"/>
    <x v="4"/>
    <x v="12"/>
    <x v="4"/>
    <x v="4"/>
    <n v="5"/>
    <x v="3"/>
    <x v="1"/>
  </r>
  <r>
    <d v="2024-03-20T00:00:00"/>
    <d v="2024-03-20T00:00:00"/>
    <x v="1"/>
    <x v="5"/>
    <d v="2024-03-16T00:00:00"/>
    <x v="1"/>
    <x v="0"/>
    <x v="0"/>
    <s v="6377569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3FINIDA1M"/>
    <s v="2024-03-21 15:35:41"/>
    <m/>
    <s v="111613"/>
    <x v="6"/>
    <x v="9"/>
    <x v="4"/>
    <x v="4"/>
    <m/>
    <x v="5"/>
    <x v="0"/>
  </r>
  <r>
    <d v="2024-03-25T00:00:00"/>
    <d v="2024-03-22T00:00:00"/>
    <x v="1"/>
    <x v="5"/>
    <d v="2024-03-22T00:00:00"/>
    <x v="1"/>
    <x v="0"/>
    <x v="0"/>
    <s v="03844183"/>
    <x v="0"/>
    <n v="7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77VAVDOL1F"/>
    <s v="2024-03-25 10:15:41"/>
    <m/>
    <s v="112620"/>
    <x v="9"/>
    <x v="13"/>
    <x v="4"/>
    <x v="0"/>
    <m/>
    <x v="5"/>
    <x v="9"/>
  </r>
  <r>
    <d v="2024-03-27T00:00:00"/>
    <d v="2024-03-25T00:00:00"/>
    <x v="1"/>
    <x v="7"/>
    <d v="2024-03-21T00:00:00"/>
    <x v="1"/>
    <x v="0"/>
    <x v="0"/>
    <s v="48346119"/>
    <x v="0"/>
    <n v="39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39HISAYO1F"/>
    <s v="2024-03-26 08:53:49"/>
    <s v="2024-03-27 12:43:42"/>
    <s v="113024"/>
    <x v="2"/>
    <x v="2"/>
    <x v="4"/>
    <x v="1"/>
    <m/>
    <x v="5"/>
    <x v="0"/>
  </r>
  <r>
    <d v="2024-03-25T00:00:00"/>
    <d v="2024-03-23T00:00:00"/>
    <x v="1"/>
    <x v="5"/>
    <d v="2024-03-19T00:00:00"/>
    <x v="1"/>
    <x v="0"/>
    <x v="0"/>
    <s v="92265554"/>
    <x v="0"/>
    <n v="3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2200701C101A97.003SAAGAL1F"/>
    <s v="2024-03-25 10:07:45"/>
    <m/>
    <s v="112617"/>
    <x v="7"/>
    <x v="10"/>
    <x v="4"/>
    <x v="6"/>
    <m/>
    <x v="5"/>
    <x v="0"/>
  </r>
  <r>
    <d v="2024-03-27T00:00:00"/>
    <d v="2024-03-26T00:00:00"/>
    <x v="1"/>
    <x v="7"/>
    <d v="2024-03-23T00:00:00"/>
    <x v="1"/>
    <x v="0"/>
    <x v="0"/>
    <s v="79202667"/>
    <x v="0"/>
    <n v="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412200701C101A97.008ALDUGE1F"/>
    <s v="2024-03-27 09:37:24"/>
    <m/>
    <s v="113518"/>
    <x v="5"/>
    <x v="8"/>
    <x v="4"/>
    <x v="3"/>
    <m/>
    <x v="5"/>
    <x v="2"/>
  </r>
  <r>
    <d v="2024-03-27T00:00:00"/>
    <d v="2024-03-26T00:00:00"/>
    <x v="1"/>
    <x v="7"/>
    <d v="2024-03-21T00:00:00"/>
    <x v="1"/>
    <x v="0"/>
    <x v="0"/>
    <s v="40275938"/>
    <x v="0"/>
    <n v="4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2200701C101A97.044REFEHU1M"/>
    <s v="2024-03-27 09:42:46"/>
    <m/>
    <s v="113523"/>
    <x v="0"/>
    <x v="0"/>
    <x v="4"/>
    <x v="3"/>
    <m/>
    <x v="5"/>
    <x v="4"/>
  </r>
  <r>
    <d v="2024-03-23T00:00:00"/>
    <d v="2024-03-23T00:00:00"/>
    <x v="1"/>
    <x v="5"/>
    <d v="2024-03-16T00:00:00"/>
    <x v="1"/>
    <x v="0"/>
    <x v="0"/>
    <s v="910589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1"/>
    <x v="2"/>
    <x v="1"/>
    <x v="0"/>
    <x v="0"/>
    <x v="0"/>
    <x v="0"/>
    <x v="0"/>
    <x v="0"/>
    <x v="0"/>
    <x v="0"/>
    <x v="0"/>
    <x v="0"/>
    <x v="3"/>
    <s v=""/>
    <x v="0"/>
    <s v="C.S. SANTA TERESITA"/>
    <s v=""/>
    <x v="0"/>
    <s v="202411200601A201A97.018PEARAL1F"/>
    <s v="2024-03-25 09:16:33"/>
    <m/>
    <s v="112579"/>
    <x v="3"/>
    <x v="3"/>
    <x v="4"/>
    <x v="6"/>
    <n v="0"/>
    <x v="7"/>
    <x v="3"/>
  </r>
  <r>
    <d v="2024-03-24T00:00:00"/>
    <d v="2024-03-24T00:00:00"/>
    <x v="1"/>
    <x v="7"/>
    <d v="2024-03-20T00:00:00"/>
    <x v="0"/>
    <x v="0"/>
    <x v="0"/>
    <s v="77960206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1FIAMMA1F"/>
    <s v="2024-03-27 11:37:04"/>
    <m/>
    <s v="113684"/>
    <x v="6"/>
    <x v="9"/>
    <x v="4"/>
    <x v="2"/>
    <m/>
    <x v="5"/>
    <x v="0"/>
  </r>
  <r>
    <d v="2024-03-25T00:00:00"/>
    <d v="2024-03-16T00:00:00"/>
    <x v="1"/>
    <x v="11"/>
    <d v="2024-03-10T00:00:00"/>
    <x v="0"/>
    <x v="0"/>
    <x v="0"/>
    <s v="61840795"/>
    <x v="0"/>
    <n v="1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2"/>
    <x v="0"/>
    <x v="0"/>
    <x v="0"/>
    <x v="0"/>
    <x v="1"/>
    <x v="1"/>
    <x v="4"/>
    <s v=""/>
    <x v="1"/>
    <s v="E.S I-4 CATACAOS"/>
    <s v="NS1, IGM, IGG NEGATIVO"/>
    <x v="0"/>
    <s v="202411200105A201A97.114VALAMI1F"/>
    <s v="2024-03-25 11:15:43"/>
    <s v="2024-03-26 10:33:49"/>
    <s v="112654"/>
    <x v="6"/>
    <x v="9"/>
    <x v="4"/>
    <x v="6"/>
    <n v="9"/>
    <x v="3"/>
    <x v="5"/>
  </r>
  <r>
    <d v="2024-03-25T00:00:00"/>
    <d v="2024-03-21T00:00:00"/>
    <x v="1"/>
    <x v="5"/>
    <d v="2024-03-21T00:00:00"/>
    <x v="1"/>
    <x v="0"/>
    <x v="0"/>
    <s v="43731041"/>
    <x v="0"/>
    <n v="4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0"/>
    <x v="0"/>
    <x v="0"/>
    <x v="0"/>
    <x v="0"/>
    <x v="0"/>
    <x v="0"/>
    <x v="0"/>
    <x v="0"/>
    <x v="0"/>
    <x v="4"/>
    <s v=""/>
    <x v="2"/>
    <s v="HOSP. CHULUCANAS"/>
    <s v="ALTA VOLUNTARIA"/>
    <x v="0"/>
    <s v="202412200401A101A97.043HUCHNI1F"/>
    <s v="2024-03-24 21:07:15"/>
    <s v="2024-03-27 17:44:15"/>
    <s v="112484"/>
    <x v="0"/>
    <x v="0"/>
    <x v="4"/>
    <x v="5"/>
    <n v="4"/>
    <x v="0"/>
    <x v="9"/>
  </r>
  <r>
    <d v="2024-03-27T00:00:00"/>
    <d v="2024-03-25T00:00:00"/>
    <x v="1"/>
    <x v="7"/>
    <d v="2024-03-25T00:00:00"/>
    <x v="1"/>
    <x v="0"/>
    <x v="0"/>
    <s v="75764901"/>
    <x v="0"/>
    <n v="23"/>
    <x v="0"/>
    <x v="3"/>
    <s v="37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23JUDEVA1F"/>
    <s v="2024-03-26 14:36:44"/>
    <s v="2024-03-27 17:47:05"/>
    <s v="113309"/>
    <x v="1"/>
    <x v="1"/>
    <x v="4"/>
    <x v="1"/>
    <m/>
    <x v="5"/>
    <x v="9"/>
  </r>
  <r>
    <d v="2024-03-24T00:00:00"/>
    <d v="2024-03-22T00:00:00"/>
    <x v="1"/>
    <x v="5"/>
    <d v="2024-03-18T00:00:00"/>
    <x v="1"/>
    <x v="0"/>
    <x v="0"/>
    <s v="77349207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1"/>
    <x v="6"/>
    <x v="4"/>
    <x v="0"/>
    <n v="2"/>
    <x v="2"/>
    <x v="0"/>
  </r>
  <r>
    <d v="2024-03-24T00:00:00"/>
    <d v="2024-03-22T00:00:00"/>
    <x v="1"/>
    <x v="5"/>
    <d v="2024-03-21T00:00:00"/>
    <x v="1"/>
    <x v="0"/>
    <x v="0"/>
    <s v="77349207"/>
    <x v="0"/>
    <n v="15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3"/>
    <x v="3"/>
    <x v="4"/>
    <x v="0"/>
    <n v="2"/>
    <x v="2"/>
    <x v="7"/>
  </r>
  <r>
    <d v="2024-03-27T00:00:00"/>
    <d v="2024-03-26T00:00:00"/>
    <x v="1"/>
    <x v="7"/>
    <d v="2024-03-26T00:00:00"/>
    <x v="1"/>
    <x v="0"/>
    <x v="0"/>
    <s v="75162269"/>
    <x v="0"/>
    <n v="23"/>
    <x v="0"/>
    <x v="0"/>
    <s v="0"/>
    <x v="0"/>
    <x v="4"/>
    <x v="1"/>
    <x v="0"/>
    <x v="2"/>
    <x v="2"/>
    <x v="0"/>
    <x v="0"/>
    <x v="2"/>
    <x v="0"/>
    <x v="1"/>
    <x v="16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CARDIOLOGIA "/>
    <x v="0"/>
    <s v="HOSP. APOYO II SULLANA"/>
    <s v=""/>
    <x v="0"/>
    <s v="202413200601A101A97.023MOJIAN1F"/>
    <s v="2024-03-27 07:50:47"/>
    <s v="2024-03-27 15:03:16"/>
    <s v="113434"/>
    <x v="1"/>
    <x v="1"/>
    <x v="4"/>
    <x v="3"/>
    <n v="1"/>
    <x v="1"/>
    <x v="9"/>
  </r>
  <r>
    <d v="2024-03-25T00:00:00"/>
    <d v="2024-03-16T00:00:00"/>
    <x v="1"/>
    <x v="11"/>
    <d v="2024-03-15T00:00:00"/>
    <x v="1"/>
    <x v="0"/>
    <x v="0"/>
    <s v="4600628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0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5CASASA1F"/>
    <s v="2024-03-25 18:27:08"/>
    <m/>
    <s v="112803"/>
    <x v="2"/>
    <x v="2"/>
    <x v="4"/>
    <x v="6"/>
    <n v="2"/>
    <x v="2"/>
    <x v="7"/>
  </r>
  <r>
    <d v="2024-03-25T00:00:00"/>
    <d v="2024-03-16T00:00:00"/>
    <x v="1"/>
    <x v="11"/>
    <d v="2024-03-08T00:00:00"/>
    <x v="0"/>
    <x v="0"/>
    <x v="0"/>
    <s v="21552715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63LAGAGR1F"/>
    <s v="2024-03-25 18:36:25"/>
    <m/>
    <s v="112807"/>
    <x v="9"/>
    <x v="14"/>
    <x v="4"/>
    <x v="6"/>
    <n v="1"/>
    <x v="1"/>
    <x v="8"/>
  </r>
  <r>
    <d v="2024-03-25T00:00:00"/>
    <d v="2024-03-16T00:00:00"/>
    <x v="1"/>
    <x v="11"/>
    <d v="2024-03-12T00:00:00"/>
    <x v="0"/>
    <x v="0"/>
    <x v="0"/>
    <s v="03489992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6RONEAN1F"/>
    <s v="2024-03-25 18:42:45"/>
    <m/>
    <s v="112814"/>
    <x v="4"/>
    <x v="12"/>
    <x v="4"/>
    <x v="6"/>
    <n v="1"/>
    <x v="1"/>
    <x v="0"/>
  </r>
  <r>
    <d v="2024-03-25T00:00:00"/>
    <d v="2024-03-16T00:00:00"/>
    <x v="1"/>
    <x v="11"/>
    <d v="2024-03-15T00:00:00"/>
    <x v="0"/>
    <x v="0"/>
    <x v="0"/>
    <s v="45831628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RODIYE0F"/>
    <s v="2024-03-25 18:54:29"/>
    <m/>
    <s v="112827"/>
    <x v="0"/>
    <x v="0"/>
    <x v="4"/>
    <x v="6"/>
    <n v="3"/>
    <x v="4"/>
    <x v="7"/>
  </r>
  <r>
    <d v="2024-03-25T00:00:00"/>
    <d v="2024-03-16T00:00:00"/>
    <x v="1"/>
    <x v="11"/>
    <d v="2024-03-13T00:00:00"/>
    <x v="0"/>
    <x v="0"/>
    <x v="0"/>
    <s v="03467253"/>
    <x v="0"/>
    <n v="7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73AVBAJO1M"/>
    <s v="2024-03-25 18:59:45"/>
    <m/>
    <s v="112830"/>
    <x v="9"/>
    <x v="15"/>
    <x v="4"/>
    <x v="6"/>
    <n v="2"/>
    <x v="2"/>
    <x v="2"/>
  </r>
  <r>
    <d v="2024-03-25T00:00:00"/>
    <d v="2024-03-17T00:00:00"/>
    <x v="1"/>
    <x v="5"/>
    <d v="2024-03-10T00:00:00"/>
    <x v="1"/>
    <x v="0"/>
    <x v="0"/>
    <s v="03499350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49CACUCL1M"/>
    <s v="2024-03-25 19:03:56"/>
    <m/>
    <s v="112833"/>
    <x v="0"/>
    <x v="7"/>
    <x v="4"/>
    <x v="2"/>
    <n v="2"/>
    <x v="2"/>
    <x v="3"/>
  </r>
  <r>
    <d v="2024-03-25T00:00:00"/>
    <d v="2024-03-17T00:00:00"/>
    <x v="1"/>
    <x v="5"/>
    <d v="2024-03-14T00:00:00"/>
    <x v="0"/>
    <x v="0"/>
    <x v="0"/>
    <s v="62890589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2ROFEAN1M"/>
    <s v="2024-03-25 19:05:13"/>
    <m/>
    <s v="112838"/>
    <x v="6"/>
    <x v="9"/>
    <x v="4"/>
    <x v="2"/>
    <n v="1"/>
    <x v="1"/>
    <x v="2"/>
  </r>
  <r>
    <d v="2024-03-25T00:00:00"/>
    <d v="2024-03-17T00:00:00"/>
    <x v="1"/>
    <x v="5"/>
    <d v="2024-03-13T00:00:00"/>
    <x v="0"/>
    <x v="0"/>
    <x v="0"/>
    <s v="03461586"/>
    <x v="0"/>
    <n v="6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5MADEAG1F"/>
    <s v="2024-03-25 19:06:26"/>
    <m/>
    <s v="112841"/>
    <x v="9"/>
    <x v="11"/>
    <x v="4"/>
    <x v="2"/>
    <n v="3"/>
    <x v="4"/>
    <x v="0"/>
  </r>
  <r>
    <d v="2024-03-25T00:00:00"/>
    <d v="2024-03-17T00:00:00"/>
    <x v="1"/>
    <x v="5"/>
    <d v="2024-03-16T00:00:00"/>
    <x v="1"/>
    <x v="0"/>
    <x v="0"/>
    <s v="3293454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8AGABMA1F"/>
    <s v="2024-03-25 19:09:04"/>
    <m/>
    <s v="112848"/>
    <x v="9"/>
    <x v="11"/>
    <x v="4"/>
    <x v="2"/>
    <n v="1"/>
    <x v="1"/>
    <x v="7"/>
  </r>
  <r>
    <d v="2024-03-25T00:00:00"/>
    <d v="2024-03-18T00:00:00"/>
    <x v="1"/>
    <x v="5"/>
    <d v="2024-03-17T00:00:00"/>
    <x v="0"/>
    <x v="0"/>
    <x v="0"/>
    <s v="62346794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0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IMCHYA1F"/>
    <s v="2024-03-25 19:10:11"/>
    <m/>
    <s v="112851"/>
    <x v="6"/>
    <x v="9"/>
    <x v="4"/>
    <x v="1"/>
    <n v="0"/>
    <x v="7"/>
    <x v="7"/>
  </r>
  <r>
    <d v="2024-03-25T00:00:00"/>
    <d v="2024-03-18T00:00:00"/>
    <x v="1"/>
    <x v="5"/>
    <d v="2024-03-14T00:00:00"/>
    <x v="0"/>
    <x v="0"/>
    <x v="0"/>
    <s v="61019949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FLSABR1M"/>
    <s v="2024-03-25 19:11:36"/>
    <m/>
    <s v="112852"/>
    <x v="3"/>
    <x v="3"/>
    <x v="4"/>
    <x v="1"/>
    <n v="1"/>
    <x v="1"/>
    <x v="0"/>
  </r>
  <r>
    <d v="2024-03-25T00:00:00"/>
    <d v="2024-03-18T00:00:00"/>
    <x v="1"/>
    <x v="5"/>
    <d v="2024-03-18T00:00:00"/>
    <x v="0"/>
    <x v="0"/>
    <x v="0"/>
    <s v="48619620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9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0SAMEPR1M"/>
    <s v="2024-03-25 19:18:34"/>
    <m/>
    <s v="112856"/>
    <x v="2"/>
    <x v="4"/>
    <x v="4"/>
    <x v="1"/>
    <n v="2"/>
    <x v="2"/>
    <x v="9"/>
  </r>
  <r>
    <d v="2024-03-26T00:00:00"/>
    <d v="2024-03-18T00:00:00"/>
    <x v="1"/>
    <x v="5"/>
    <d v="2024-03-11T00:00:00"/>
    <x v="0"/>
    <x v="0"/>
    <x v="0"/>
    <s v="61019651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7MOBANA1F"/>
    <s v="2024-03-26 07:39:16"/>
    <m/>
    <s v="112949"/>
    <x v="3"/>
    <x v="3"/>
    <x v="4"/>
    <x v="1"/>
    <n v="2"/>
    <x v="2"/>
    <x v="3"/>
  </r>
  <r>
    <d v="2024-03-26T00:00:00"/>
    <d v="2024-03-19T00:00:00"/>
    <x v="1"/>
    <x v="5"/>
    <d v="2024-03-13T00:00:00"/>
    <x v="0"/>
    <x v="0"/>
    <x v="0"/>
    <s v="6120805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JINOCA1F"/>
    <s v="2024-03-26 07:41:42"/>
    <m/>
    <s v="112957"/>
    <x v="3"/>
    <x v="3"/>
    <x v="4"/>
    <x v="3"/>
    <n v="1"/>
    <x v="1"/>
    <x v="5"/>
  </r>
  <r>
    <d v="2024-03-26T00:00:00"/>
    <d v="2024-03-19T00:00:00"/>
    <x v="1"/>
    <x v="5"/>
    <d v="2024-03-16T00:00:00"/>
    <x v="0"/>
    <x v="0"/>
    <x v="0"/>
    <s v="03470155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7COALSO1F"/>
    <s v="2024-03-26 07:43:47"/>
    <m/>
    <s v="112962"/>
    <x v="9"/>
    <x v="11"/>
    <x v="4"/>
    <x v="3"/>
    <n v="6"/>
    <x v="3"/>
    <x v="2"/>
  </r>
  <r>
    <d v="2024-03-26T00:00:00"/>
    <d v="2024-03-19T00:00:00"/>
    <x v="1"/>
    <x v="5"/>
    <d v="2024-03-19T00:00:00"/>
    <x v="0"/>
    <x v="0"/>
    <x v="0"/>
    <s v="45414777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9VIMELU1F"/>
    <s v="2024-03-26 08:03:03"/>
    <m/>
    <s v="112968"/>
    <x v="2"/>
    <x v="2"/>
    <x v="4"/>
    <x v="3"/>
    <n v="2"/>
    <x v="2"/>
    <x v="9"/>
  </r>
  <r>
    <d v="2024-03-26T00:00:00"/>
    <d v="2024-03-19T00:00:00"/>
    <x v="1"/>
    <x v="5"/>
    <d v="2024-03-15T00:00:00"/>
    <x v="1"/>
    <x v="0"/>
    <x v="0"/>
    <s v="02826248"/>
    <x v="0"/>
    <n v="5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3ACCHRE1M"/>
    <s v="2024-03-26 08:04:26"/>
    <m/>
    <s v="112972"/>
    <x v="4"/>
    <x v="5"/>
    <x v="4"/>
    <x v="3"/>
    <n v="4"/>
    <x v="0"/>
    <x v="0"/>
  </r>
  <r>
    <d v="2024-03-26T00:00:00"/>
    <d v="2024-03-19T00:00:00"/>
    <x v="1"/>
    <x v="5"/>
    <d v="2024-03-17T00:00:00"/>
    <x v="1"/>
    <x v="0"/>
    <x v="0"/>
    <s v="02831262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MEMAJO1M"/>
    <s v="2024-03-26 08:11:41"/>
    <m/>
    <s v="112981"/>
    <x v="4"/>
    <x v="5"/>
    <x v="4"/>
    <x v="3"/>
    <n v="5"/>
    <x v="3"/>
    <x v="1"/>
  </r>
  <r>
    <d v="2024-03-26T00:00:00"/>
    <d v="2024-03-19T00:00:00"/>
    <x v="1"/>
    <x v="5"/>
    <d v="2024-03-16T00:00:00"/>
    <x v="0"/>
    <x v="0"/>
    <x v="0"/>
    <s v="47992024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30LAMALU1F"/>
    <s v="2024-03-26 08:13:47"/>
    <m/>
    <s v="112986"/>
    <x v="2"/>
    <x v="4"/>
    <x v="4"/>
    <x v="3"/>
    <n v="4"/>
    <x v="0"/>
    <x v="2"/>
  </r>
  <r>
    <d v="2024-03-26T00:00:00"/>
    <d v="2024-03-19T00:00:00"/>
    <x v="1"/>
    <x v="5"/>
    <d v="2024-03-15T00:00:00"/>
    <x v="1"/>
    <x v="0"/>
    <x v="0"/>
    <s v="70061898"/>
    <x v="0"/>
    <n v="2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28PASACI1F"/>
    <s v="2024-03-26 08:15:37"/>
    <m/>
    <s v="112987"/>
    <x v="1"/>
    <x v="6"/>
    <x v="4"/>
    <x v="3"/>
    <n v="2"/>
    <x v="2"/>
    <x v="0"/>
  </r>
  <r>
    <d v="2024-03-26T00:00:00"/>
    <d v="2024-03-20T00:00:00"/>
    <x v="1"/>
    <x v="5"/>
    <d v="2024-03-15T00:00:00"/>
    <x v="0"/>
    <x v="0"/>
    <x v="0"/>
    <s v="03501189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8GOZAER1F"/>
    <s v="2024-03-26 13:13:27"/>
    <m/>
    <s v="113226"/>
    <x v="0"/>
    <x v="7"/>
    <x v="4"/>
    <x v="4"/>
    <n v="3"/>
    <x v="4"/>
    <x v="4"/>
  </r>
  <r>
    <d v="2024-03-26T00:00:00"/>
    <d v="2024-03-20T00:00:00"/>
    <x v="1"/>
    <x v="5"/>
    <d v="2024-03-12T00:00:00"/>
    <x v="0"/>
    <x v="0"/>
    <x v="0"/>
    <s v="61019938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UGRAZU1F"/>
    <s v="2024-03-26 13:24:49"/>
    <m/>
    <s v="113242"/>
    <x v="3"/>
    <x v="3"/>
    <x v="4"/>
    <x v="4"/>
    <n v="1"/>
    <x v="1"/>
    <x v="8"/>
  </r>
  <r>
    <d v="2024-03-26T00:00:00"/>
    <d v="2024-03-20T00:00:00"/>
    <x v="1"/>
    <x v="5"/>
    <d v="2024-03-18T00:00:00"/>
    <x v="0"/>
    <x v="0"/>
    <x v="0"/>
    <s v="03304471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57PASICL0F"/>
    <s v="2024-03-26 13:27:31"/>
    <m/>
    <s v="113247"/>
    <x v="4"/>
    <x v="12"/>
    <x v="4"/>
    <x v="4"/>
    <n v="4"/>
    <x v="0"/>
    <x v="1"/>
  </r>
  <r>
    <d v="2024-03-26T00:00:00"/>
    <d v="2024-03-20T00:00:00"/>
    <x v="1"/>
    <x v="5"/>
    <d v="2024-03-16T00:00:00"/>
    <x v="1"/>
    <x v="0"/>
    <x v="0"/>
    <s v="47334710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RUAGER1F"/>
    <s v="2024-03-26 13:40:49"/>
    <m/>
    <s v="113256"/>
    <x v="2"/>
    <x v="2"/>
    <x v="4"/>
    <x v="4"/>
    <n v="3"/>
    <x v="4"/>
    <x v="0"/>
  </r>
  <r>
    <d v="2024-03-26T00:00:00"/>
    <d v="2024-03-20T00:00:00"/>
    <x v="1"/>
    <x v="5"/>
    <d v="2024-03-20T00:00:00"/>
    <x v="0"/>
    <x v="0"/>
    <x v="0"/>
    <s v="61836563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GOBALU1F"/>
    <s v="2024-03-26 13:56:08"/>
    <m/>
    <s v="113261"/>
    <x v="6"/>
    <x v="9"/>
    <x v="4"/>
    <x v="4"/>
    <n v="5"/>
    <x v="3"/>
    <x v="9"/>
  </r>
  <r>
    <d v="2024-03-26T00:00:00"/>
    <d v="2024-03-20T00:00:00"/>
    <x v="1"/>
    <x v="5"/>
    <d v="2024-03-18T00:00:00"/>
    <x v="0"/>
    <x v="0"/>
    <x v="0"/>
    <s v="76983956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4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29ZADUJE1M"/>
    <s v="2024-03-26 14:12:40"/>
    <m/>
    <s v="113271"/>
    <x v="1"/>
    <x v="6"/>
    <x v="4"/>
    <x v="4"/>
    <n v="1"/>
    <x v="1"/>
    <x v="1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04"/>
    <m/>
    <s v="113274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7:28"/>
    <m/>
    <s v="113275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10"/>
    <m/>
    <s v="113277"/>
    <x v="9"/>
    <x v="13"/>
    <x v="4"/>
    <x v="4"/>
    <n v="5"/>
    <x v="3"/>
    <x v="7"/>
  </r>
  <r>
    <d v="2024-03-26T00:00:00"/>
    <d v="2024-03-20T00:00:00"/>
    <x v="1"/>
    <x v="5"/>
    <d v="2024-03-16T00:00:00"/>
    <x v="1"/>
    <x v="0"/>
    <x v="0"/>
    <s v="7069604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16JIORLE1F"/>
    <s v="2024-03-26 14:19:31"/>
    <m/>
    <s v="113282"/>
    <x v="3"/>
    <x v="3"/>
    <x v="4"/>
    <x v="4"/>
    <n v="3"/>
    <x v="4"/>
    <x v="0"/>
  </r>
  <r>
    <d v="2024-03-26T00:00:00"/>
    <d v="2024-03-21T00:00:00"/>
    <x v="1"/>
    <x v="5"/>
    <d v="2024-03-17T00:00:00"/>
    <x v="1"/>
    <x v="0"/>
    <x v="0"/>
    <s v="7883061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09MOCLRA1F"/>
    <s v="2024-03-26 14:20:57"/>
    <m/>
    <s v="113286"/>
    <x v="5"/>
    <x v="8"/>
    <x v="4"/>
    <x v="5"/>
    <n v="2"/>
    <x v="2"/>
    <x v="0"/>
  </r>
  <r>
    <d v="2024-03-26T00:00:00"/>
    <d v="2024-03-21T00:00:00"/>
    <x v="1"/>
    <x v="5"/>
    <d v="2024-03-16T00:00:00"/>
    <x v="1"/>
    <x v="0"/>
    <x v="0"/>
    <s v="4316146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8YGROLU1F"/>
    <s v="2024-03-26 14:21:59"/>
    <m/>
    <s v="113288"/>
    <x v="2"/>
    <x v="2"/>
    <x v="4"/>
    <x v="5"/>
    <n v="3"/>
    <x v="4"/>
    <x v="4"/>
  </r>
  <r>
    <d v="2024-03-26T00:00:00"/>
    <d v="2024-03-21T00:00:00"/>
    <x v="1"/>
    <x v="5"/>
    <d v="2024-03-18T00:00:00"/>
    <x v="1"/>
    <x v="0"/>
    <x v="0"/>
    <s v="72269478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MAIPYA1F"/>
    <s v="2024-03-26 14:23:02"/>
    <m/>
    <s v="113291"/>
    <x v="1"/>
    <x v="1"/>
    <x v="4"/>
    <x v="5"/>
    <n v="4"/>
    <x v="0"/>
    <x v="2"/>
  </r>
  <r>
    <d v="2024-03-26T00:00:00"/>
    <d v="2024-03-21T00:00:00"/>
    <x v="1"/>
    <x v="5"/>
    <d v="2024-03-14T00:00:00"/>
    <x v="1"/>
    <x v="0"/>
    <x v="0"/>
    <s v="03466731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9VAABLU1F"/>
    <s v="2024-03-26 14:24:06"/>
    <m/>
    <s v="113295"/>
    <x v="9"/>
    <x v="11"/>
    <x v="4"/>
    <x v="5"/>
    <n v="3"/>
    <x v="4"/>
    <x v="3"/>
  </r>
  <r>
    <d v="2024-03-26T00:00:00"/>
    <d v="2024-03-22T00:00:00"/>
    <x v="1"/>
    <x v="5"/>
    <d v="2024-03-15T00:00:00"/>
    <x v="1"/>
    <x v="0"/>
    <x v="0"/>
    <s v="48190137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0COORLI1F"/>
    <s v="2024-03-26 14:25:15"/>
    <m/>
    <s v="113298"/>
    <x v="2"/>
    <x v="4"/>
    <x v="4"/>
    <x v="0"/>
    <n v="3"/>
    <x v="4"/>
    <x v="3"/>
  </r>
  <r>
    <d v="2024-03-26T00:00:00"/>
    <d v="2024-03-22T00:00:00"/>
    <x v="1"/>
    <x v="5"/>
    <d v="2024-03-20T00:00:00"/>
    <x v="0"/>
    <x v="0"/>
    <x v="0"/>
    <s v="03508140"/>
    <x v="0"/>
    <n v="4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46BAMAYU1F"/>
    <s v="2024-03-26 14:51:44"/>
    <m/>
    <s v="113312"/>
    <x v="0"/>
    <x v="7"/>
    <x v="4"/>
    <x v="0"/>
    <n v="2"/>
    <x v="2"/>
    <x v="1"/>
  </r>
  <r>
    <d v="2024-03-26T00:00:00"/>
    <d v="2024-03-21T00:00:00"/>
    <x v="1"/>
    <x v="5"/>
    <d v="2024-03-14T00:00:00"/>
    <x v="1"/>
    <x v="0"/>
    <x v="0"/>
    <s v="03466264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8ARMOMA1F"/>
    <s v="2024-03-26 14:53:13"/>
    <m/>
    <s v="113314"/>
    <x v="4"/>
    <x v="12"/>
    <x v="4"/>
    <x v="5"/>
    <n v="4"/>
    <x v="0"/>
    <x v="3"/>
  </r>
  <r>
    <d v="2024-03-26T00:00:00"/>
    <d v="2024-03-22T00:00:00"/>
    <x v="1"/>
    <x v="5"/>
    <d v="2024-03-21T00:00:00"/>
    <x v="0"/>
    <x v="0"/>
    <x v="0"/>
    <s v="03470651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60FICAHI1F"/>
    <s v="2024-03-26 14:54:10"/>
    <m/>
    <s v="113317"/>
    <x v="9"/>
    <x v="14"/>
    <x v="4"/>
    <x v="0"/>
    <n v="2"/>
    <x v="2"/>
    <x v="7"/>
  </r>
  <r>
    <d v="2024-03-26T00:00:00"/>
    <d v="2024-03-23T00:00:00"/>
    <x v="1"/>
    <x v="5"/>
    <d v="2024-03-18T00:00:00"/>
    <x v="1"/>
    <x v="0"/>
    <x v="0"/>
    <s v="02734652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RIEL1F"/>
    <s v="2024-03-26 14:59:05"/>
    <m/>
    <s v="113320"/>
    <x v="4"/>
    <x v="12"/>
    <x v="4"/>
    <x v="6"/>
    <n v="2"/>
    <x v="2"/>
    <x v="4"/>
  </r>
  <r>
    <d v="2024-03-26T00:00:00"/>
    <d v="2024-03-24T00:00:00"/>
    <x v="1"/>
    <x v="7"/>
    <d v="2024-03-21T00:00:00"/>
    <x v="1"/>
    <x v="0"/>
    <x v="0"/>
    <s v="80615324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CAPIJU1M"/>
    <s v="2024-03-26 15:02:58"/>
    <m/>
    <s v="113323"/>
    <x v="0"/>
    <x v="0"/>
    <x v="4"/>
    <x v="2"/>
    <n v="2"/>
    <x v="2"/>
    <x v="2"/>
  </r>
  <r>
    <d v="2024-03-26T00:00:00"/>
    <d v="2024-03-22T00:00:00"/>
    <x v="1"/>
    <x v="5"/>
    <d v="2024-03-18T00:00:00"/>
    <x v="1"/>
    <x v="0"/>
    <x v="0"/>
    <s v="7265454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3ROCUAL1F"/>
    <s v="2024-03-26 15:05:35"/>
    <m/>
    <s v="113329"/>
    <x v="1"/>
    <x v="1"/>
    <x v="4"/>
    <x v="0"/>
    <n v="3"/>
    <x v="4"/>
    <x v="0"/>
  </r>
  <r>
    <d v="2024-03-26T00:00:00"/>
    <d v="2024-03-23T00:00:00"/>
    <x v="1"/>
    <x v="5"/>
    <d v="2024-03-19T00:00:00"/>
    <x v="1"/>
    <x v="0"/>
    <x v="0"/>
    <s v="45702518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DEARJO1M"/>
    <s v="2024-03-26 15:07:30"/>
    <m/>
    <s v="113334"/>
    <x v="0"/>
    <x v="7"/>
    <x v="4"/>
    <x v="6"/>
    <n v="3"/>
    <x v="4"/>
    <x v="0"/>
  </r>
  <r>
    <d v="2024-03-26T00:00:00"/>
    <d v="2024-03-21T00:00:00"/>
    <x v="1"/>
    <x v="5"/>
    <d v="2024-03-15T00:00:00"/>
    <x v="0"/>
    <x v="0"/>
    <x v="0"/>
    <s v="41138197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CAFIJU1F"/>
    <s v="2024-03-26 15:09:05"/>
    <m/>
    <s v="113336"/>
    <x v="0"/>
    <x v="0"/>
    <x v="4"/>
    <x v="5"/>
    <n v="4"/>
    <x v="0"/>
    <x v="5"/>
  </r>
  <r>
    <d v="2024-03-26T00:00:00"/>
    <d v="2024-03-25T00:00:00"/>
    <x v="1"/>
    <x v="7"/>
    <d v="2024-03-18T00:00:00"/>
    <x v="1"/>
    <x v="0"/>
    <x v="0"/>
    <s v="72803048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1SACAGI1M"/>
    <s v="2024-03-26 15:16:17"/>
    <m/>
    <s v="113340"/>
    <x v="2"/>
    <x v="4"/>
    <x v="4"/>
    <x v="1"/>
    <n v="1"/>
    <x v="1"/>
    <x v="3"/>
  </r>
  <r>
    <d v="2024-03-27T00:00:00"/>
    <d v="2024-03-25T00:00:00"/>
    <x v="1"/>
    <x v="7"/>
    <d v="2024-03-20T00:00:00"/>
    <x v="1"/>
    <x v="0"/>
    <x v="0"/>
    <s v="03505049"/>
    <x v="0"/>
    <n v="58"/>
    <x v="0"/>
    <x v="0"/>
    <s v="0"/>
    <x v="3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AGMA0F"/>
    <s v="2024-03-27 16:11:39"/>
    <m/>
    <s v="113880"/>
    <x v="4"/>
    <x v="12"/>
    <x v="4"/>
    <x v="1"/>
    <n v="2"/>
    <x v="2"/>
    <x v="4"/>
  </r>
  <r>
    <d v="2024-03-27T00:00:00"/>
    <d v="2024-03-19T00:00:00"/>
    <x v="1"/>
    <x v="5"/>
    <d v="2024-03-16T00:00:00"/>
    <x v="1"/>
    <x v="0"/>
    <x v="0"/>
    <s v="03471696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76ARPACA1M"/>
    <s v="2024-03-27 17:08:14"/>
    <m/>
    <s v="113908"/>
    <x v="9"/>
    <x v="13"/>
    <x v="4"/>
    <x v="3"/>
    <n v="7"/>
    <x v="3"/>
    <x v="2"/>
  </r>
  <r>
    <d v="2024-03-27T00:00:00"/>
    <d v="2024-03-25T00:00:00"/>
    <x v="1"/>
    <x v="7"/>
    <d v="2024-03-19T00:00:00"/>
    <x v="1"/>
    <x v="0"/>
    <x v="0"/>
    <s v="03467549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GACHJU1M"/>
    <s v="2024-03-27 17:10:52"/>
    <m/>
    <s v="113911"/>
    <x v="4"/>
    <x v="12"/>
    <x v="4"/>
    <x v="1"/>
    <n v="2"/>
    <x v="2"/>
    <x v="5"/>
  </r>
  <r>
    <d v="2024-03-24T00:00:00"/>
    <d v="2024-03-23T00:00:00"/>
    <x v="1"/>
    <x v="5"/>
    <d v="2024-03-18T00:00:00"/>
    <x v="1"/>
    <x v="0"/>
    <x v="0"/>
    <s v="03471702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2200501A101A97.070VIDEDO1F"/>
    <s v="2024-03-24 10:46:23"/>
    <s v="2024-03-24 10:46:36"/>
    <s v="112450"/>
    <x v="9"/>
    <x v="15"/>
    <x v="4"/>
    <x v="6"/>
    <m/>
    <x v="5"/>
    <x v="4"/>
  </r>
  <r>
    <d v="2024-03-25T00:00:00"/>
    <d v="2024-03-24T00:00:00"/>
    <x v="1"/>
    <x v="7"/>
    <d v="2024-03-21T00:00:00"/>
    <x v="1"/>
    <x v="0"/>
    <x v="0"/>
    <s v="74279196"/>
    <x v="0"/>
    <n v="27"/>
    <x v="1"/>
    <x v="1"/>
    <s v="0"/>
    <x v="1"/>
    <x v="33"/>
    <x v="1"/>
    <x v="0"/>
    <x v="7"/>
    <x v="18"/>
    <x v="2"/>
    <x v="4"/>
    <x v="13"/>
    <x v="1"/>
    <x v="6"/>
    <x v="72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2200304A201A97.027FILOJO1M"/>
    <s v="2024-03-25 08:24:42"/>
    <m/>
    <s v="112531"/>
    <x v="1"/>
    <x v="6"/>
    <x v="4"/>
    <x v="2"/>
    <m/>
    <x v="5"/>
    <x v="2"/>
  </r>
  <r>
    <d v="2024-03-25T00:00:00"/>
    <d v="2024-03-23T00:00:00"/>
    <x v="1"/>
    <x v="5"/>
    <d v="2024-03-16T00:00:00"/>
    <x v="1"/>
    <x v="0"/>
    <x v="0"/>
    <s v="80369688"/>
    <x v="0"/>
    <n v="49"/>
    <x v="1"/>
    <x v="1"/>
    <s v="0"/>
    <x v="1"/>
    <x v="33"/>
    <x v="1"/>
    <x v="0"/>
    <x v="7"/>
    <x v="18"/>
    <x v="2"/>
    <x v="4"/>
    <x v="13"/>
    <x v="0"/>
    <x v="8"/>
    <x v="39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1200304A201A97.049CRTICO1M"/>
    <s v="2024-03-25 08:41:49"/>
    <m/>
    <s v="112538"/>
    <x v="0"/>
    <x v="7"/>
    <x v="4"/>
    <x v="6"/>
    <m/>
    <x v="5"/>
    <x v="3"/>
  </r>
  <r>
    <d v="2024-03-18T00:00:00"/>
    <d v="2024-03-18T00:00:00"/>
    <x v="1"/>
    <x v="5"/>
    <d v="2024-03-17T00:00:00"/>
    <x v="0"/>
    <x v="1"/>
    <x v="0"/>
    <s v="62598183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3MOCHHE1F"/>
    <s v="2024-03-22 19:18:24"/>
    <m/>
    <s v="112115"/>
    <x v="6"/>
    <x v="9"/>
    <x v="4"/>
    <x v="1"/>
    <n v="0"/>
    <x v="7"/>
    <x v="7"/>
  </r>
  <r>
    <d v="2024-03-15T00:00:00"/>
    <d v="2024-03-15T00:00:00"/>
    <x v="1"/>
    <x v="11"/>
    <d v="2024-03-11T00:00:00"/>
    <x v="1"/>
    <x v="1"/>
    <x v="0"/>
    <s v="75594128"/>
    <x v="0"/>
    <n v="20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20VAZAIN1F"/>
    <s v="2024-03-22 19:22:34"/>
    <m/>
    <s v="112116"/>
    <x v="1"/>
    <x v="1"/>
    <x v="4"/>
    <x v="0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50ZAPANO1F"/>
    <s v="2024-03-22 19:24:59"/>
    <m/>
    <s v="112118"/>
    <x v="4"/>
    <x v="5"/>
    <x v="4"/>
    <x v="5"/>
    <n v="0"/>
    <x v="7"/>
    <x v="0"/>
  </r>
  <r>
    <d v="2024-03-19T00:00:00"/>
    <d v="2024-03-19T00:00:00"/>
    <x v="1"/>
    <x v="5"/>
    <d v="2024-03-16T00:00:00"/>
    <x v="0"/>
    <x v="1"/>
    <x v="0"/>
    <s v="46572008"/>
    <x v="0"/>
    <n v="33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11200101A101A97.133SIYOMA1F"/>
    <s v="2024-03-22 19:30:48"/>
    <s v="2024-03-27 12:41:55"/>
    <s v="112120"/>
    <x v="2"/>
    <x v="4"/>
    <x v="4"/>
    <x v="3"/>
    <n v="0"/>
    <x v="7"/>
    <x v="2"/>
  </r>
  <r>
    <d v="2024-03-18T00:00:00"/>
    <d v="2024-03-18T00:00:00"/>
    <x v="1"/>
    <x v="5"/>
    <d v="2024-03-17T00:00:00"/>
    <x v="1"/>
    <x v="1"/>
    <x v="0"/>
    <s v="70717782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16GAOLKA1F"/>
    <s v="2024-03-22 19:31:52"/>
    <m/>
    <s v="112123"/>
    <x v="3"/>
    <x v="3"/>
    <x v="4"/>
    <x v="1"/>
    <n v="1"/>
    <x v="1"/>
    <x v="7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s v="2024-03-22 13:03:30"/>
    <s v="106293"/>
    <x v="3"/>
    <x v="3"/>
    <x v="4"/>
    <x v="4"/>
    <n v="3"/>
    <x v="4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s v="2024-03-22 13:10:18"/>
    <s v="106924"/>
    <x v="1"/>
    <x v="6"/>
    <x v="4"/>
    <x v="5"/>
    <n v="4"/>
    <x v="0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s v="2024-03-22 13:11:00"/>
    <s v="106927"/>
    <x v="2"/>
    <x v="4"/>
    <x v="4"/>
    <x v="5"/>
    <n v="4"/>
    <x v="0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s v="2024-03-23 11:35:39"/>
    <s v="107412"/>
    <x v="4"/>
    <x v="12"/>
    <x v="4"/>
    <x v="6"/>
    <n v="8"/>
    <x v="3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11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s v="2024-03-22 13:21:50"/>
    <s v="107413"/>
    <x v="1"/>
    <x v="6"/>
    <x v="4"/>
    <x v="6"/>
    <n v="5"/>
    <x v="3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11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s v="2024-03-22 13:22:26"/>
    <s v="107820"/>
    <x v="2"/>
    <x v="2"/>
    <x v="4"/>
    <x v="1"/>
    <n v="3"/>
    <x v="4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s v="2024-03-23 11:47:17"/>
    <s v="108982"/>
    <x v="2"/>
    <x v="4"/>
    <x v="4"/>
    <x v="3"/>
    <n v="7"/>
    <x v="3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s v="2024-03-23 11:48:09"/>
    <s v="109267"/>
    <x v="1"/>
    <x v="1"/>
    <x v="4"/>
    <x v="0"/>
    <n v="4"/>
    <x v="0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s v="2024-03-23 11:49:23"/>
    <s v="110210"/>
    <x v="1"/>
    <x v="6"/>
    <x v="4"/>
    <x v="0"/>
    <n v="4"/>
    <x v="0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40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s v="2024-03-23 11:59:26"/>
    <s v="110214"/>
    <x v="9"/>
    <x v="13"/>
    <x v="4"/>
    <x v="0"/>
    <n v="6"/>
    <x v="3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1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s v="2024-03-23 12:01:24"/>
    <s v="110219"/>
    <x v="3"/>
    <x v="3"/>
    <x v="4"/>
    <x v="2"/>
    <n v="3"/>
    <x v="4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s v="2024-03-23 11:50:05"/>
    <s v="110221"/>
    <x v="3"/>
    <x v="3"/>
    <x v="4"/>
    <x v="1"/>
    <n v="1"/>
    <x v="1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s v="2024-03-23 12:02:45"/>
    <s v="110224"/>
    <x v="1"/>
    <x v="1"/>
    <x v="4"/>
    <x v="1"/>
    <n v="3"/>
    <x v="4"/>
    <x v="5"/>
  </r>
  <r>
    <d v="2024-03-20T00:00:00"/>
    <d v="2024-03-20T00:00:00"/>
    <x v="1"/>
    <x v="5"/>
    <d v="2024-03-15T00:00:00"/>
    <x v="1"/>
    <x v="1"/>
    <x v="0"/>
    <s v="02778800"/>
    <x v="0"/>
    <n v="5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21"/>
    <x v="0"/>
    <x v="1"/>
    <x v="0"/>
    <x v="0"/>
    <x v="0"/>
    <x v="0"/>
    <x v="0"/>
    <x v="0"/>
    <x v="0"/>
    <x v="0"/>
    <x v="0"/>
    <x v="0"/>
    <x v="1"/>
    <s v=""/>
    <x v="1"/>
    <s v="E.S I-1 CHAPAIRA"/>
    <s v="PRUEBA RAPIDA IGG POSITIVO"/>
    <x v="0"/>
    <s v="202411200104A306A97.055VIPOMA1F"/>
    <s v="2024-03-20 12:36:23"/>
    <s v="2024-03-25 11:09:49"/>
    <s v="111175"/>
    <x v="4"/>
    <x v="12"/>
    <x v="4"/>
    <x v="4"/>
    <n v="3"/>
    <x v="4"/>
    <x v="4"/>
  </r>
  <r>
    <d v="2024-03-20T00:00:00"/>
    <d v="2024-03-19T00:00:00"/>
    <x v="1"/>
    <x v="5"/>
    <d v="2024-03-15T00:00:00"/>
    <x v="0"/>
    <x v="1"/>
    <x v="0"/>
    <s v="02650192"/>
    <x v="0"/>
    <n v="6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424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, IGG POSITIVO PRUEBA RAPIDA"/>
    <x v="0"/>
    <s v="202411200101A101A97.161ARPAAL1F"/>
    <s v="2024-03-20 12:43:57"/>
    <s v="2024-03-26 10:34:32"/>
    <s v="111183"/>
    <x v="9"/>
    <x v="14"/>
    <x v="4"/>
    <x v="3"/>
    <n v="6"/>
    <x v="3"/>
    <x v="0"/>
  </r>
  <r>
    <d v="2024-03-22T00:00:00"/>
    <d v="2024-03-21T00:00:00"/>
    <x v="1"/>
    <x v="5"/>
    <d v="2024-03-16T00:00:00"/>
    <x v="1"/>
    <x v="1"/>
    <x v="0"/>
    <s v="02634044"/>
    <x v="0"/>
    <n v="6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3"/>
    <x v="0"/>
    <x v="1"/>
    <x v="3"/>
    <x v="0"/>
    <x v="0"/>
    <x v="0"/>
    <x v="0"/>
    <x v="0"/>
    <x v="0"/>
    <x v="0"/>
    <x v="0"/>
    <x v="0"/>
    <x v="1"/>
    <s v=""/>
    <x v="1"/>
    <s v="E.S I-4 SANTA JULIA"/>
    <s v=""/>
    <x v="0"/>
    <s v="202411200101A207A97.063VIPIDO1M"/>
    <s v="2024-03-22 11:09:16"/>
    <s v="2024-03-27 11:53:37"/>
    <s v="111845"/>
    <x v="9"/>
    <x v="14"/>
    <x v="4"/>
    <x v="5"/>
    <n v="5"/>
    <x v="3"/>
    <x v="4"/>
  </r>
  <r>
    <d v="2024-03-22T00:00:00"/>
    <d v="2024-03-21T00:00:00"/>
    <x v="1"/>
    <x v="5"/>
    <d v="2024-03-14T00:00:00"/>
    <x v="1"/>
    <x v="1"/>
    <x v="0"/>
    <s v="80221302"/>
    <x v="0"/>
    <n v="4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045CHALMA0F"/>
    <s v="2024-03-22 11:11:03"/>
    <m/>
    <s v="111854"/>
    <x v="0"/>
    <x v="7"/>
    <x v="4"/>
    <x v="5"/>
    <m/>
    <x v="5"/>
    <x v="3"/>
  </r>
  <r>
    <d v="2024-03-20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s v="2024-03-20 12:28:45"/>
    <s v="109237"/>
    <x v="4"/>
    <x v="12"/>
    <x v="4"/>
    <x v="5"/>
    <n v="2"/>
    <x v="2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20 12:30:27"/>
    <s v="109238"/>
    <x v="4"/>
    <x v="5"/>
    <x v="4"/>
    <x v="5"/>
    <n v="1"/>
    <x v="1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s v="2024-03-20 12:32:14"/>
    <s v="109240"/>
    <x v="4"/>
    <x v="5"/>
    <x v="4"/>
    <x v="5"/>
    <n v="1"/>
    <x v="1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s v="2024-03-20 12:33:24"/>
    <s v="109283"/>
    <x v="4"/>
    <x v="5"/>
    <x v="4"/>
    <x v="5"/>
    <n v="1"/>
    <x v="1"/>
    <x v="3"/>
  </r>
  <r>
    <d v="2024-03-20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s v="2024-03-20 12:40:17"/>
    <s v="109290"/>
    <x v="2"/>
    <x v="2"/>
    <x v="4"/>
    <x v="5"/>
    <n v="2"/>
    <x v="2"/>
    <x v="0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8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8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3"/>
    <s v=""/>
    <m/>
    <x v="0"/>
    <x v="0"/>
    <m/>
    <x v="402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3-19 11:27:09"/>
    <s v="106897"/>
    <x v="0"/>
    <x v="0"/>
    <x v="4"/>
    <x v="5"/>
    <n v="2"/>
    <x v="2"/>
    <x v="2"/>
  </r>
  <r>
    <d v="2024-03-12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12 15:03:35"/>
    <s v="107106"/>
    <x v="1"/>
    <x v="1"/>
    <x v="4"/>
    <x v="0"/>
    <m/>
    <x v="5"/>
    <x v="0"/>
  </r>
  <r>
    <d v="2024-03-15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15 10:52:55"/>
    <s v="107112"/>
    <x v="1"/>
    <x v="6"/>
    <x v="4"/>
    <x v="2"/>
    <m/>
    <x v="5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23 08:55:24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8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1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5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15 10:54:18"/>
    <s v="107552"/>
    <x v="1"/>
    <x v="1"/>
    <x v="4"/>
    <x v="2"/>
    <m/>
    <x v="5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5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3-14 08:39:19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1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3-15 08:29:02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22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3-15 13:53:26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20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20 16:07:36"/>
    <s v="108749"/>
    <x v="0"/>
    <x v="0"/>
    <x v="4"/>
    <x v="3"/>
    <n v="8"/>
    <x v="3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8:23:41"/>
    <s v="108817"/>
    <x v="4"/>
    <x v="12"/>
    <x v="4"/>
    <x v="3"/>
    <n v="7"/>
    <x v="3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20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3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21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21 19:03:08"/>
    <s v="109302"/>
    <x v="9"/>
    <x v="11"/>
    <x v="4"/>
    <x v="5"/>
    <n v="7"/>
    <x v="3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20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0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21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08RUQUHE1M"/>
    <s v="2024-03-16 19:13:04"/>
    <s v="2024-03-21 19:03:49"/>
    <s v="109810"/>
    <x v="5"/>
    <x v="8"/>
    <x v="4"/>
    <x v="6"/>
    <n v="5"/>
    <x v="3"/>
    <x v="0"/>
  </r>
  <r>
    <d v="2024-03-22T00:00:00"/>
    <d v="2024-03-16T00:00:00"/>
    <x v="1"/>
    <x v="11"/>
    <d v="2024-03-12T00:00:00"/>
    <x v="0"/>
    <x v="1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22 11:52:42"/>
    <s v="109833"/>
    <x v="0"/>
    <x v="7"/>
    <x v="4"/>
    <x v="6"/>
    <m/>
    <x v="5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399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s v="2024-03-19 18:37:56"/>
    <s v="109944"/>
    <x v="5"/>
    <x v="8"/>
    <x v="4"/>
    <x v="2"/>
    <n v="2"/>
    <x v="2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s v="2024-03-19 18:37:12"/>
    <s v="109948"/>
    <x v="1"/>
    <x v="1"/>
    <x v="4"/>
    <x v="1"/>
    <n v="1"/>
    <x v="1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3-23 08:56:24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3-19 09:27:04"/>
    <s v="109994"/>
    <x v="7"/>
    <x v="10"/>
    <x v="4"/>
    <x v="2"/>
    <n v="1"/>
    <x v="1"/>
    <x v="7"/>
  </r>
  <r>
    <d v="2024-03-20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21 18:40:16"/>
    <s v="110200"/>
    <x v="0"/>
    <x v="0"/>
    <x v="4"/>
    <x v="2"/>
    <n v="3"/>
    <x v="4"/>
    <x v="5"/>
  </r>
  <r>
    <d v="2024-03-20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s v="2024-03-21 18:39:44"/>
    <s v="110213"/>
    <x v="1"/>
    <x v="1"/>
    <x v="4"/>
    <x v="2"/>
    <n v="3"/>
    <x v="4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23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23 16:26:18"/>
    <s v="110324"/>
    <x v="4"/>
    <x v="5"/>
    <x v="4"/>
    <x v="2"/>
    <n v="6"/>
    <x v="3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9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s v="2024-03-20 13:55:53"/>
    <s v="110389"/>
    <x v="2"/>
    <x v="4"/>
    <x v="4"/>
    <x v="1"/>
    <n v="1"/>
    <x v="1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40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s v="2024-03-22 07:24:40"/>
    <s v="110677"/>
    <x v="9"/>
    <x v="15"/>
    <x v="4"/>
    <x v="3"/>
    <n v="2"/>
    <x v="2"/>
    <x v="7"/>
  </r>
  <r>
    <d v="2024-03-22T00:00:00"/>
    <d v="2024-03-18T00:00:00"/>
    <x v="1"/>
    <x v="5"/>
    <d v="2024-03-13T00:00:00"/>
    <x v="1"/>
    <x v="1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81URDEMA1F"/>
    <s v="2024-03-19 12:36:16"/>
    <s v="2024-03-22 12:00:15"/>
    <s v="110689"/>
    <x v="9"/>
    <x v="13"/>
    <x v="4"/>
    <x v="1"/>
    <m/>
    <x v="5"/>
    <x v="4"/>
  </r>
  <r>
    <d v="2024-03-20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21 19:05:03"/>
    <s v="110691"/>
    <x v="1"/>
    <x v="1"/>
    <x v="4"/>
    <x v="1"/>
    <n v="3"/>
    <x v="4"/>
    <x v="0"/>
  </r>
  <r>
    <d v="2024-03-21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s v="2024-03-21 19:04:43"/>
    <s v="110694"/>
    <x v="3"/>
    <x v="3"/>
    <x v="4"/>
    <x v="1"/>
    <n v="3"/>
    <x v="4"/>
    <x v="3"/>
  </r>
  <r>
    <d v="2024-03-20T00:00:00"/>
    <d v="2024-03-18T00:00:00"/>
    <x v="1"/>
    <x v="5"/>
    <d v="2024-03-12T00:00:00"/>
    <x v="0"/>
    <x v="1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s v="2024-03-20 16:25:17"/>
    <s v="110696"/>
    <x v="2"/>
    <x v="4"/>
    <x v="4"/>
    <x v="1"/>
    <m/>
    <x v="5"/>
    <x v="5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5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s v="2024-03-22 18:27:07"/>
    <s v="110726"/>
    <x v="0"/>
    <x v="7"/>
    <x v="4"/>
    <x v="1"/>
    <n v="4"/>
    <x v="0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423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26 13:16:19"/>
    <s v="110729"/>
    <x v="1"/>
    <x v="1"/>
    <x v="4"/>
    <x v="1"/>
    <n v="8"/>
    <x v="3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s v="2024-03-25 08:54:49"/>
    <s v="110739"/>
    <x v="5"/>
    <x v="8"/>
    <x v="4"/>
    <x v="3"/>
    <n v="0"/>
    <x v="7"/>
    <x v="2"/>
  </r>
  <r>
    <d v="2024-03-20T00:00:00"/>
    <d v="2024-03-19T00:00:00"/>
    <x v="1"/>
    <x v="5"/>
    <d v="2024-03-15T00:00:00"/>
    <x v="0"/>
    <x v="1"/>
    <x v="0"/>
    <s v="70975258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0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1200601A101A97.121MENUDU1F"/>
    <s v="2024-03-20 08:11:45"/>
    <s v="2024-03-22 18:28:14"/>
    <s v="110946"/>
    <x v="1"/>
    <x v="1"/>
    <x v="4"/>
    <x v="3"/>
    <n v="3"/>
    <x v="4"/>
    <x v="0"/>
  </r>
  <r>
    <d v="2024-03-20T00:00:00"/>
    <d v="2024-03-20T00:00:00"/>
    <x v="1"/>
    <x v="5"/>
    <d v="2024-03-17T00:00:00"/>
    <x v="0"/>
    <x v="1"/>
    <x v="0"/>
    <s v="93404011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09VAGAWI1M"/>
    <s v="2024-03-20 14:13:42"/>
    <s v="2024-03-22 07:25:54"/>
    <s v="111240"/>
    <x v="8"/>
    <x v="10"/>
    <x v="4"/>
    <x v="4"/>
    <n v="1"/>
    <x v="1"/>
    <x v="2"/>
  </r>
  <r>
    <d v="2024-03-20T00:00:00"/>
    <d v="2024-03-20T00:00:00"/>
    <x v="1"/>
    <x v="5"/>
    <d v="2024-03-16T00:00:00"/>
    <x v="0"/>
    <x v="1"/>
    <x v="0"/>
    <s v="45272401"/>
    <x v="0"/>
    <n v="4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5"/>
    <x v="0"/>
    <x v="5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46RUMACA1F"/>
    <s v="2024-03-20 18:55:57"/>
    <s v="2024-03-25 08:55:16"/>
    <s v="111276"/>
    <x v="0"/>
    <x v="7"/>
    <x v="4"/>
    <x v="4"/>
    <n v="4"/>
    <x v="0"/>
    <x v="0"/>
  </r>
  <r>
    <d v="2024-03-20T00:00:00"/>
    <d v="2024-03-20T00:00:00"/>
    <x v="1"/>
    <x v="5"/>
    <d v="2024-03-14T00:00:00"/>
    <x v="1"/>
    <x v="1"/>
    <x v="0"/>
    <s v="03617505"/>
    <x v="0"/>
    <n v="6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411200601A202A97.063SAHEMA1F"/>
    <s v="2024-03-21 07:12:25"/>
    <s v="2024-03-25 08:47:31"/>
    <s v="111294"/>
    <x v="9"/>
    <x v="14"/>
    <x v="4"/>
    <x v="4"/>
    <n v="3"/>
    <x v="4"/>
    <x v="5"/>
  </r>
  <r>
    <d v="2024-03-22T00:00:00"/>
    <d v="2024-03-19T00:00:00"/>
    <x v="1"/>
    <x v="5"/>
    <d v="2024-03-16T00:00:00"/>
    <x v="0"/>
    <x v="1"/>
    <x v="0"/>
    <s v="8067875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8TITIMA1F"/>
    <s v="2024-03-21 14:46:42"/>
    <s v="2024-03-22 12:10:02"/>
    <s v="111586"/>
    <x v="0"/>
    <x v="7"/>
    <x v="4"/>
    <x v="3"/>
    <m/>
    <x v="5"/>
    <x v="2"/>
  </r>
  <r>
    <d v="2024-03-24T00:00:00"/>
    <d v="2024-03-20T00:00:00"/>
    <x v="1"/>
    <x v="5"/>
    <d v="2024-03-12T00:00:00"/>
    <x v="1"/>
    <x v="1"/>
    <x v="0"/>
    <s v="4678666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34BRFUGL10F"/>
    <s v="2024-03-21 14:52:32"/>
    <s v="2024-03-24 17:48:31"/>
    <s v="111587"/>
    <x v="2"/>
    <x v="4"/>
    <x v="4"/>
    <x v="4"/>
    <n v="4"/>
    <x v="0"/>
    <x v="8"/>
  </r>
  <r>
    <d v="2024-03-24T00:00:00"/>
    <d v="2024-03-21T00:00:00"/>
    <x v="1"/>
    <x v="5"/>
    <d v="2024-03-16T00:00:00"/>
    <x v="0"/>
    <x v="1"/>
    <x v="0"/>
    <s v="7814765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OTTICR1M"/>
    <s v="2024-03-21 14:54:02"/>
    <s v="2024-03-24 10:03:39"/>
    <s v="111590"/>
    <x v="6"/>
    <x v="9"/>
    <x v="4"/>
    <x v="5"/>
    <m/>
    <x v="5"/>
    <x v="4"/>
  </r>
  <r>
    <d v="2024-03-23T00:00:00"/>
    <d v="2024-03-20T00:00:00"/>
    <x v="1"/>
    <x v="5"/>
    <d v="2024-03-16T00:00:00"/>
    <x v="1"/>
    <x v="1"/>
    <x v="0"/>
    <s v="79032476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6FICHAN1F"/>
    <s v="2024-03-21 14:55:57"/>
    <s v="2024-03-23 16:28:15"/>
    <s v="111592"/>
    <x v="3"/>
    <x v="3"/>
    <x v="4"/>
    <x v="4"/>
    <n v="3"/>
    <x v="4"/>
    <x v="0"/>
  </r>
  <r>
    <d v="2024-03-21T00:00:00"/>
    <d v="2024-03-20T00:00:00"/>
    <x v="1"/>
    <x v="5"/>
    <d v="2024-03-15T00:00:00"/>
    <x v="0"/>
    <x v="1"/>
    <x v="0"/>
    <s v="70084964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9SAPIMA10M"/>
    <s v="2024-03-21 15:00:13"/>
    <m/>
    <s v="111595"/>
    <x v="1"/>
    <x v="6"/>
    <x v="4"/>
    <x v="4"/>
    <m/>
    <x v="5"/>
    <x v="4"/>
  </r>
  <r>
    <d v="2024-03-23T00:00:00"/>
    <d v="2024-03-20T00:00:00"/>
    <x v="1"/>
    <x v="5"/>
    <d v="2024-03-15T00:00:00"/>
    <x v="0"/>
    <x v="1"/>
    <x v="0"/>
    <s v="7363478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5SIARJA1F"/>
    <s v="2024-03-21 15:29:16"/>
    <s v="2024-03-23 16:29:09"/>
    <s v="111604"/>
    <x v="1"/>
    <x v="6"/>
    <x v="4"/>
    <x v="4"/>
    <n v="3"/>
    <x v="4"/>
    <x v="4"/>
  </r>
  <r>
    <d v="2024-03-22T00:00:00"/>
    <d v="2024-03-21T00:00:00"/>
    <x v="1"/>
    <x v="5"/>
    <d v="2024-03-18T00:00:00"/>
    <x v="0"/>
    <x v="1"/>
    <x v="0"/>
    <s v="762891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9CRALLU1F"/>
    <s v="2024-03-21 18:08:28"/>
    <s v="2024-03-24 21:18:20"/>
    <s v="111664"/>
    <x v="3"/>
    <x v="3"/>
    <x v="4"/>
    <x v="5"/>
    <n v="2"/>
    <x v="2"/>
    <x v="2"/>
  </r>
  <r>
    <d v="2024-03-24T00:00:00"/>
    <d v="2024-03-21T00:00:00"/>
    <x v="1"/>
    <x v="5"/>
    <d v="2024-03-15T00:00:00"/>
    <x v="1"/>
    <x v="1"/>
    <x v="0"/>
    <s v="80414169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0"/>
    <x v="1"/>
    <x v="4"/>
    <x v="0"/>
    <x v="0"/>
    <x v="5"/>
    <x v="1"/>
    <x v="0"/>
    <x v="0"/>
    <x v="0"/>
    <x v="0"/>
    <x v="1"/>
    <x v="1"/>
    <s v=""/>
    <x v="2"/>
    <s v="PACCHA"/>
    <s v="ALTA VOLUNTARIA"/>
    <x v="0"/>
    <s v="202411200401A201A97.063BECOYN1F"/>
    <s v="2024-03-21 18:14:54"/>
    <s v="2024-03-25 10:55:36"/>
    <s v="111672"/>
    <x v="9"/>
    <x v="14"/>
    <x v="4"/>
    <x v="5"/>
    <n v="3"/>
    <x v="4"/>
    <x v="5"/>
  </r>
  <r>
    <d v="2024-03-24T00:00:00"/>
    <d v="2024-03-21T00:00:00"/>
    <x v="1"/>
    <x v="5"/>
    <d v="2024-03-18T00:00:00"/>
    <x v="0"/>
    <x v="1"/>
    <x v="0"/>
    <s v="75313187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2CRSOJU1M"/>
    <s v="2024-03-21 18:50:06"/>
    <s v="2024-03-24 10:04:01"/>
    <s v="111693"/>
    <x v="1"/>
    <x v="1"/>
    <x v="4"/>
    <x v="5"/>
    <m/>
    <x v="5"/>
    <x v="2"/>
  </r>
  <r>
    <d v="2024-03-23T00:00:00"/>
    <d v="2024-03-21T00:00:00"/>
    <x v="1"/>
    <x v="5"/>
    <d v="2024-03-14T00:00:00"/>
    <x v="0"/>
    <x v="1"/>
    <x v="0"/>
    <s v="6205861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5CHSAVI1M"/>
    <s v="2024-03-21 18:55:43"/>
    <s v="2024-03-23 16:30:30"/>
    <s v="111697"/>
    <x v="3"/>
    <x v="3"/>
    <x v="4"/>
    <x v="5"/>
    <n v="2"/>
    <x v="2"/>
    <x v="3"/>
  </r>
  <r>
    <d v="2024-03-23T00:00:00"/>
    <d v="2024-03-21T00:00:00"/>
    <x v="1"/>
    <x v="5"/>
    <d v="2024-03-14T00:00:00"/>
    <x v="1"/>
    <x v="1"/>
    <x v="0"/>
    <s v="75381375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7SALOCA1F"/>
    <s v="2024-03-22 18:55:07"/>
    <s v="2024-03-23 16:31:42"/>
    <s v="112100"/>
    <x v="1"/>
    <x v="6"/>
    <x v="4"/>
    <x v="5"/>
    <n v="2"/>
    <x v="2"/>
    <x v="3"/>
  </r>
  <r>
    <d v="2024-03-23T00:00:00"/>
    <d v="2024-03-20T00:00:00"/>
    <x v="1"/>
    <x v="5"/>
    <d v="2024-03-15T00:00:00"/>
    <x v="0"/>
    <x v="1"/>
    <x v="0"/>
    <s v="03493080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61SAFAGL1F"/>
    <s v="2024-03-22 19:04:35"/>
    <s v="2024-03-23 16:33:07"/>
    <s v="112104"/>
    <x v="9"/>
    <x v="14"/>
    <x v="4"/>
    <x v="4"/>
    <n v="3"/>
    <x v="4"/>
    <x v="4"/>
  </r>
  <r>
    <d v="2024-03-23T00:00:00"/>
    <d v="2024-03-21T00:00:00"/>
    <x v="1"/>
    <x v="5"/>
    <d v="2024-03-10T00:00:00"/>
    <x v="1"/>
    <x v="1"/>
    <x v="0"/>
    <s v="70812420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8CHQUAN1F"/>
    <s v="2024-03-22 19:09:57"/>
    <s v="2024-03-23 16:34:30"/>
    <s v="112107"/>
    <x v="1"/>
    <x v="6"/>
    <x v="4"/>
    <x v="5"/>
    <n v="2"/>
    <x v="2"/>
    <x v="16"/>
  </r>
  <r>
    <d v="2024-03-22T00:00:00"/>
    <d v="2024-03-21T00:00:00"/>
    <x v="1"/>
    <x v="5"/>
    <d v="2024-03-19T00:00:00"/>
    <x v="0"/>
    <x v="1"/>
    <x v="0"/>
    <s v="7886193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5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015ABHURO1F"/>
    <s v="2024-03-23 08:05:43"/>
    <s v="2024-03-25 08:54:22"/>
    <s v="112162"/>
    <x v="3"/>
    <x v="3"/>
    <x v="4"/>
    <x v="5"/>
    <n v="1"/>
    <x v="1"/>
    <x v="1"/>
  </r>
  <r>
    <d v="2024-03-25T00:00:00"/>
    <d v="2024-03-23T00:00:00"/>
    <x v="1"/>
    <x v="5"/>
    <d v="2024-03-17T00:00:00"/>
    <x v="0"/>
    <x v="1"/>
    <x v="0"/>
    <s v="03820023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172ALVIMI1M"/>
    <s v="2024-03-25 10:22:09"/>
    <m/>
    <s v="112624"/>
    <x v="9"/>
    <x v="15"/>
    <x v="4"/>
    <x v="6"/>
    <m/>
    <x v="5"/>
    <x v="5"/>
  </r>
  <r>
    <d v="2024-03-27T00:00:00"/>
    <d v="2024-03-26T00:00:00"/>
    <x v="1"/>
    <x v="7"/>
    <d v="2024-03-25T00:00:00"/>
    <x v="0"/>
    <x v="1"/>
    <x v="0"/>
    <s v="03847813"/>
    <x v="0"/>
    <n v="7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3200701C101A97.176ECVDHO1F"/>
    <s v="2024-03-27 09:47:13"/>
    <m/>
    <s v="113533"/>
    <x v="9"/>
    <x v="13"/>
    <x v="4"/>
    <x v="3"/>
    <m/>
    <x v="5"/>
    <x v="7"/>
  </r>
  <r>
    <d v="2024-03-27T00:00:00"/>
    <d v="2024-03-26T00:00:00"/>
    <x v="1"/>
    <x v="7"/>
    <d v="2024-03-23T00:00:00"/>
    <x v="0"/>
    <x v="1"/>
    <x v="0"/>
    <s v="45721923"/>
    <x v="0"/>
    <n v="3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2200101C101A97.134BELOLO1F"/>
    <s v="2024-03-27 10:54:32"/>
    <m/>
    <s v="113621"/>
    <x v="2"/>
    <x v="4"/>
    <x v="4"/>
    <x v="3"/>
    <m/>
    <x v="5"/>
    <x v="2"/>
  </r>
  <r>
    <d v="2024-03-22T00:00:00"/>
    <d v="2024-03-22T00:00:00"/>
    <x v="1"/>
    <x v="5"/>
    <d v="2024-03-20T00:00:00"/>
    <x v="0"/>
    <x v="1"/>
    <x v="0"/>
    <s v="75162135"/>
    <x v="0"/>
    <n v="18"/>
    <x v="1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21"/>
    <x v="0"/>
    <x v="3"/>
    <x v="0"/>
    <x v="0"/>
    <x v="0"/>
    <x v="0"/>
    <x v="0"/>
    <x v="0"/>
    <x v="0"/>
    <x v="0"/>
    <x v="0"/>
    <x v="0"/>
    <x v="0"/>
    <s v=""/>
    <x v="1"/>
    <s v="E.S I-4 SANTA JULIA"/>
    <s v="LEUCOCITOS 1930 PLAQUETAS 67000"/>
    <x v="0"/>
    <s v="202412200101A207A97.118FAAGFR1M"/>
    <s v="2024-03-23 15:48:33"/>
    <m/>
    <s v="112394"/>
    <x v="3"/>
    <x v="3"/>
    <x v="4"/>
    <x v="0"/>
    <n v="1"/>
    <x v="1"/>
    <x v="1"/>
  </r>
  <r>
    <d v="2024-03-23T00:00:00"/>
    <d v="2024-03-22T00:00:00"/>
    <x v="1"/>
    <x v="5"/>
    <d v="2024-03-16T00:00:00"/>
    <x v="0"/>
    <x v="1"/>
    <x v="0"/>
    <s v="90016921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7CATIAX1M"/>
    <s v="2024-03-23 09:04:08"/>
    <m/>
    <s v="112180"/>
    <x v="5"/>
    <x v="8"/>
    <x v="4"/>
    <x v="0"/>
    <m/>
    <x v="5"/>
    <x v="5"/>
  </r>
  <r>
    <d v="2024-03-27T00:00:00"/>
    <d v="2024-03-23T00:00:00"/>
    <x v="1"/>
    <x v="5"/>
    <d v="2024-03-19T00:00:00"/>
    <x v="1"/>
    <x v="1"/>
    <x v="0"/>
    <s v="79143716"/>
    <x v="0"/>
    <n v="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008PEGODA1F"/>
    <s v="2024-03-24 10:37:45"/>
    <s v="2024-03-27 12:47:05"/>
    <s v="112439"/>
    <x v="5"/>
    <x v="8"/>
    <x v="4"/>
    <x v="6"/>
    <m/>
    <x v="5"/>
    <x v="0"/>
  </r>
  <r>
    <d v="2024-03-27T00:00:00"/>
    <d v="2024-03-23T00:00:00"/>
    <x v="1"/>
    <x v="5"/>
    <d v="2024-03-21T00:00:00"/>
    <x v="0"/>
    <x v="1"/>
    <x v="0"/>
    <s v="79867019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7TIGOTH1M"/>
    <s v="2024-03-24 10:38:50"/>
    <s v="2024-03-27 12:47:55"/>
    <s v="112442"/>
    <x v="5"/>
    <x v="8"/>
    <x v="4"/>
    <x v="6"/>
    <m/>
    <x v="5"/>
    <x v="1"/>
  </r>
  <r>
    <d v="2024-03-25T00:00:00"/>
    <d v="2024-03-24T00:00:00"/>
    <x v="1"/>
    <x v="7"/>
    <d v="2024-03-17T00:00:00"/>
    <x v="0"/>
    <x v="1"/>
    <x v="0"/>
    <s v="9051445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ANCHBR10F"/>
    <s v="2024-03-24 10:47:36"/>
    <s v="2024-03-27 12:43:04"/>
    <s v="112454"/>
    <x v="5"/>
    <x v="8"/>
    <x v="4"/>
    <x v="2"/>
    <m/>
    <x v="5"/>
    <x v="3"/>
  </r>
  <r>
    <d v="2024-03-27T00:00:00"/>
    <d v="2024-03-25T00:00:00"/>
    <x v="1"/>
    <x v="7"/>
    <d v="2024-03-20T00:00:00"/>
    <x v="0"/>
    <x v="1"/>
    <x v="0"/>
    <s v="90228437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CHHUCA1F"/>
    <s v="2024-03-26 08:31:04"/>
    <s v="2024-03-27 12:44:45"/>
    <s v="112998"/>
    <x v="5"/>
    <x v="8"/>
    <x v="4"/>
    <x v="1"/>
    <m/>
    <x v="5"/>
    <x v="4"/>
  </r>
  <r>
    <d v="2024-03-26T00:00:00"/>
    <d v="2024-03-25T00:00:00"/>
    <x v="1"/>
    <x v="7"/>
    <d v="2024-03-24T00:00:00"/>
    <x v="0"/>
    <x v="1"/>
    <x v="0"/>
    <s v="6272508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3YEMAMI1M"/>
    <s v="2024-03-26 09:06:10"/>
    <s v="2024-03-26 09:06:33"/>
    <s v="113034"/>
    <x v="6"/>
    <x v="9"/>
    <x v="4"/>
    <x v="1"/>
    <n v="0"/>
    <x v="7"/>
    <x v="7"/>
  </r>
  <r>
    <d v="2024-03-27T00:00:00"/>
    <d v="2024-03-25T00:00:00"/>
    <x v="1"/>
    <x v="7"/>
    <d v="2024-03-21T00:00:00"/>
    <x v="0"/>
    <x v="1"/>
    <x v="0"/>
    <s v="78896786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9SAESKE1F"/>
    <s v="2024-03-26 09:17:39"/>
    <s v="2024-03-27 12:47:22"/>
    <s v="113049"/>
    <x v="5"/>
    <x v="8"/>
    <x v="4"/>
    <x v="1"/>
    <m/>
    <x v="5"/>
    <x v="0"/>
  </r>
  <r>
    <d v="2024-03-25T00:00:00"/>
    <d v="2024-03-25T00:00:00"/>
    <x v="1"/>
    <x v="7"/>
    <d v="2024-03-22T00:00:00"/>
    <x v="1"/>
    <x v="1"/>
    <x v="0"/>
    <s v="93229052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C.S. MARCAVELICA"/>
    <s v=""/>
    <x v="0"/>
    <s v="202412200605A201A97.001CASIEI0M"/>
    <s v="2024-03-26 13:26:28"/>
    <m/>
    <s v="113244"/>
    <x v="7"/>
    <x v="10"/>
    <x v="4"/>
    <x v="1"/>
    <m/>
    <x v="5"/>
    <x v="2"/>
  </r>
  <r>
    <d v="2024-03-27T00:00:00"/>
    <d v="2024-03-25T00:00:00"/>
    <x v="1"/>
    <x v="7"/>
    <d v="2024-03-22T00:00:00"/>
    <x v="0"/>
    <x v="1"/>
    <x v="0"/>
    <s v="92386363"/>
    <x v="0"/>
    <n v="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03MOHIHA1F"/>
    <s v="2024-03-27 11:02:58"/>
    <m/>
    <s v="113637"/>
    <x v="7"/>
    <x v="10"/>
    <x v="4"/>
    <x v="1"/>
    <m/>
    <x v="5"/>
    <x v="2"/>
  </r>
  <r>
    <d v="2024-03-27T00:00:00"/>
    <d v="2024-03-26T00:00:00"/>
    <x v="1"/>
    <x v="7"/>
    <d v="2024-03-22T00:00:00"/>
    <x v="0"/>
    <x v="1"/>
    <x v="0"/>
    <s v="62187229"/>
    <x v="0"/>
    <n v="1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13ORNUOL1F"/>
    <s v="2024-03-27 15:05:45"/>
    <m/>
    <s v="113852"/>
    <x v="6"/>
    <x v="9"/>
    <x v="4"/>
    <x v="3"/>
    <m/>
    <x v="5"/>
    <x v="0"/>
  </r>
  <r>
    <d v="2024-03-23T00:00:00"/>
    <d v="2024-03-22T00:00:00"/>
    <x v="1"/>
    <x v="5"/>
    <d v="2024-03-21T00:00:00"/>
    <x v="0"/>
    <x v="1"/>
    <x v="0"/>
    <s v="02675537"/>
    <x v="0"/>
    <n v="6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4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2200101A101A97.167VIAYJO1M"/>
    <s v="2024-03-23 10:53:44"/>
    <s v="2024-03-26 10:35:37"/>
    <s v="112236"/>
    <x v="9"/>
    <x v="11"/>
    <x v="4"/>
    <x v="0"/>
    <n v="3"/>
    <x v="4"/>
    <x v="7"/>
  </r>
  <r>
    <d v="2024-03-23T00:00:00"/>
    <d v="2024-03-22T00:00:00"/>
    <x v="1"/>
    <x v="5"/>
    <d v="2024-03-19T00:00:00"/>
    <x v="0"/>
    <x v="1"/>
    <x v="0"/>
    <s v="90745463"/>
    <x v="0"/>
    <n v="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1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2200101A101A97.105AGCHDA1M"/>
    <s v="2024-03-23 11:03:17"/>
    <s v="2024-03-25 11:02:16"/>
    <s v="112245"/>
    <x v="5"/>
    <x v="8"/>
    <x v="4"/>
    <x v="0"/>
    <n v="1"/>
    <x v="1"/>
    <x v="2"/>
  </r>
  <r>
    <d v="2024-03-25T00:00:00"/>
    <d v="2024-03-23T00:00:00"/>
    <x v="1"/>
    <x v="5"/>
    <d v="2024-03-18T00:00:00"/>
    <x v="0"/>
    <x v="1"/>
    <x v="0"/>
    <s v="92350152"/>
    <x v="0"/>
    <n v="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102CHELDU0F"/>
    <s v="2024-03-25 11:12:19"/>
    <s v="2024-03-26 10:30:12"/>
    <s v="112652"/>
    <x v="7"/>
    <x v="10"/>
    <x v="4"/>
    <x v="6"/>
    <n v="2"/>
    <x v="2"/>
    <x v="4"/>
  </r>
  <r>
    <d v="2024-03-26T00:00:00"/>
    <d v="2024-03-25T00:00:00"/>
    <x v="1"/>
    <x v="7"/>
    <d v="2024-03-21T00:00:00"/>
    <x v="0"/>
    <x v="1"/>
    <x v="0"/>
    <s v="75306919"/>
    <x v="0"/>
    <n v="1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POSITIVO PRUEBA RAPIDA "/>
    <x v="0"/>
    <s v="202412200101A101A97.113COORBR1F"/>
    <s v="2024-03-26 10:43:33"/>
    <m/>
    <s v="113119"/>
    <x v="6"/>
    <x v="9"/>
    <x v="4"/>
    <x v="1"/>
    <m/>
    <x v="5"/>
    <x v="0"/>
  </r>
  <r>
    <d v="2024-03-26T00:00:00"/>
    <d v="2024-03-26T00:00:00"/>
    <x v="1"/>
    <x v="7"/>
    <d v="2024-03-19T00:00:00"/>
    <x v="0"/>
    <x v="1"/>
    <x v="0"/>
    <s v="93470569"/>
    <x v="1"/>
    <n v="8"/>
    <x v="0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"/>
    <x v="0"/>
    <s v="202412200101A101A97.18COFLJA1F"/>
    <s v="2024-03-26 10:49:04"/>
    <m/>
    <s v="113122"/>
    <x v="8"/>
    <x v="10"/>
    <x v="4"/>
    <x v="3"/>
    <m/>
    <x v="5"/>
    <x v="3"/>
  </r>
  <r>
    <d v="2024-03-27T00:00:00"/>
    <d v="2024-03-26T00:00:00"/>
    <x v="1"/>
    <x v="7"/>
    <d v="2024-03-24T00:00:00"/>
    <x v="1"/>
    <x v="1"/>
    <x v="0"/>
    <s v="73340852"/>
    <x v="0"/>
    <n v="30"/>
    <x v="0"/>
    <x v="3"/>
    <s v="22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1 NARIHUALA"/>
    <s v=""/>
    <x v="0"/>
    <s v="202413200105A309A97.030VIVAMA10F"/>
    <s v="2024-03-27 10:22:52"/>
    <m/>
    <s v="113587"/>
    <x v="2"/>
    <x v="4"/>
    <x v="4"/>
    <x v="3"/>
    <m/>
    <x v="5"/>
    <x v="1"/>
  </r>
  <r>
    <d v="2024-03-27T00:00:00"/>
    <d v="2024-03-26T00:00:00"/>
    <x v="1"/>
    <x v="7"/>
    <d v="2024-03-26T00:00:00"/>
    <x v="5"/>
    <x v="1"/>
    <x v="0"/>
    <s v="02661677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288PIFIPE0M"/>
    <s v="2024-03-27 11:35:50"/>
    <m/>
    <s v="113679"/>
    <x v="9"/>
    <x v="13"/>
    <x v="4"/>
    <x v="3"/>
    <m/>
    <x v="5"/>
    <x v="9"/>
  </r>
  <r>
    <d v="2024-03-27T00:00:00"/>
    <d v="2024-03-27T00:00:00"/>
    <x v="1"/>
    <x v="7"/>
    <d v="2024-03-18T00:00:00"/>
    <x v="0"/>
    <x v="1"/>
    <x v="0"/>
    <s v="63329081"/>
    <x v="0"/>
    <n v="12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CURA MORI"/>
    <s v=""/>
    <x v="0"/>
    <s v="202412200107A201A97.112ELIMEN1M"/>
    <s v="2024-03-27 11:37:01"/>
    <m/>
    <s v="113683"/>
    <x v="6"/>
    <x v="9"/>
    <x v="4"/>
    <x v="4"/>
    <m/>
    <x v="5"/>
    <x v="12"/>
  </r>
  <r>
    <d v="2024-03-27T00:00:00"/>
    <d v="2024-03-27T00:00:00"/>
    <x v="1"/>
    <x v="7"/>
    <d v="2024-03-25T00:00:00"/>
    <x v="0"/>
    <x v="1"/>
    <x v="0"/>
    <s v="91490462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4CARUJE0M"/>
    <s v="2024-03-27 11:37:44"/>
    <m/>
    <s v="113686"/>
    <x v="7"/>
    <x v="10"/>
    <x v="4"/>
    <x v="4"/>
    <m/>
    <x v="5"/>
    <x v="1"/>
  </r>
  <r>
    <d v="2024-03-23T00:00:00"/>
    <d v="2024-03-22T00:00:00"/>
    <x v="1"/>
    <x v="5"/>
    <d v="2024-03-17T00:00:00"/>
    <x v="0"/>
    <x v="1"/>
    <x v="0"/>
    <s v="81061496"/>
    <x v="0"/>
    <n v="1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2200101C101A97.113SUNECA1M"/>
    <s v="2024-03-23 09:05:00"/>
    <s v="2024-03-27 10:58:20"/>
    <s v="112182"/>
    <x v="6"/>
    <x v="9"/>
    <x v="4"/>
    <x v="0"/>
    <n v="4"/>
    <x v="0"/>
    <x v="4"/>
  </r>
  <r>
    <d v="2024-03-23T00:00:00"/>
    <d v="2024-03-22T00:00:00"/>
    <x v="1"/>
    <x v="5"/>
    <d v="2024-03-20T00:00:00"/>
    <x v="0"/>
    <x v="1"/>
    <x v="0"/>
    <s v="02616595"/>
    <x v="0"/>
    <n v="6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6"/>
    <x v="1"/>
    <x v="0"/>
    <x v="0"/>
    <x v="1"/>
    <x v="1"/>
    <x v="1"/>
    <x v="3"/>
    <s v=""/>
    <x v="1"/>
    <s v="HOSPITAL II JORGE REATEGUI DELGADO"/>
    <s v=""/>
    <x v="0"/>
    <s v="202412200101C101A97.064SORAJO1M"/>
    <s v="2024-03-23 09:06:01"/>
    <m/>
    <s v="112184"/>
    <x v="9"/>
    <x v="14"/>
    <x v="4"/>
    <x v="0"/>
    <m/>
    <x v="5"/>
    <x v="1"/>
  </r>
  <r>
    <d v="2024-03-14T00:00:00"/>
    <d v="2024-03-13T00:00:00"/>
    <x v="1"/>
    <x v="11"/>
    <d v="2024-03-10T00:00:00"/>
    <x v="1"/>
    <x v="1"/>
    <x v="0"/>
    <s v="60830849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1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17SIARRE1M"/>
    <s v="2024-03-23 11:48:46"/>
    <m/>
    <s v="112290"/>
    <x v="3"/>
    <x v="3"/>
    <x v="4"/>
    <x v="4"/>
    <n v="1"/>
    <x v="1"/>
    <x v="2"/>
  </r>
  <r>
    <d v="2024-03-26T00:00:00"/>
    <d v="2024-03-25T00:00:00"/>
    <x v="1"/>
    <x v="7"/>
    <d v="2024-03-13T00:00:00"/>
    <x v="0"/>
    <x v="1"/>
    <x v="0"/>
    <s v="41787458"/>
    <x v="0"/>
    <n v="4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23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10200101C101A97.043CAAVAD1M"/>
    <s v="2024-03-26 08:57:24"/>
    <s v="2024-03-27 10:58:49"/>
    <s v="113027"/>
    <x v="0"/>
    <x v="0"/>
    <x v="4"/>
    <x v="1"/>
    <n v="1"/>
    <x v="1"/>
    <x v="23"/>
  </r>
  <r>
    <d v="2024-03-27T00:00:00"/>
    <d v="2024-03-26T00:00:00"/>
    <x v="1"/>
    <x v="7"/>
    <d v="2024-03-18T00:00:00"/>
    <x v="1"/>
    <x v="1"/>
    <x v="0"/>
    <s v="91768502"/>
    <x v="0"/>
    <n v="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"/>
    <x v="0"/>
    <s v="202412200105C301A97.004VIIPJA0M"/>
    <s v="2024-03-27 10:56:29"/>
    <m/>
    <s v="113624"/>
    <x v="7"/>
    <x v="10"/>
    <x v="4"/>
    <x v="3"/>
    <m/>
    <x v="5"/>
    <x v="8"/>
  </r>
  <r>
    <d v="2024-03-23T00:00:00"/>
    <d v="2024-03-23T00:00:00"/>
    <x v="1"/>
    <x v="5"/>
    <d v="2024-03-19T00:00:00"/>
    <x v="0"/>
    <x v="1"/>
    <x v="0"/>
    <s v="93207674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SAIPKE1F"/>
    <s v="2024-03-23 18:40:17"/>
    <m/>
    <s v="112414"/>
    <x v="7"/>
    <x v="10"/>
    <x v="4"/>
    <x v="6"/>
    <m/>
    <x v="5"/>
    <x v="0"/>
  </r>
  <r>
    <d v="2024-03-23T00:00:00"/>
    <d v="2024-03-23T00:00:00"/>
    <x v="1"/>
    <x v="5"/>
    <d v="2024-03-19T00:00:00"/>
    <x v="0"/>
    <x v="1"/>
    <x v="0"/>
    <s v="75452599"/>
    <x v="0"/>
    <n v="23"/>
    <x v="0"/>
    <x v="3"/>
    <s v="1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1"/>
    <s v="E.S I-4 SECHURA"/>
    <s v=""/>
    <x v="0"/>
    <s v="202412200801A201A97.123MOLAES1F"/>
    <s v="2024-03-24 12:58:32"/>
    <s v="2024-03-24 19:06:26"/>
    <s v="112457"/>
    <x v="1"/>
    <x v="1"/>
    <x v="4"/>
    <x v="6"/>
    <m/>
    <x v="5"/>
    <x v="0"/>
  </r>
  <r>
    <d v="2024-03-23T00:00:00"/>
    <d v="2024-03-23T00:00:00"/>
    <x v="1"/>
    <x v="5"/>
    <d v="2024-03-17T00:00:00"/>
    <x v="0"/>
    <x v="1"/>
    <x v="0"/>
    <s v="46632445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33NIAMVI1M"/>
    <s v="2024-03-24 13:00:02"/>
    <m/>
    <s v="112459"/>
    <x v="2"/>
    <x v="4"/>
    <x v="4"/>
    <x v="6"/>
    <m/>
    <x v="5"/>
    <x v="5"/>
  </r>
  <r>
    <d v="2024-03-23T00:00:00"/>
    <d v="2024-03-16T00:00:00"/>
    <x v="1"/>
    <x v="11"/>
    <d v="2024-03-12T00:00:00"/>
    <x v="1"/>
    <x v="1"/>
    <x v="0"/>
    <s v="46636496"/>
    <x v="0"/>
    <n v="33"/>
    <x v="0"/>
    <x v="3"/>
    <s v="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33CHALGE1F"/>
    <s v="2024-03-24 20:02:00"/>
    <m/>
    <s v="112480"/>
    <x v="2"/>
    <x v="4"/>
    <x v="4"/>
    <x v="6"/>
    <m/>
    <x v="5"/>
    <x v="0"/>
  </r>
  <r>
    <d v="2024-03-24T00:00:00"/>
    <d v="2024-03-22T00:00:00"/>
    <x v="1"/>
    <x v="5"/>
    <d v="2024-03-22T00:00:00"/>
    <x v="0"/>
    <x v="1"/>
    <x v="0"/>
    <s v="75256484"/>
    <x v="0"/>
    <n v="26"/>
    <x v="0"/>
    <x v="3"/>
    <s v="37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2200801A201A97.126CRCOKA1F"/>
    <s v="2024-03-24 20:31:58"/>
    <m/>
    <s v="112482"/>
    <x v="1"/>
    <x v="6"/>
    <x v="4"/>
    <x v="0"/>
    <m/>
    <x v="5"/>
    <x v="9"/>
  </r>
  <r>
    <d v="2024-03-24T00:00:00"/>
    <d v="2024-03-24T00:00:00"/>
    <x v="1"/>
    <x v="7"/>
    <d v="2024-03-16T00:00:00"/>
    <x v="0"/>
    <x v="1"/>
    <x v="0"/>
    <s v="61166686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116SECHDI1M"/>
    <s v="2024-03-25 03:53:08"/>
    <m/>
    <s v="112486"/>
    <x v="3"/>
    <x v="3"/>
    <x v="4"/>
    <x v="2"/>
    <m/>
    <x v="5"/>
    <x v="8"/>
  </r>
  <r>
    <d v="2024-03-24T00:00:00"/>
    <d v="2024-03-24T00:00:00"/>
    <x v="1"/>
    <x v="7"/>
    <d v="2024-03-20T00:00:00"/>
    <x v="0"/>
    <x v="1"/>
    <x v="0"/>
    <s v="60835498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2200801A201A97.117QUJOBR1F"/>
    <s v="2024-03-25 03:54:34"/>
    <m/>
    <s v="112487"/>
    <x v="3"/>
    <x v="3"/>
    <x v="4"/>
    <x v="2"/>
    <m/>
    <x v="5"/>
    <x v="0"/>
  </r>
  <r>
    <d v="2024-03-17T00:00:00"/>
    <d v="2024-03-17T00:00:00"/>
    <x v="1"/>
    <x v="5"/>
    <d v="2024-03-16T00:00:00"/>
    <x v="0"/>
    <x v="1"/>
    <x v="0"/>
    <s v="76690373"/>
    <x v="0"/>
    <n v="2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023NUCRDI1F"/>
    <s v="2024-03-25 17:42:57"/>
    <m/>
    <s v="112798"/>
    <x v="1"/>
    <x v="1"/>
    <x v="4"/>
    <x v="2"/>
    <n v="1"/>
    <x v="1"/>
    <x v="7"/>
  </r>
  <r>
    <d v="2024-03-18T00:00:00"/>
    <d v="2024-03-18T00:00:00"/>
    <x v="1"/>
    <x v="5"/>
    <d v="2024-03-16T00:00:00"/>
    <x v="0"/>
    <x v="1"/>
    <x v="0"/>
    <s v="46240660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5"/>
    <x v="0"/>
    <x v="0"/>
    <x v="2"/>
    <x v="0"/>
    <x v="0"/>
    <x v="7"/>
    <x v="0"/>
    <x v="1"/>
    <x v="0"/>
    <x v="0"/>
    <x v="0"/>
    <x v="1"/>
    <x v="3"/>
    <s v=""/>
    <x v="2"/>
    <s v="SALITRAL"/>
    <s v=""/>
    <x v="0"/>
    <s v="202411200406A201A97.134LLCAJE1F"/>
    <s v="2024-03-25 17:47:09"/>
    <m/>
    <s v="112800"/>
    <x v="2"/>
    <x v="4"/>
    <x v="4"/>
    <x v="1"/>
    <n v="4"/>
    <x v="0"/>
    <x v="1"/>
  </r>
  <r>
    <d v="2024-03-19T00:00:00"/>
    <d v="2024-03-19T00:00:00"/>
    <x v="1"/>
    <x v="5"/>
    <d v="2024-03-18T00:00:00"/>
    <x v="0"/>
    <x v="1"/>
    <x v="0"/>
    <s v="93469968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1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2200406A201A97.08VAHUNO1M"/>
    <s v="2024-03-25 17:49:05"/>
    <s v="2024-03-25 17:51:09"/>
    <s v="112801"/>
    <x v="8"/>
    <x v="10"/>
    <x v="4"/>
    <x v="3"/>
    <n v="1"/>
    <x v="1"/>
    <x v="7"/>
  </r>
  <r>
    <d v="2024-03-27T00:00:00"/>
    <d v="2024-03-25T00:00:00"/>
    <x v="1"/>
    <x v="7"/>
    <d v="2024-03-22T00:00:00"/>
    <x v="0"/>
    <x v="1"/>
    <x v="0"/>
    <s v="03383753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2"/>
    <s v="HOSP. CHULUCANAS"/>
    <s v=""/>
    <x v="0"/>
    <s v="202412200401A101A97.150SABEGE1M"/>
    <s v="2024-03-26 14:25:02"/>
    <s v="2024-03-27 17:47:44"/>
    <s v="113297"/>
    <x v="4"/>
    <x v="5"/>
    <x v="4"/>
    <x v="1"/>
    <m/>
    <x v="5"/>
    <x v="2"/>
  </r>
  <r>
    <d v="2024-03-24T00:00:00"/>
    <d v="2024-03-24T00:00:00"/>
    <x v="1"/>
    <x v="7"/>
    <d v="2024-03-24T00:00:00"/>
    <x v="0"/>
    <x v="1"/>
    <x v="0"/>
    <s v="45417094"/>
    <x v="0"/>
    <n v="4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1"/>
    <s v="E.S I-4 SECHURA"/>
    <s v=""/>
    <x v="0"/>
    <s v="202413200801A201A97.140DIPICA1F"/>
    <s v="2024-03-27 11:39:01"/>
    <m/>
    <s v="113689"/>
    <x v="0"/>
    <x v="0"/>
    <x v="4"/>
    <x v="2"/>
    <m/>
    <x v="5"/>
    <x v="9"/>
  </r>
  <r>
    <d v="2024-03-25T00:00:00"/>
    <d v="2024-03-25T00:00:00"/>
    <x v="1"/>
    <x v="7"/>
    <d v="2024-03-20T00:00:00"/>
    <x v="0"/>
    <x v="1"/>
    <x v="0"/>
    <s v="60848215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7CHFIJE1F"/>
    <s v="2024-03-27 11:41:02"/>
    <m/>
    <s v="113696"/>
    <x v="3"/>
    <x v="3"/>
    <x v="4"/>
    <x v="1"/>
    <m/>
    <x v="5"/>
    <x v="4"/>
  </r>
  <r>
    <d v="2024-03-25T00:00:00"/>
    <d v="2024-03-25T00:00:00"/>
    <x v="1"/>
    <x v="7"/>
    <d v="2024-03-23T00:00:00"/>
    <x v="0"/>
    <x v="1"/>
    <x v="0"/>
    <s v="60731824"/>
    <x v="0"/>
    <n v="17"/>
    <x v="0"/>
    <x v="3"/>
    <s v="24"/>
    <x v="1"/>
    <x v="28"/>
    <x v="1"/>
    <x v="0"/>
    <x v="4"/>
    <x v="15"/>
    <x v="1"/>
    <x v="1"/>
    <x v="4"/>
    <x v="0"/>
    <x v="5"/>
    <x v="1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2 LETIRA"/>
    <s v=""/>
    <x v="0"/>
    <s v="202412200805A302A97.117FIPAME1F"/>
    <s v="2024-03-27 11:43:00"/>
    <m/>
    <s v="113699"/>
    <x v="3"/>
    <x v="3"/>
    <x v="4"/>
    <x v="1"/>
    <m/>
    <x v="5"/>
    <x v="1"/>
  </r>
  <r>
    <d v="2024-03-24T00:00:00"/>
    <d v="2024-03-24T00:00:00"/>
    <x v="1"/>
    <x v="7"/>
    <d v="2024-03-21T00:00:00"/>
    <x v="1"/>
    <x v="1"/>
    <x v="0"/>
    <s v="43693055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38JAPUIV1F"/>
    <s v="2024-03-27 11:47:50"/>
    <m/>
    <s v="113705"/>
    <x v="2"/>
    <x v="2"/>
    <x v="4"/>
    <x v="2"/>
    <m/>
    <x v="5"/>
    <x v="2"/>
  </r>
  <r>
    <d v="2024-03-27T00:00:00"/>
    <d v="2024-03-27T00:00:00"/>
    <x v="1"/>
    <x v="7"/>
    <d v="2024-03-23T00:00:00"/>
    <x v="0"/>
    <x v="1"/>
    <x v="0"/>
    <s v="44869439"/>
    <x v="0"/>
    <n v="5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2"/>
    <s v="SALITRAL"/>
    <s v=""/>
    <x v="0"/>
    <s v="202412200406A201A97.155YACHVI1F"/>
    <s v="2024-03-27 12:40:28"/>
    <m/>
    <s v="113754"/>
    <x v="4"/>
    <x v="12"/>
    <x v="4"/>
    <x v="4"/>
    <m/>
    <x v="5"/>
    <x v="0"/>
  </r>
  <r>
    <d v="2024-03-20T00:00:00"/>
    <d v="2024-03-20T00:00:00"/>
    <x v="1"/>
    <x v="5"/>
    <d v="2024-03-20T00:00:00"/>
    <x v="0"/>
    <x v="1"/>
    <x v="0"/>
    <s v="75134283"/>
    <x v="0"/>
    <n v="18"/>
    <x v="0"/>
    <x v="3"/>
    <s v="34"/>
    <x v="0"/>
    <x v="13"/>
    <x v="1"/>
    <x v="0"/>
    <x v="1"/>
    <x v="8"/>
    <x v="1"/>
    <x v="0"/>
    <x v="2"/>
    <x v="0"/>
    <x v="1"/>
    <x v="16"/>
    <s v=""/>
    <m/>
    <x v="0"/>
    <x v="0"/>
    <m/>
    <x v="421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3720 PLAQUETAS 288000"/>
    <x v="0"/>
    <s v="202412200101A207A97.118NAARLI1F"/>
    <s v="2024-03-23 14:55:18"/>
    <s v="2024-03-23 15:02:40"/>
    <s v="112388"/>
    <x v="3"/>
    <x v="3"/>
    <x v="4"/>
    <x v="4"/>
    <n v="3"/>
    <x v="4"/>
    <x v="9"/>
  </r>
  <r>
    <d v="2024-03-24T00:00:00"/>
    <d v="2024-03-23T00:00:00"/>
    <x v="1"/>
    <x v="5"/>
    <d v="2024-03-22T00:00:00"/>
    <x v="0"/>
    <x v="1"/>
    <x v="0"/>
    <s v="7409598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2200501A101A97.121PEACLI1F"/>
    <s v="2024-03-24 10:31:28"/>
    <s v="2024-03-24 10:31:41"/>
    <s v="112432"/>
    <x v="1"/>
    <x v="1"/>
    <x v="4"/>
    <x v="6"/>
    <m/>
    <x v="5"/>
    <x v="7"/>
  </r>
  <r>
    <d v="2024-03-23T00:00:00"/>
    <d v="2024-03-22T00:00:00"/>
    <x v="1"/>
    <x v="5"/>
    <d v="2024-03-17T00:00:00"/>
    <x v="1"/>
    <x v="1"/>
    <x v="0"/>
    <s v="73448954"/>
    <x v="0"/>
    <n v="24"/>
    <x v="0"/>
    <x v="0"/>
    <s v="0"/>
    <x v="3"/>
    <x v="11"/>
    <x v="2"/>
    <x v="0"/>
    <x v="1"/>
    <x v="8"/>
    <x v="1"/>
    <x v="0"/>
    <x v="2"/>
    <x v="0"/>
    <x v="5"/>
    <x v="26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PUERPERIO"/>
    <x v="1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1"/>
    <x v="4"/>
    <x v="0"/>
    <n v="2"/>
    <x v="2"/>
    <x v="4"/>
  </r>
  <r>
    <d v="2024-03-25T00:00:00"/>
    <d v="2024-03-24T00:00:00"/>
    <x v="1"/>
    <x v="7"/>
    <d v="2024-03-23T00:00:00"/>
    <x v="0"/>
    <x v="1"/>
    <x v="0"/>
    <s v="75874043"/>
    <x v="0"/>
    <n v="26"/>
    <x v="0"/>
    <x v="3"/>
    <s v="10"/>
    <x v="1"/>
    <x v="11"/>
    <x v="2"/>
    <x v="0"/>
    <x v="1"/>
    <x v="8"/>
    <x v="1"/>
    <x v="0"/>
    <x v="2"/>
    <x v="0"/>
    <x v="1"/>
    <x v="38"/>
    <s v=""/>
    <m/>
    <x v="0"/>
    <x v="0"/>
    <m/>
    <x v="423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2200101A101A97.126COSIDA0F"/>
    <s v="2024-03-25 11:17:50"/>
    <s v="2024-03-27 11:50:30"/>
    <s v="112657"/>
    <x v="1"/>
    <x v="6"/>
    <x v="4"/>
    <x v="2"/>
    <n v="2"/>
    <x v="2"/>
    <x v="7"/>
  </r>
  <r>
    <d v="2024-03-26T00:00:00"/>
    <d v="2024-03-25T00:00:00"/>
    <x v="1"/>
    <x v="7"/>
    <d v="2024-03-22T00:00:00"/>
    <x v="0"/>
    <x v="1"/>
    <x v="0"/>
    <s v="7006017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12200101A101A97.125ROBEMA1F"/>
    <s v="2024-03-26 10:52:49"/>
    <m/>
    <s v="113125"/>
    <x v="1"/>
    <x v="6"/>
    <x v="4"/>
    <x v="1"/>
    <m/>
    <x v="5"/>
    <x v="2"/>
  </r>
  <r>
    <d v="2024-03-27T00:00:00"/>
    <d v="2024-03-24T00:00:00"/>
    <x v="1"/>
    <x v="7"/>
    <d v="2024-03-19T00:00:00"/>
    <x v="0"/>
    <x v="1"/>
    <x v="0"/>
    <s v="43421601"/>
    <x v="0"/>
    <n v="38"/>
    <x v="0"/>
    <x v="3"/>
    <s v="4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138CUPAMA1F"/>
    <s v="2024-03-24 18:03:25"/>
    <s v="2024-03-27 12:43:25"/>
    <s v="112475"/>
    <x v="2"/>
    <x v="2"/>
    <x v="4"/>
    <x v="2"/>
    <m/>
    <x v="5"/>
    <x v="4"/>
  </r>
  <r>
    <d v="2024-03-25T00:00:00"/>
    <d v="2024-03-22T00:00:00"/>
    <x v="1"/>
    <x v="5"/>
    <d v="2024-03-21T00:00:00"/>
    <x v="0"/>
    <x v="1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HOSP. APOYO II SULLANA"/>
    <s v=""/>
    <x v="0"/>
    <s v="202412200601A101A97.182GADEFR1F"/>
    <s v="2024-03-25 15:46:40"/>
    <m/>
    <s v="112787"/>
    <x v="9"/>
    <x v="13"/>
    <x v="4"/>
    <x v="0"/>
    <m/>
    <x v="5"/>
    <x v="7"/>
  </r>
  <r>
    <d v="2024-03-26T00:00:00"/>
    <d v="2024-03-25T00:00:00"/>
    <x v="1"/>
    <x v="7"/>
    <d v="2024-03-21T00:00:00"/>
    <x v="0"/>
    <x v="1"/>
    <x v="0"/>
    <s v="93053274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2200114A303A97.101MACATA1F"/>
    <s v="2024-03-26 08:09:00"/>
    <s v="2024-03-27 08:16:58"/>
    <s v="112975"/>
    <x v="7"/>
    <x v="10"/>
    <x v="4"/>
    <x v="1"/>
    <n v="1"/>
    <x v="1"/>
    <x v="0"/>
  </r>
  <r>
    <d v="2024-03-26T00:00:00"/>
    <d v="2024-03-25T00:00:00"/>
    <x v="1"/>
    <x v="7"/>
    <d v="2024-03-22T00:00:00"/>
    <x v="0"/>
    <x v="1"/>
    <x v="0"/>
    <s v="44705653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2200114A201A97.140URAGMI1F"/>
    <s v="2024-03-26 08:11:49"/>
    <s v="2024-03-27 08:17:18"/>
    <s v="112984"/>
    <x v="0"/>
    <x v="0"/>
    <x v="4"/>
    <x v="1"/>
    <n v="1"/>
    <x v="1"/>
    <x v="2"/>
  </r>
  <r>
    <d v="2024-03-27T00:00:00"/>
    <d v="2024-03-25T00:00:00"/>
    <x v="1"/>
    <x v="7"/>
    <d v="2024-03-23T00:00:00"/>
    <x v="0"/>
    <x v="1"/>
    <x v="0"/>
    <s v="76978509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412200501A101A97.023MAQUKA1F"/>
    <s v="2024-03-27 07:28:32"/>
    <s v="2024-03-27 12:44:02"/>
    <s v="113430"/>
    <x v="1"/>
    <x v="1"/>
    <x v="4"/>
    <x v="1"/>
    <m/>
    <x v="5"/>
    <x v="1"/>
  </r>
  <r>
    <d v="2024-03-16T00:00:00"/>
    <d v="2024-03-15T00:00:00"/>
    <x v="1"/>
    <x v="11"/>
    <d v="2024-03-09T00:00:00"/>
    <x v="1"/>
    <x v="1"/>
    <x v="0"/>
    <s v="77052013"/>
    <x v="0"/>
    <n v="2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GUCOJH1M"/>
    <s v="2024-03-27 08:26:46"/>
    <m/>
    <s v="113453"/>
    <x v="1"/>
    <x v="6"/>
    <x v="4"/>
    <x v="0"/>
    <n v="2"/>
    <x v="2"/>
    <x v="5"/>
  </r>
  <r>
    <d v="2024-03-16T00:00:00"/>
    <d v="2024-03-15T00:00:00"/>
    <x v="1"/>
    <x v="11"/>
    <d v="2024-03-14T00:00:00"/>
    <x v="0"/>
    <x v="1"/>
    <x v="0"/>
    <s v="90174923"/>
    <x v="0"/>
    <n v="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6VIMAMI1F"/>
    <s v="2024-03-27 08:35:51"/>
    <m/>
    <s v="113456"/>
    <x v="5"/>
    <x v="8"/>
    <x v="4"/>
    <x v="0"/>
    <n v="6"/>
    <x v="3"/>
    <x v="7"/>
  </r>
  <r>
    <d v="2024-03-16T00:00:00"/>
    <d v="2024-03-15T00:00:00"/>
    <x v="1"/>
    <x v="11"/>
    <d v="2024-03-13T00:00:00"/>
    <x v="1"/>
    <x v="1"/>
    <x v="0"/>
    <s v="61533482"/>
    <x v="0"/>
    <n v="15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ISIDA1F"/>
    <s v="2024-03-27 08:38:08"/>
    <m/>
    <s v="113459"/>
    <x v="3"/>
    <x v="3"/>
    <x v="4"/>
    <x v="0"/>
    <n v="4"/>
    <x v="0"/>
    <x v="1"/>
  </r>
  <r>
    <d v="2024-03-18T00:00:00"/>
    <d v="2024-03-17T00:00:00"/>
    <x v="1"/>
    <x v="5"/>
    <d v="2024-03-11T00:00:00"/>
    <x v="1"/>
    <x v="1"/>
    <x v="0"/>
    <s v="7209386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23PAFIMA1F"/>
    <s v="2024-03-27 08:41:32"/>
    <m/>
    <s v="113460"/>
    <x v="1"/>
    <x v="1"/>
    <x v="4"/>
    <x v="2"/>
    <n v="1"/>
    <x v="1"/>
    <x v="5"/>
  </r>
  <r>
    <d v="2024-03-19T00:00:00"/>
    <d v="2024-03-18T00:00:00"/>
    <x v="1"/>
    <x v="5"/>
    <d v="2024-03-14T00:00:00"/>
    <x v="0"/>
    <x v="1"/>
    <x v="0"/>
    <s v="62315685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14CHARLE1F"/>
    <s v="2024-03-27 08:44:02"/>
    <m/>
    <s v="113461"/>
    <x v="6"/>
    <x v="9"/>
    <x v="4"/>
    <x v="1"/>
    <n v="3"/>
    <x v="4"/>
    <x v="0"/>
  </r>
  <r>
    <d v="2024-03-17T00:00:00"/>
    <d v="2024-03-16T00:00:00"/>
    <x v="1"/>
    <x v="11"/>
    <d v="2024-03-12T00:00:00"/>
    <x v="0"/>
    <x v="1"/>
    <x v="0"/>
    <s v="7269781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3RAECCA1F"/>
    <s v="2024-03-27 08:47:18"/>
    <m/>
    <s v="113466"/>
    <x v="1"/>
    <x v="1"/>
    <x v="4"/>
    <x v="6"/>
    <n v="4"/>
    <x v="0"/>
    <x v="0"/>
  </r>
  <r>
    <d v="2024-03-17T00:00:00"/>
    <d v="2024-03-16T00:00:00"/>
    <x v="1"/>
    <x v="11"/>
    <d v="2024-03-16T00:00:00"/>
    <x v="0"/>
    <x v="1"/>
    <x v="0"/>
    <s v="40820854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11200110A201A97.143MEPUYU1F"/>
    <s v="2024-03-27 08:49:01"/>
    <m/>
    <s v="113469"/>
    <x v="0"/>
    <x v="0"/>
    <x v="4"/>
    <x v="6"/>
    <n v="4"/>
    <x v="0"/>
    <x v="9"/>
  </r>
  <r>
    <d v="2024-03-19T00:00:00"/>
    <d v="2024-03-18T00:00:00"/>
    <x v="1"/>
    <x v="5"/>
    <d v="2024-03-16T00:00:00"/>
    <x v="1"/>
    <x v="1"/>
    <x v="0"/>
    <s v="02728428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1200110A201A97.062ECQUFE1F"/>
    <s v="2024-03-27 09:11:38"/>
    <m/>
    <s v="113484"/>
    <x v="9"/>
    <x v="14"/>
    <x v="4"/>
    <x v="1"/>
    <n v="3"/>
    <x v="4"/>
    <x v="1"/>
  </r>
  <r>
    <d v="2024-03-19T00:00:00"/>
    <d v="2024-03-18T00:00:00"/>
    <x v="1"/>
    <x v="5"/>
    <d v="2024-03-14T00:00:00"/>
    <x v="1"/>
    <x v="1"/>
    <x v="0"/>
    <s v="76506405"/>
    <x v="0"/>
    <n v="2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29SAELAL1M"/>
    <s v="2024-03-27 09:13:47"/>
    <m/>
    <s v="113487"/>
    <x v="1"/>
    <x v="6"/>
    <x v="4"/>
    <x v="1"/>
    <n v="3"/>
    <x v="4"/>
    <x v="0"/>
  </r>
  <r>
    <d v="2024-03-19T00:00:00"/>
    <d v="2024-03-18T00:00:00"/>
    <x v="1"/>
    <x v="5"/>
    <d v="2024-03-14T00:00:00"/>
    <x v="0"/>
    <x v="1"/>
    <x v="0"/>
    <s v="46400061"/>
    <x v="0"/>
    <n v="3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3ZACACA1F"/>
    <s v="2024-03-27 09:20:34"/>
    <m/>
    <s v="113495"/>
    <x v="2"/>
    <x v="4"/>
    <x v="4"/>
    <x v="1"/>
    <n v="3"/>
    <x v="4"/>
    <x v="0"/>
  </r>
  <r>
    <d v="2024-03-20T00:00:00"/>
    <d v="2024-03-19T00:00:00"/>
    <x v="1"/>
    <x v="5"/>
    <d v="2024-03-14T00:00:00"/>
    <x v="0"/>
    <x v="1"/>
    <x v="0"/>
    <s v="46440828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43YOSIVI1F"/>
    <s v="2024-03-27 09:24:11"/>
    <m/>
    <s v="113502"/>
    <x v="0"/>
    <x v="0"/>
    <x v="4"/>
    <x v="3"/>
    <n v="2"/>
    <x v="2"/>
    <x v="4"/>
  </r>
  <r>
    <d v="2024-03-20T00:00:00"/>
    <d v="2024-03-19T00:00:00"/>
    <x v="1"/>
    <x v="5"/>
    <d v="2024-03-15T00:00:00"/>
    <x v="1"/>
    <x v="1"/>
    <x v="0"/>
    <s v="73866191"/>
    <x v="0"/>
    <n v="2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1200110A201A97.024AYGARI1M"/>
    <s v="2024-03-27 09:26:50"/>
    <m/>
    <s v="113504"/>
    <x v="1"/>
    <x v="1"/>
    <x v="4"/>
    <x v="3"/>
    <n v="2"/>
    <x v="2"/>
    <x v="0"/>
  </r>
  <r>
    <d v="2024-03-21T00:00:00"/>
    <d v="2024-03-20T00:00:00"/>
    <x v="1"/>
    <x v="5"/>
    <d v="2024-03-19T00:00:00"/>
    <x v="1"/>
    <x v="1"/>
    <x v="0"/>
    <s v="43947710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41TAGALO1F"/>
    <s v="2024-03-27 09:29:35"/>
    <m/>
    <s v="113508"/>
    <x v="0"/>
    <x v="0"/>
    <x v="4"/>
    <x v="4"/>
    <n v="3"/>
    <x v="4"/>
    <x v="7"/>
  </r>
  <r>
    <d v="2024-03-21T00:00:00"/>
    <d v="2024-03-20T00:00:00"/>
    <x v="1"/>
    <x v="5"/>
    <d v="2024-03-14T00:00:00"/>
    <x v="1"/>
    <x v="1"/>
    <x v="0"/>
    <s v="46722713"/>
    <x v="0"/>
    <n v="4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1OSRUNI1M"/>
    <s v="2024-03-27 09:31:45"/>
    <m/>
    <s v="113509"/>
    <x v="0"/>
    <x v="0"/>
    <x v="4"/>
    <x v="4"/>
    <n v="1"/>
    <x v="1"/>
    <x v="5"/>
  </r>
  <r>
    <d v="2024-03-21T00:00:00"/>
    <d v="2024-03-20T00:00:00"/>
    <x v="1"/>
    <x v="5"/>
    <d v="2024-03-17T00:00:00"/>
    <x v="1"/>
    <x v="1"/>
    <x v="0"/>
    <s v="61959847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014FLSOKA1F"/>
    <s v="2024-03-27 09:33:47"/>
    <m/>
    <s v="113517"/>
    <x v="6"/>
    <x v="9"/>
    <x v="4"/>
    <x v="4"/>
    <n v="2"/>
    <x v="2"/>
    <x v="2"/>
  </r>
  <r>
    <d v="2024-03-23T00:00:00"/>
    <d v="2024-03-22T00:00:00"/>
    <x v="1"/>
    <x v="5"/>
    <d v="2024-03-17T00:00:00"/>
    <x v="0"/>
    <x v="1"/>
    <x v="0"/>
    <s v="81656133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8IMBAJE1M"/>
    <s v="2024-03-27 09:48:33"/>
    <m/>
    <s v="113537"/>
    <x v="5"/>
    <x v="8"/>
    <x v="4"/>
    <x v="0"/>
    <n v="4"/>
    <x v="0"/>
    <x v="4"/>
  </r>
  <r>
    <d v="2024-03-21T00:00:00"/>
    <d v="2024-03-20T00:00:00"/>
    <x v="1"/>
    <x v="5"/>
    <d v="2024-03-17T00:00:00"/>
    <x v="1"/>
    <x v="1"/>
    <x v="0"/>
    <s v="78206999"/>
    <x v="0"/>
    <n v="10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12200109A201A97.010VACHAN1F"/>
    <s v="2024-03-27 09:55:28"/>
    <m/>
    <s v="113541"/>
    <x v="6"/>
    <x v="9"/>
    <x v="4"/>
    <x v="4"/>
    <n v="4"/>
    <x v="0"/>
    <x v="2"/>
  </r>
  <r>
    <d v="2024-03-22T00:00:00"/>
    <d v="2024-03-21T00:00:00"/>
    <x v="1"/>
    <x v="5"/>
    <d v="2024-03-17T00:00:00"/>
    <x v="1"/>
    <x v="1"/>
    <x v="0"/>
    <s v="75571149"/>
    <x v="0"/>
    <n v="2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25PAPINA1F"/>
    <s v="2024-03-27 09:56:58"/>
    <m/>
    <s v="113546"/>
    <x v="1"/>
    <x v="6"/>
    <x v="4"/>
    <x v="5"/>
    <n v="2"/>
    <x v="2"/>
    <x v="0"/>
  </r>
  <r>
    <d v="2024-03-23T00:00:00"/>
    <d v="2024-03-22T00:00:00"/>
    <x v="1"/>
    <x v="5"/>
    <d v="2024-03-20T00:00:00"/>
    <x v="1"/>
    <x v="1"/>
    <x v="0"/>
    <s v="46954697"/>
    <x v="0"/>
    <n v="3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1CHECKE1F"/>
    <s v="2024-03-27 09:59:05"/>
    <m/>
    <s v="113555"/>
    <x v="2"/>
    <x v="4"/>
    <x v="4"/>
    <x v="0"/>
    <n v="4"/>
    <x v="0"/>
    <x v="1"/>
  </r>
  <r>
    <d v="2024-03-24T00:00:00"/>
    <d v="2024-03-23T00:00:00"/>
    <x v="1"/>
    <x v="5"/>
    <d v="2024-03-19T00:00:00"/>
    <x v="0"/>
    <x v="1"/>
    <x v="0"/>
    <s v="7526320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24VIPIMA1F"/>
    <s v="2024-03-27 10:07:59"/>
    <m/>
    <s v="113564"/>
    <x v="1"/>
    <x v="1"/>
    <x v="4"/>
    <x v="6"/>
    <n v="4"/>
    <x v="0"/>
    <x v="0"/>
  </r>
  <r>
    <d v="2024-03-24T00:00:00"/>
    <d v="2024-03-23T00:00:00"/>
    <x v="1"/>
    <x v="5"/>
    <d v="2024-03-21T00:00:00"/>
    <x v="0"/>
    <x v="1"/>
    <x v="0"/>
    <s v="92172989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3YOIPAL1F"/>
    <s v="2024-03-27 10:14:21"/>
    <m/>
    <s v="113571"/>
    <x v="7"/>
    <x v="10"/>
    <x v="4"/>
    <x v="6"/>
    <n v="2"/>
    <x v="2"/>
    <x v="1"/>
  </r>
  <r>
    <d v="2024-03-21T00:00:00"/>
    <d v="2024-03-19T00:00:00"/>
    <x v="1"/>
    <x v="5"/>
    <d v="2024-03-13T00:00:00"/>
    <x v="1"/>
    <x v="1"/>
    <x v="0"/>
    <s v="78487334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10TIBAJO1M"/>
    <s v="2024-03-27 11:35:55"/>
    <m/>
    <s v="113680"/>
    <x v="6"/>
    <x v="9"/>
    <x v="4"/>
    <x v="3"/>
    <n v="1"/>
    <x v="1"/>
    <x v="5"/>
  </r>
  <r>
    <d v="2024-03-25T00:00:00"/>
    <d v="2024-03-22T00:00:00"/>
    <x v="1"/>
    <x v="5"/>
    <d v="2024-03-22T00:00:00"/>
    <x v="0"/>
    <x v="1"/>
    <x v="0"/>
    <s v="79387864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08MASILI1F"/>
    <s v="2024-03-27 12:44:38"/>
    <s v="2024-03-27 12:45:19"/>
    <s v="113761"/>
    <x v="5"/>
    <x v="8"/>
    <x v="4"/>
    <x v="0"/>
    <n v="3"/>
    <x v="4"/>
    <x v="9"/>
  </r>
  <r>
    <d v="2024-03-25T00:00:00"/>
    <d v="2024-03-22T00:00:00"/>
    <x v="1"/>
    <x v="5"/>
    <d v="2024-03-17T00:00:00"/>
    <x v="0"/>
    <x v="1"/>
    <x v="0"/>
    <s v="90977004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08ESLECA1F"/>
    <s v="2024-03-27 12:49:05"/>
    <s v="2024-03-27 12:50:16"/>
    <s v="113769"/>
    <x v="5"/>
    <x v="8"/>
    <x v="4"/>
    <x v="0"/>
    <n v="3"/>
    <x v="4"/>
    <x v="4"/>
  </r>
  <r>
    <d v="2024-03-23T00:00:00"/>
    <d v="2024-03-23T00:00:00"/>
    <x v="1"/>
    <x v="5"/>
    <d v="2024-03-21T00:00:00"/>
    <x v="0"/>
    <x v="1"/>
    <x v="0"/>
    <s v="73679057"/>
    <x v="0"/>
    <n v="19"/>
    <x v="0"/>
    <x v="0"/>
    <s v="0"/>
    <x v="3"/>
    <x v="27"/>
    <x v="1"/>
    <x v="0"/>
    <x v="1"/>
    <x v="14"/>
    <x v="1"/>
    <x v="1"/>
    <x v="1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CHVIFL1F"/>
    <s v="2024-03-27 12:57:46"/>
    <m/>
    <s v="113772"/>
    <x v="3"/>
    <x v="3"/>
    <x v="4"/>
    <x v="6"/>
    <m/>
    <x v="5"/>
    <x v="1"/>
  </r>
  <r>
    <d v="2024-03-23T00:00:00"/>
    <d v="2024-03-23T00:00:00"/>
    <x v="1"/>
    <x v="5"/>
    <d v="2024-03-22T00:00:00"/>
    <x v="0"/>
    <x v="1"/>
    <x v="0"/>
    <s v="76255547"/>
    <x v="0"/>
    <n v="22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22RACOJA1F"/>
    <s v="2024-03-27 13:03:42"/>
    <m/>
    <s v="113779"/>
    <x v="1"/>
    <x v="1"/>
    <x v="4"/>
    <x v="6"/>
    <m/>
    <x v="5"/>
    <x v="7"/>
  </r>
  <r>
    <d v="2024-03-23T00:00:00"/>
    <d v="2024-03-22T00:00:00"/>
    <x v="1"/>
    <x v="5"/>
    <d v="2024-03-22T00:00:00"/>
    <x v="0"/>
    <x v="1"/>
    <x v="0"/>
    <s v="71197063"/>
    <x v="0"/>
    <n v="18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8RARAYA1F"/>
    <s v="2024-03-27 13:07:15"/>
    <m/>
    <s v="113782"/>
    <x v="3"/>
    <x v="3"/>
    <x v="4"/>
    <x v="0"/>
    <m/>
    <x v="5"/>
    <x v="9"/>
  </r>
  <r>
    <d v="2024-03-27T00:00:00"/>
    <d v="2024-03-23T00:00:00"/>
    <x v="1"/>
    <x v="5"/>
    <d v="2024-03-22T00:00:00"/>
    <x v="0"/>
    <x v="1"/>
    <x v="0"/>
    <s v="76677956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SOCHAN1F"/>
    <s v="2024-03-27 13:12:39"/>
    <s v="2024-03-27 13:13:16"/>
    <s v="113789"/>
    <x v="3"/>
    <x v="3"/>
    <x v="4"/>
    <x v="6"/>
    <m/>
    <x v="5"/>
    <x v="7"/>
  </r>
  <r>
    <d v="2024-03-24T00:00:00"/>
    <d v="2024-03-24T00:00:00"/>
    <x v="1"/>
    <x v="7"/>
    <d v="2024-03-17T00:00:00"/>
    <x v="0"/>
    <x v="1"/>
    <x v="0"/>
    <s v="61149298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6LAMAYA1F"/>
    <s v="2024-03-27 13:14:09"/>
    <m/>
    <s v="113790"/>
    <x v="3"/>
    <x v="3"/>
    <x v="4"/>
    <x v="2"/>
    <m/>
    <x v="5"/>
    <x v="3"/>
  </r>
  <r>
    <d v="2024-03-24T00:00:00"/>
    <d v="2024-03-24T00:00:00"/>
    <x v="1"/>
    <x v="7"/>
    <d v="2024-03-24T00:00:00"/>
    <x v="0"/>
    <x v="1"/>
    <x v="0"/>
    <s v="74837567"/>
    <x v="0"/>
    <n v="19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ZACION"/>
    <x v="1"/>
    <s v="E.S I-4 CATACAOS"/>
    <s v=""/>
    <x v="0"/>
    <s v="202413200105A201A97.119MEPRSA0F"/>
    <s v="2024-03-27 13:18:27"/>
    <m/>
    <s v="113794"/>
    <x v="3"/>
    <x v="3"/>
    <x v="4"/>
    <x v="2"/>
    <m/>
    <x v="5"/>
    <x v="9"/>
  </r>
  <r>
    <d v="2024-03-26T00:00:00"/>
    <d v="2024-03-26T00:00:00"/>
    <x v="1"/>
    <x v="7"/>
    <d v="2024-03-24T00:00:00"/>
    <x v="0"/>
    <x v="1"/>
    <x v="0"/>
    <s v="02888948"/>
    <x v="0"/>
    <n v="4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49CHCHMA1F"/>
    <s v="2024-03-27 13:19:53"/>
    <m/>
    <s v="113795"/>
    <x v="0"/>
    <x v="7"/>
    <x v="4"/>
    <x v="3"/>
    <m/>
    <x v="5"/>
    <x v="1"/>
  </r>
  <r>
    <d v="2024-03-26T00:00:00"/>
    <d v="2024-03-26T00:00:00"/>
    <x v="1"/>
    <x v="7"/>
    <d v="2024-03-26T00:00:00"/>
    <x v="0"/>
    <x v="1"/>
    <x v="0"/>
    <s v="75482888"/>
    <x v="0"/>
    <n v="18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8JURUES1F"/>
    <s v="2024-03-27 13:24:10"/>
    <m/>
    <s v="113800"/>
    <x v="3"/>
    <x v="3"/>
    <x v="4"/>
    <x v="3"/>
    <m/>
    <x v="5"/>
    <x v="9"/>
  </r>
  <r>
    <d v="2024-03-18T00:00:00"/>
    <d v="2024-03-18T00:00:00"/>
    <x v="1"/>
    <x v="5"/>
    <d v="2024-03-17T00:00:00"/>
    <x v="1"/>
    <x v="1"/>
    <x v="0"/>
    <s v="72947053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9YOSIFA1M"/>
    <s v="2024-03-27 13:26:32"/>
    <m/>
    <s v="113807"/>
    <x v="1"/>
    <x v="6"/>
    <x v="4"/>
    <x v="1"/>
    <n v="0"/>
    <x v="7"/>
    <x v="7"/>
  </r>
  <r>
    <d v="2024-03-18T00:00:00"/>
    <d v="2024-03-18T00:00:00"/>
    <x v="1"/>
    <x v="5"/>
    <d v="2024-03-18T00:00:00"/>
    <x v="0"/>
    <x v="1"/>
    <x v="0"/>
    <s v="63228223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COCRAD1F"/>
    <s v="2024-03-27 17:45:48"/>
    <m/>
    <s v="113912"/>
    <x v="6"/>
    <x v="9"/>
    <x v="4"/>
    <x v="1"/>
    <n v="0"/>
    <x v="7"/>
    <x v="9"/>
  </r>
  <r>
    <d v="2024-03-23T00:00:00"/>
    <d v="2024-03-22T00:00:00"/>
    <x v="1"/>
    <x v="5"/>
    <d v="2024-03-19T00:00:00"/>
    <x v="0"/>
    <x v="1"/>
    <x v="0"/>
    <s v="72134354"/>
    <x v="0"/>
    <n v="2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9JIVAJU1M"/>
    <s v="2024-03-23 10:56:24"/>
    <m/>
    <s v="112239"/>
    <x v="1"/>
    <x v="6"/>
    <x v="4"/>
    <x v="0"/>
    <m/>
    <x v="5"/>
    <x v="2"/>
  </r>
  <r>
    <d v="2024-03-23T00:00:00"/>
    <d v="2024-03-22T00:00:00"/>
    <x v="1"/>
    <x v="5"/>
    <d v="2024-03-17T00:00:00"/>
    <x v="0"/>
    <x v="1"/>
    <x v="0"/>
    <s v="71451772"/>
    <x v="0"/>
    <n v="2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ABACRO1F"/>
    <s v="2024-03-23 11:00:04"/>
    <m/>
    <s v="112243"/>
    <x v="1"/>
    <x v="1"/>
    <x v="4"/>
    <x v="0"/>
    <m/>
    <x v="5"/>
    <x v="4"/>
  </r>
  <r>
    <d v="2024-03-25T00:00:00"/>
    <d v="2024-03-24T00:00:00"/>
    <x v="1"/>
    <x v="7"/>
    <d v="2024-03-24T00:00:00"/>
    <x v="0"/>
    <x v="1"/>
    <x v="0"/>
    <s v="41736203"/>
    <x v="0"/>
    <n v="4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3200105A201A97.141MAYPMA1F"/>
    <s v="2024-03-25 11:21:00"/>
    <m/>
    <s v="112658"/>
    <x v="0"/>
    <x v="0"/>
    <x v="4"/>
    <x v="2"/>
    <m/>
    <x v="5"/>
    <x v="9"/>
  </r>
  <r>
    <d v="2024-03-25T00:00:00"/>
    <d v="2024-03-24T00:00:00"/>
    <x v="1"/>
    <x v="7"/>
    <d v="2024-03-21T00:00:00"/>
    <x v="0"/>
    <x v="1"/>
    <x v="0"/>
    <s v="77688479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4DEBARO0F"/>
    <s v="2024-03-25 11:22:17"/>
    <m/>
    <s v="112659"/>
    <x v="1"/>
    <x v="1"/>
    <x v="4"/>
    <x v="2"/>
    <m/>
    <x v="5"/>
    <x v="2"/>
  </r>
  <r>
    <d v="2024-03-25T00:00:00"/>
    <d v="2024-03-24T00:00:00"/>
    <x v="1"/>
    <x v="7"/>
    <d v="2024-03-16T00:00:00"/>
    <x v="0"/>
    <x v="1"/>
    <x v="0"/>
    <s v="72668231"/>
    <x v="0"/>
    <n v="1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8HUCAMI0F"/>
    <s v="2024-03-25 11:23:18"/>
    <m/>
    <s v="112660"/>
    <x v="3"/>
    <x v="3"/>
    <x v="4"/>
    <x v="2"/>
    <m/>
    <x v="5"/>
    <x v="8"/>
  </r>
  <r>
    <d v="2024-03-26T00:00:00"/>
    <d v="2024-03-25T00:00:00"/>
    <x v="1"/>
    <x v="7"/>
    <d v="2024-03-20T00:00:00"/>
    <x v="0"/>
    <x v="1"/>
    <x v="0"/>
    <s v="75780202"/>
    <x v="0"/>
    <n v="2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2200104A203A97.127GAGOIN1F"/>
    <s v="2024-03-26 10:37:27"/>
    <m/>
    <s v="113115"/>
    <x v="1"/>
    <x v="6"/>
    <x v="4"/>
    <x v="1"/>
    <m/>
    <x v="5"/>
    <x v="4"/>
  </r>
  <r>
    <d v="2024-03-26T00:00:00"/>
    <d v="2024-03-25T00:00:00"/>
    <x v="1"/>
    <x v="7"/>
    <d v="2024-03-18T00:00:00"/>
    <x v="0"/>
    <x v="1"/>
    <x v="0"/>
    <s v="71724235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1VERANA0F"/>
    <s v="2024-03-26 10:38:53"/>
    <m/>
    <s v="113117"/>
    <x v="1"/>
    <x v="1"/>
    <x v="4"/>
    <x v="1"/>
    <m/>
    <x v="5"/>
    <x v="3"/>
  </r>
  <r>
    <d v="2024-03-26T00:00:00"/>
    <d v="2024-03-25T00:00:00"/>
    <x v="1"/>
    <x v="7"/>
    <d v="2024-03-22T00:00:00"/>
    <x v="0"/>
    <x v="1"/>
    <x v="0"/>
    <s v="02776043"/>
    <x v="0"/>
    <n v="5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EL INDIO"/>
    <s v=""/>
    <x v="0"/>
    <s v="202412200104A202A97.157VIMEMA1F"/>
    <s v="2024-03-26 10:44:46"/>
    <m/>
    <s v="113121"/>
    <x v="4"/>
    <x v="12"/>
    <x v="4"/>
    <x v="1"/>
    <m/>
    <x v="5"/>
    <x v="2"/>
  </r>
  <r>
    <d v="2024-03-27T00:00:00"/>
    <d v="2024-03-26T00:00:00"/>
    <x v="1"/>
    <x v="7"/>
    <d v="2024-03-23T00:00:00"/>
    <x v="0"/>
    <x v="1"/>
    <x v="0"/>
    <s v="42616703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2200101A101A97.139FEMESA0F"/>
    <s v="2024-03-27 11:39:04"/>
    <m/>
    <s v="113691"/>
    <x v="2"/>
    <x v="2"/>
    <x v="4"/>
    <x v="3"/>
    <m/>
    <x v="5"/>
    <x v="2"/>
  </r>
  <r>
    <d v="2024-03-23T00:00:00"/>
    <d v="2024-03-22T00:00:00"/>
    <x v="1"/>
    <x v="5"/>
    <d v="2024-03-18T00:00:00"/>
    <x v="0"/>
    <x v="1"/>
    <x v="0"/>
    <s v="72792161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7GAREGU1M"/>
    <s v="2024-03-23 11:27:51"/>
    <s v="2024-03-25 08:49:26"/>
    <s v="112270"/>
    <x v="1"/>
    <x v="6"/>
    <x v="4"/>
    <x v="0"/>
    <n v="3"/>
    <x v="4"/>
    <x v="0"/>
  </r>
  <r>
    <d v="2024-03-23T00:00:00"/>
    <d v="2024-03-22T00:00:00"/>
    <x v="1"/>
    <x v="5"/>
    <d v="2024-03-15T00:00:00"/>
    <x v="0"/>
    <x v="1"/>
    <x v="0"/>
    <s v="71980538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OMOSI1F"/>
    <s v="2024-03-23 11:30:02"/>
    <s v="2024-03-24 09:39:24"/>
    <s v="112275"/>
    <x v="3"/>
    <x v="3"/>
    <x v="4"/>
    <x v="0"/>
    <n v="1"/>
    <x v="1"/>
    <x v="3"/>
  </r>
  <r>
    <d v="2024-03-24T00:00:00"/>
    <d v="2024-03-22T00:00:00"/>
    <x v="1"/>
    <x v="5"/>
    <d v="2024-03-19T00:00:00"/>
    <x v="0"/>
    <x v="1"/>
    <x v="0"/>
    <s v="76473853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2LOPISA1F"/>
    <s v="2024-03-23 11:42:52"/>
    <s v="2024-03-24 10:07:58"/>
    <s v="112283"/>
    <x v="1"/>
    <x v="1"/>
    <x v="4"/>
    <x v="0"/>
    <m/>
    <x v="5"/>
    <x v="2"/>
  </r>
  <r>
    <d v="2024-03-24T00:00:00"/>
    <d v="2024-03-22T00:00:00"/>
    <x v="1"/>
    <x v="5"/>
    <d v="2024-03-20T00:00:00"/>
    <x v="0"/>
    <x v="1"/>
    <x v="0"/>
    <s v="7891920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ESTIAL1F"/>
    <s v="2024-03-23 11:54:08"/>
    <s v="2024-03-24 10:08:21"/>
    <s v="112295"/>
    <x v="5"/>
    <x v="8"/>
    <x v="4"/>
    <x v="0"/>
    <m/>
    <x v="5"/>
    <x v="1"/>
  </r>
  <r>
    <d v="2024-03-24T00:00:00"/>
    <d v="2024-03-22T00:00:00"/>
    <x v="1"/>
    <x v="5"/>
    <d v="2024-03-18T00:00:00"/>
    <x v="0"/>
    <x v="1"/>
    <x v="0"/>
    <s v="80316712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43COGAJU1F"/>
    <s v="2024-03-23 11:55:19"/>
    <s v="2024-03-24 10:08:43"/>
    <s v="112297"/>
    <x v="0"/>
    <x v="0"/>
    <x v="4"/>
    <x v="0"/>
    <m/>
    <x v="5"/>
    <x v="0"/>
  </r>
  <r>
    <d v="2024-03-27T00:00:00"/>
    <d v="2024-03-22T00:00:00"/>
    <x v="1"/>
    <x v="5"/>
    <d v="2024-03-20T00:00:00"/>
    <x v="1"/>
    <x v="1"/>
    <x v="0"/>
    <s v="61512234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ACHLI1F"/>
    <s v="2024-03-23 11:56:46"/>
    <s v="2024-03-27 12:41:00"/>
    <s v="112298"/>
    <x v="1"/>
    <x v="1"/>
    <x v="4"/>
    <x v="0"/>
    <m/>
    <x v="5"/>
    <x v="1"/>
  </r>
  <r>
    <d v="2024-03-27T00:00:00"/>
    <d v="2024-03-23T00:00:00"/>
    <x v="1"/>
    <x v="5"/>
    <d v="2024-03-18T00:00:00"/>
    <x v="0"/>
    <x v="1"/>
    <x v="0"/>
    <s v="8031679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1NIJAPA1F"/>
    <s v="2024-03-23 13:39:38"/>
    <s v="2024-03-27 12:37:02"/>
    <s v="112372"/>
    <x v="4"/>
    <x v="5"/>
    <x v="4"/>
    <x v="6"/>
    <m/>
    <x v="5"/>
    <x v="4"/>
  </r>
  <r>
    <d v="2024-03-23T00:00:00"/>
    <d v="2024-03-21T00:00:00"/>
    <x v="1"/>
    <x v="5"/>
    <d v="2024-03-15T00:00:00"/>
    <x v="1"/>
    <x v="1"/>
    <x v="0"/>
    <s v="60735423"/>
    <x v="0"/>
    <n v="18"/>
    <x v="0"/>
    <x v="0"/>
    <s v="0"/>
    <x v="3"/>
    <x v="1"/>
    <x v="1"/>
    <x v="0"/>
    <x v="0"/>
    <x v="0"/>
    <x v="0"/>
    <x v="0"/>
    <x v="0"/>
    <x v="0"/>
    <x v="0"/>
    <x v="61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C.S. EL ARENAL"/>
    <s v=""/>
    <x v="0"/>
    <s v="202411200503A201A97.018GACRAL1F"/>
    <s v="2024-03-23 13:56:35"/>
    <s v="2024-03-24 09:35:42"/>
    <s v="112379"/>
    <x v="3"/>
    <x v="3"/>
    <x v="4"/>
    <x v="5"/>
    <n v="2"/>
    <x v="2"/>
    <x v="5"/>
  </r>
  <r>
    <d v="2024-03-27T00:00:00"/>
    <d v="2024-03-23T00:00:00"/>
    <x v="1"/>
    <x v="5"/>
    <d v="2024-03-22T00:00:00"/>
    <x v="0"/>
    <x v="1"/>
    <x v="0"/>
    <s v="03503164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7FECRJU1F"/>
    <s v="2024-03-24 10:35:56"/>
    <s v="2024-03-27 12:41:56"/>
    <s v="112437"/>
    <x v="4"/>
    <x v="12"/>
    <x v="4"/>
    <x v="6"/>
    <m/>
    <x v="5"/>
    <x v="7"/>
  </r>
  <r>
    <d v="2024-03-27T00:00:00"/>
    <d v="2024-03-23T00:00:00"/>
    <x v="1"/>
    <x v="5"/>
    <d v="2024-03-22T00:00:00"/>
    <x v="0"/>
    <x v="1"/>
    <x v="0"/>
    <s v="81105375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MEFLMA1M"/>
    <s v="2024-03-24 10:44:27"/>
    <s v="2024-03-27 12:42:37"/>
    <s v="112448"/>
    <x v="6"/>
    <x v="9"/>
    <x v="4"/>
    <x v="6"/>
    <m/>
    <x v="5"/>
    <x v="7"/>
  </r>
  <r>
    <d v="2024-03-25T00:00:00"/>
    <d v="2024-03-22T00:00:00"/>
    <x v="1"/>
    <x v="5"/>
    <d v="2024-03-19T00:00:00"/>
    <x v="0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HEDEAL1F"/>
    <s v="2024-03-25 08:48:16"/>
    <m/>
    <s v="112543"/>
    <x v="3"/>
    <x v="3"/>
    <x v="4"/>
    <x v="0"/>
    <m/>
    <x v="5"/>
    <x v="2"/>
  </r>
  <r>
    <d v="2024-03-25T00:00:00"/>
    <d v="2024-03-24T00:00:00"/>
    <x v="1"/>
    <x v="7"/>
    <d v="2024-03-21T00:00:00"/>
    <x v="0"/>
    <x v="1"/>
    <x v="0"/>
    <s v="03884025"/>
    <x v="0"/>
    <n v="5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2"/>
    <x v="0"/>
    <x v="0"/>
    <x v="7"/>
    <x v="0"/>
    <x v="1"/>
    <x v="0"/>
    <x v="0"/>
    <x v="0"/>
    <x v="1"/>
    <x v="1"/>
    <s v=""/>
    <x v="0"/>
    <s v="HOSP. APOYO II SULLANA"/>
    <s v=""/>
    <x v="0"/>
    <s v="202412200601A101A97.153GOCOMA1F"/>
    <s v="2024-03-25 08:50:17"/>
    <m/>
    <s v="112548"/>
    <x v="4"/>
    <x v="5"/>
    <x v="4"/>
    <x v="2"/>
    <m/>
    <x v="5"/>
    <x v="2"/>
  </r>
  <r>
    <d v="2024-03-26T00:00:00"/>
    <d v="2024-03-23T00:00:00"/>
    <x v="1"/>
    <x v="5"/>
    <d v="2024-03-20T00:00:00"/>
    <x v="0"/>
    <x v="1"/>
    <x v="0"/>
    <s v="72055380"/>
    <x v="0"/>
    <n v="15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LOMEYE1F"/>
    <s v="2024-03-25 08:51:35"/>
    <s v="2024-03-27 12:42:28"/>
    <s v="112551"/>
    <x v="3"/>
    <x v="3"/>
    <x v="4"/>
    <x v="6"/>
    <n v="3"/>
    <x v="4"/>
    <x v="2"/>
  </r>
  <r>
    <d v="2024-03-24T00:00:00"/>
    <d v="2024-03-24T00:00:00"/>
    <x v="1"/>
    <x v="7"/>
    <d v="2024-03-21T00:00:00"/>
    <x v="0"/>
    <x v="1"/>
    <x v="0"/>
    <s v="61935647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114PAPAAL1F"/>
    <s v="2024-03-25 08:53:23"/>
    <m/>
    <s v="112555"/>
    <x v="6"/>
    <x v="9"/>
    <x v="4"/>
    <x v="2"/>
    <n v="0"/>
    <x v="7"/>
    <x v="2"/>
  </r>
  <r>
    <d v="2024-03-27T00:00:00"/>
    <d v="2024-03-23T00:00:00"/>
    <x v="1"/>
    <x v="5"/>
    <d v="2024-03-19T00:00:00"/>
    <x v="0"/>
    <x v="1"/>
    <x v="0"/>
    <s v="42591286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2200401A101A97.139NIPAGE1F"/>
    <s v="2024-03-25 08:56:06"/>
    <s v="2024-03-27 12:43:17"/>
    <s v="112560"/>
    <x v="2"/>
    <x v="2"/>
    <x v="4"/>
    <x v="6"/>
    <m/>
    <x v="5"/>
    <x v="0"/>
  </r>
  <r>
    <d v="2024-03-27T00:00:00"/>
    <d v="2024-03-23T00:00:00"/>
    <x v="1"/>
    <x v="5"/>
    <d v="2024-03-19T00:00:00"/>
    <x v="0"/>
    <x v="1"/>
    <x v="0"/>
    <s v="44178545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9"/>
    <x v="1"/>
    <x v="0"/>
    <x v="0"/>
    <x v="1"/>
    <x v="0"/>
    <x v="1"/>
    <x v="1"/>
    <s v=""/>
    <x v="2"/>
    <s v="HOSP. CHULUCANAS"/>
    <s v=""/>
    <x v="0"/>
    <s v="202412200401A101A97.158JUDUMA1F"/>
    <s v="2024-03-25 08:59:22"/>
    <s v="2024-03-27 12:41:24"/>
    <s v="112562"/>
    <x v="4"/>
    <x v="12"/>
    <x v="4"/>
    <x v="6"/>
    <m/>
    <x v="5"/>
    <x v="0"/>
  </r>
  <r>
    <d v="2024-03-24T00:00:00"/>
    <d v="2024-03-24T00:00:00"/>
    <x v="1"/>
    <x v="7"/>
    <d v="2024-03-18T00:00:00"/>
    <x v="1"/>
    <x v="1"/>
    <x v="0"/>
    <s v="80770239"/>
    <x v="0"/>
    <n v="1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412200114A303A97.010ALJUGE1F"/>
    <s v="2024-03-25 09:18:32"/>
    <m/>
    <s v="112585"/>
    <x v="6"/>
    <x v="9"/>
    <x v="4"/>
    <x v="2"/>
    <m/>
    <x v="5"/>
    <x v="5"/>
  </r>
  <r>
    <d v="2024-03-25T00:00:00"/>
    <d v="2024-03-22T00:00:00"/>
    <x v="1"/>
    <x v="5"/>
    <d v="2024-03-17T00:00:00"/>
    <x v="1"/>
    <x v="1"/>
    <x v="0"/>
    <s v="4413262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PACCHA"/>
    <s v=""/>
    <x v="0"/>
    <s v="202412200401A201A97.037SAYALE1F"/>
    <s v="2024-03-25 15:58:01"/>
    <m/>
    <s v="112791"/>
    <x v="2"/>
    <x v="2"/>
    <x v="4"/>
    <x v="0"/>
    <m/>
    <x v="5"/>
    <x v="4"/>
  </r>
  <r>
    <d v="2024-03-27T00:00:00"/>
    <d v="2024-03-24T00:00:00"/>
    <x v="1"/>
    <x v="7"/>
    <d v="2024-03-22T00:00:00"/>
    <x v="0"/>
    <x v="1"/>
    <x v="0"/>
    <s v="48072203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46OGPIRO1F"/>
    <s v="2024-03-25 16:04:03"/>
    <s v="2024-03-27 12:44:46"/>
    <s v="112795"/>
    <x v="0"/>
    <x v="7"/>
    <x v="4"/>
    <x v="2"/>
    <m/>
    <x v="5"/>
    <x v="1"/>
  </r>
  <r>
    <d v="2024-03-27T00:00:00"/>
    <d v="2024-03-25T00:00:00"/>
    <x v="1"/>
    <x v="7"/>
    <d v="2024-03-21T00:00:00"/>
    <x v="0"/>
    <x v="1"/>
    <x v="0"/>
    <s v="03463611"/>
    <x v="0"/>
    <n v="6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0ROVIFR1M"/>
    <s v="2024-03-26 08:28:50"/>
    <s v="2024-03-27 12:45:44"/>
    <s v="112996"/>
    <x v="9"/>
    <x v="14"/>
    <x v="4"/>
    <x v="1"/>
    <m/>
    <x v="5"/>
    <x v="0"/>
  </r>
  <r>
    <d v="2024-03-25T00:00:00"/>
    <d v="2024-03-24T00:00:00"/>
    <x v="1"/>
    <x v="7"/>
    <d v="2024-03-23T00:00:00"/>
    <x v="0"/>
    <x v="1"/>
    <x v="0"/>
    <s v="43922962"/>
    <x v="0"/>
    <n v="3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37ATOLRO1F"/>
    <s v="2024-03-26 08:37:24"/>
    <m/>
    <s v="113008"/>
    <x v="2"/>
    <x v="2"/>
    <x v="4"/>
    <x v="2"/>
    <m/>
    <x v="5"/>
    <x v="7"/>
  </r>
  <r>
    <d v="2024-03-27T00:00:00"/>
    <d v="2024-03-25T00:00:00"/>
    <x v="1"/>
    <x v="7"/>
    <d v="2024-03-23T00:00:00"/>
    <x v="1"/>
    <x v="1"/>
    <x v="0"/>
    <s v="03615575"/>
    <x v="0"/>
    <n v="6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9"/>
    <x v="1"/>
    <x v="0"/>
    <x v="0"/>
    <x v="1"/>
    <x v="0"/>
    <x v="1"/>
    <x v="1"/>
    <s v=""/>
    <x v="0"/>
    <s v="C.S. IGNACIO ESCUDERO"/>
    <s v=""/>
    <x v="0"/>
    <s v="202412200603A201A97.063ARMOJO1M"/>
    <s v="2024-03-26 08:39:18"/>
    <s v="2024-03-27 08:40:59"/>
    <s v="113013"/>
    <x v="9"/>
    <x v="14"/>
    <x v="4"/>
    <x v="1"/>
    <m/>
    <x v="5"/>
    <x v="1"/>
  </r>
  <r>
    <d v="2024-03-26T00:00:00"/>
    <d v="2024-03-25T00:00:00"/>
    <x v="1"/>
    <x v="7"/>
    <d v="2024-03-24T00:00:00"/>
    <x v="0"/>
    <x v="1"/>
    <x v="0"/>
    <s v="75060645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5MOAYBR1M"/>
    <s v="2024-03-26 08:39:54"/>
    <s v="2024-03-26 08:40:08"/>
    <s v="113015"/>
    <x v="1"/>
    <x v="6"/>
    <x v="4"/>
    <x v="1"/>
    <m/>
    <x v="5"/>
    <x v="7"/>
  </r>
  <r>
    <d v="2024-03-25T00:00:00"/>
    <d v="2024-03-25T00:00:00"/>
    <x v="1"/>
    <x v="7"/>
    <d v="2024-03-22T00:00:00"/>
    <x v="0"/>
    <x v="1"/>
    <x v="0"/>
    <s v="76637129"/>
    <x v="0"/>
    <n v="2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6DEGIEV1F"/>
    <s v="2024-03-26 08:44:39"/>
    <m/>
    <s v="113019"/>
    <x v="1"/>
    <x v="6"/>
    <x v="4"/>
    <x v="1"/>
    <m/>
    <x v="5"/>
    <x v="2"/>
  </r>
  <r>
    <d v="2024-03-27T00:00:00"/>
    <d v="2024-03-25T00:00:00"/>
    <x v="1"/>
    <x v="7"/>
    <d v="2024-03-20T00:00:00"/>
    <x v="1"/>
    <x v="1"/>
    <x v="0"/>
    <s v="73997929"/>
    <x v="0"/>
    <n v="2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24VIGOKE1F"/>
    <s v="2024-03-26 08:46:08"/>
    <s v="2024-03-27 08:41:21"/>
    <s v="113023"/>
    <x v="1"/>
    <x v="1"/>
    <x v="4"/>
    <x v="1"/>
    <m/>
    <x v="5"/>
    <x v="4"/>
  </r>
  <r>
    <d v="2024-03-25T00:00:00"/>
    <d v="2024-03-25T00:00:00"/>
    <x v="1"/>
    <x v="7"/>
    <d v="2024-03-24T00:00:00"/>
    <x v="0"/>
    <x v="1"/>
    <x v="0"/>
    <s v="74629002"/>
    <x v="0"/>
    <n v="26"/>
    <x v="0"/>
    <x v="3"/>
    <s v="14"/>
    <x v="0"/>
    <x v="19"/>
    <x v="1"/>
    <x v="0"/>
    <x v="2"/>
    <x v="2"/>
    <x v="0"/>
    <x v="0"/>
    <x v="2"/>
    <x v="0"/>
    <x v="2"/>
    <x v="2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26GUCAMA1F"/>
    <s v="2024-03-26 09:14:10"/>
    <m/>
    <s v="113043"/>
    <x v="1"/>
    <x v="6"/>
    <x v="4"/>
    <x v="1"/>
    <n v="0"/>
    <x v="7"/>
    <x v="7"/>
  </r>
  <r>
    <d v="2024-03-27T00:00:00"/>
    <d v="2024-03-25T00:00:00"/>
    <x v="1"/>
    <x v="7"/>
    <d v="2024-03-19T00:00:00"/>
    <x v="0"/>
    <x v="1"/>
    <x v="0"/>
    <s v="7798199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PETIAN1F"/>
    <s v="2024-03-26 09:15:42"/>
    <s v="2024-03-27 12:46:30"/>
    <s v="113047"/>
    <x v="6"/>
    <x v="9"/>
    <x v="4"/>
    <x v="1"/>
    <m/>
    <x v="5"/>
    <x v="5"/>
  </r>
  <r>
    <d v="2024-03-27T00:00:00"/>
    <d v="2024-03-25T00:00:00"/>
    <x v="1"/>
    <x v="7"/>
    <d v="2024-03-18T00:00:00"/>
    <x v="1"/>
    <x v="1"/>
    <x v="0"/>
    <s v="42610697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7"/>
    <x v="0"/>
    <x v="1"/>
    <x v="0"/>
    <x v="0"/>
    <x v="0"/>
    <x v="1"/>
    <x v="1"/>
    <s v=""/>
    <x v="2"/>
    <s v="HOSP. CHULUCANAS"/>
    <s v=""/>
    <x v="0"/>
    <s v="202412200401A101A97.043CRRONE1F"/>
    <s v="2024-03-26 12:35:25"/>
    <s v="2024-03-27 12:50:06"/>
    <s v="113188"/>
    <x v="0"/>
    <x v="0"/>
    <x v="4"/>
    <x v="1"/>
    <m/>
    <x v="5"/>
    <x v="3"/>
  </r>
  <r>
    <d v="2024-03-27T00:00:00"/>
    <d v="2024-03-25T00:00:00"/>
    <x v="1"/>
    <x v="7"/>
    <d v="2024-03-23T00:00:00"/>
    <x v="0"/>
    <x v="1"/>
    <x v="0"/>
    <s v="75613100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8VIDOTA1F"/>
    <s v="2024-03-26 12:48:33"/>
    <s v="2024-03-27 12:49:25"/>
    <s v="113205"/>
    <x v="3"/>
    <x v="3"/>
    <x v="4"/>
    <x v="1"/>
    <n v="2"/>
    <x v="2"/>
    <x v="1"/>
  </r>
  <r>
    <d v="2024-03-26T00:00:00"/>
    <d v="2024-03-26T00:00:00"/>
    <x v="1"/>
    <x v="7"/>
    <d v="2024-03-19T00:00:00"/>
    <x v="0"/>
    <x v="1"/>
    <x v="0"/>
    <s v="75052564"/>
    <x v="0"/>
    <n v="23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123SACANA1F"/>
    <s v="2024-03-26 13:30:09"/>
    <m/>
    <s v="113250"/>
    <x v="1"/>
    <x v="1"/>
    <x v="4"/>
    <x v="3"/>
    <m/>
    <x v="5"/>
    <x v="3"/>
  </r>
  <r>
    <d v="2024-03-27T00:00:00"/>
    <d v="2024-03-25T00:00:00"/>
    <x v="1"/>
    <x v="7"/>
    <d v="2024-03-23T00:00:00"/>
    <x v="0"/>
    <x v="1"/>
    <x v="0"/>
    <s v="4369841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37PUMEYA0F"/>
    <s v="2024-03-26 14:31:05"/>
    <s v="2024-03-27 12:50:42"/>
    <s v="113303"/>
    <x v="2"/>
    <x v="2"/>
    <x v="4"/>
    <x v="1"/>
    <m/>
    <x v="5"/>
    <x v="1"/>
  </r>
  <r>
    <d v="2024-03-27T00:00:00"/>
    <d v="2024-03-26T00:00:00"/>
    <x v="1"/>
    <x v="7"/>
    <d v="2024-03-20T00:00:00"/>
    <x v="0"/>
    <x v="1"/>
    <x v="0"/>
    <s v="6263490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3OSRARA1M"/>
    <s v="2024-03-26 19:56:46"/>
    <s v="2024-03-27 12:47:38"/>
    <s v="113400"/>
    <x v="6"/>
    <x v="9"/>
    <x v="4"/>
    <x v="3"/>
    <m/>
    <x v="5"/>
    <x v="5"/>
  </r>
  <r>
    <d v="2024-03-27T00:00:00"/>
    <d v="2024-03-26T00:00:00"/>
    <x v="1"/>
    <x v="7"/>
    <d v="2024-03-21T00:00:00"/>
    <x v="0"/>
    <x v="1"/>
    <x v="0"/>
    <s v="6183673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4VEHUAB1F"/>
    <s v="2024-03-26 19:58:55"/>
    <s v="2024-03-27 12:48:11"/>
    <s v="113401"/>
    <x v="6"/>
    <x v="9"/>
    <x v="4"/>
    <x v="3"/>
    <m/>
    <x v="5"/>
    <x v="4"/>
  </r>
  <r>
    <d v="2024-03-26T00:00:00"/>
    <d v="2024-03-26T00:00:00"/>
    <x v="1"/>
    <x v="7"/>
    <d v="2024-03-24T00:00:00"/>
    <x v="0"/>
    <x v="1"/>
    <x v="0"/>
    <s v="6151244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MANEJH1M"/>
    <s v="2024-03-26 20:05:16"/>
    <m/>
    <s v="113404"/>
    <x v="3"/>
    <x v="3"/>
    <x v="4"/>
    <x v="3"/>
    <m/>
    <x v="5"/>
    <x v="1"/>
  </r>
  <r>
    <d v="2024-03-27T00:00:00"/>
    <d v="2024-03-27T00:00:00"/>
    <x v="1"/>
    <x v="7"/>
    <d v="2024-03-22T00:00:00"/>
    <x v="0"/>
    <x v="1"/>
    <x v="0"/>
    <s v="61143147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2"/>
    <s v="HOSP. CHULUCANAS"/>
    <s v=""/>
    <x v="0"/>
    <s v="202412200401A101A97.116LEVASN1M"/>
    <s v="2024-03-27 15:10:56"/>
    <s v="2024-03-27 16:29:48"/>
    <s v="113853"/>
    <x v="3"/>
    <x v="3"/>
    <x v="4"/>
    <x v="4"/>
    <m/>
    <x v="5"/>
    <x v="4"/>
  </r>
  <r>
    <d v="2024-03-27T00:00:00"/>
    <d v="2024-03-26T00:00:00"/>
    <x v="1"/>
    <x v="7"/>
    <d v="2024-03-21T00:00:00"/>
    <x v="0"/>
    <x v="1"/>
    <x v="0"/>
    <s v="73435558"/>
    <x v="0"/>
    <n v="21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MORROPON"/>
    <s v=""/>
    <x v="0"/>
    <s v="202412200405A201A97.121LOGURI1M"/>
    <s v="2024-03-27 15:12:11"/>
    <m/>
    <s v="113855"/>
    <x v="1"/>
    <x v="1"/>
    <x v="4"/>
    <x v="3"/>
    <m/>
    <x v="5"/>
    <x v="4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01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3-24T00:00:00"/>
    <d v="2024-03-23T00:00:00"/>
    <x v="1"/>
    <x v="5"/>
    <d v="2024-03-19T00:00:00"/>
    <x v="0"/>
    <x v="2"/>
    <x v="0"/>
    <s v="02661800"/>
    <x v="0"/>
    <n v="58"/>
    <x v="1"/>
    <x v="1"/>
    <s v="0"/>
    <x v="1"/>
    <x v="1"/>
    <x v="1"/>
    <x v="0"/>
    <x v="0"/>
    <x v="0"/>
    <x v="0"/>
    <x v="0"/>
    <x v="0"/>
    <x v="0"/>
    <x v="0"/>
    <x v="0"/>
    <s v="200601A101"/>
    <s v="HOSP. APOYO II SULLANA"/>
    <x v="146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REFERIDO HOSPITAL DE APOYO II-2 SULLANA HORA 15:00 PM "/>
    <x v="0"/>
    <s v="202412200501A101A97.058AYCUED1M"/>
    <s v="2024-03-24 10:42:46"/>
    <s v="2024-03-24 18:10:37"/>
    <s v="112445"/>
    <x v="4"/>
    <x v="12"/>
    <x v="4"/>
    <x v="6"/>
    <m/>
    <x v="5"/>
    <x v="0"/>
  </r>
  <r>
    <d v="2024-03-26T00:00:00"/>
    <d v="2024-03-26T00:00:00"/>
    <x v="1"/>
    <x v="7"/>
    <d v="2024-03-24T00:00:00"/>
    <x v="5"/>
    <x v="2"/>
    <x v="0"/>
    <s v="93589006"/>
    <x v="1"/>
    <n v="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26TESAKA1F"/>
    <s v="2024-03-26 18:35:27"/>
    <m/>
    <s v="113390"/>
    <x v="8"/>
    <x v="10"/>
    <x v="4"/>
    <x v="3"/>
    <m/>
    <x v="5"/>
    <x v="1"/>
  </r>
  <r>
    <d v="2024-03-25T00:00:00"/>
    <d v="2024-03-24T00:00:00"/>
    <x v="1"/>
    <x v="7"/>
    <d v="2024-03-22T00:00:00"/>
    <x v="5"/>
    <x v="2"/>
    <x v="0"/>
    <s v="00360659"/>
    <x v="0"/>
    <n v="6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2200101A101A97.268ATATMA0M"/>
    <s v="2024-03-25 11:27:26"/>
    <m/>
    <s v="112665"/>
    <x v="9"/>
    <x v="11"/>
    <x v="4"/>
    <x v="2"/>
    <m/>
    <x v="5"/>
    <x v="1"/>
  </r>
  <r>
    <d v="2024-03-25T00:00:00"/>
    <d v="2024-03-25T00:00:00"/>
    <x v="1"/>
    <x v="7"/>
    <d v="2024-03-19T00:00:00"/>
    <x v="0"/>
    <x v="2"/>
    <x v="0"/>
    <s v="02661800"/>
    <x v="0"/>
    <n v="58"/>
    <x v="1"/>
    <x v="1"/>
    <s v="0"/>
    <x v="1"/>
    <x v="4"/>
    <x v="1"/>
    <x v="0"/>
    <x v="2"/>
    <x v="2"/>
    <x v="0"/>
    <x v="0"/>
    <x v="2"/>
    <x v="0"/>
    <x v="0"/>
    <x v="0"/>
    <s v=""/>
    <m/>
    <x v="0"/>
    <x v="0"/>
    <m/>
    <x v="9"/>
    <x v="0"/>
    <x v="1"/>
    <x v="3"/>
    <x v="0"/>
    <x v="0"/>
    <x v="9"/>
    <x v="1"/>
    <x v="0"/>
    <x v="0"/>
    <x v="1"/>
    <x v="0"/>
    <x v="1"/>
    <x v="7"/>
    <s v=""/>
    <x v="0"/>
    <s v="HOSPITAL LAS MERCEDES-PAITA"/>
    <s v=""/>
    <x v="0"/>
    <s v="202412200501A101A97.058AYCUED1M"/>
    <s v="2024-03-26 14:35:57"/>
    <s v="2024-03-26 16:41:50"/>
    <s v="113308"/>
    <x v="4"/>
    <x v="12"/>
    <x v="4"/>
    <x v="1"/>
    <m/>
    <x v="5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07T00:00:00"/>
    <d v="2024-03-07T00:00:00"/>
    <x v="1"/>
    <x v="10"/>
    <d v="2024-03-03T00:00:00"/>
    <x v="10"/>
    <x v="3"/>
    <x v="23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4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m/>
    <s v="110630"/>
    <x v="1"/>
    <x v="6"/>
    <x v="4"/>
    <x v="0"/>
    <n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28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2"/>
        <item h="1" x="314"/>
        <item h="1" x="362"/>
        <item h="1" x="406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3"/>
        <item h="1" x="349"/>
        <item h="1" x="414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08"/>
        <item x="320"/>
        <item x="321"/>
        <item x="350"/>
        <item x="353"/>
        <item x="392"/>
        <item x="393"/>
        <item x="409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5"/>
        <item x="325"/>
        <item x="327"/>
        <item x="328"/>
        <item x="371"/>
        <item x="410"/>
        <item x="417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07"/>
        <item x="374"/>
        <item x="375"/>
        <item x="365"/>
        <item x="334"/>
        <item x="376"/>
        <item x="345"/>
        <item x="335"/>
        <item x="357"/>
        <item x="346"/>
        <item x="416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8"/>
        <item x="411"/>
        <item x="401"/>
        <item x="422"/>
        <item x="403"/>
        <item x="420"/>
        <item x="400"/>
        <item x="399"/>
        <item x="419"/>
        <item x="404"/>
        <item x="405"/>
        <item x="421"/>
        <item x="425"/>
        <item x="424"/>
        <item x="423"/>
        <item x="4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2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6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4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x="71"/>
        <item x="73"/>
        <item x="7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3">
    <i>
      <x v="41"/>
    </i>
    <i>
      <x v="11"/>
    </i>
    <i>
      <x v="29"/>
    </i>
    <i>
      <x v="57"/>
    </i>
    <i>
      <x v="14"/>
    </i>
    <i>
      <x v="61"/>
    </i>
    <i>
      <x v="58"/>
    </i>
    <i>
      <x v="64"/>
    </i>
    <i>
      <x v="70"/>
    </i>
    <i>
      <x v="44"/>
    </i>
    <i>
      <x v="5"/>
    </i>
    <i>
      <x v="10"/>
    </i>
    <i>
      <x v="3"/>
    </i>
    <i>
      <x v="36"/>
    </i>
    <i>
      <x v="23"/>
    </i>
    <i>
      <x v="49"/>
    </i>
    <i>
      <x v="65"/>
    </i>
    <i>
      <x v="4"/>
    </i>
    <i>
      <x v="24"/>
    </i>
    <i>
      <x v="17"/>
    </i>
    <i>
      <x v="28"/>
    </i>
    <i>
      <x v="31"/>
    </i>
    <i>
      <x v="25"/>
    </i>
    <i>
      <x v="46"/>
    </i>
    <i>
      <x v="18"/>
    </i>
    <i>
      <x v="60"/>
    </i>
    <i>
      <x v="35"/>
    </i>
    <i>
      <x v="27"/>
    </i>
    <i>
      <x v="15"/>
    </i>
    <i>
      <x v="47"/>
    </i>
    <i>
      <x v="63"/>
    </i>
    <i>
      <x v="21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7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60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53"/>
        <item m="1" x="150"/>
        <item x="119"/>
        <item m="1" x="155"/>
        <item m="1" x="158"/>
        <item m="1" x="151"/>
        <item x="114"/>
        <item x="106"/>
        <item x="120"/>
        <item x="126"/>
        <item m="1" x="149"/>
        <item m="1" x="154"/>
        <item x="107"/>
        <item m="1" x="148"/>
        <item x="116"/>
        <item m="1" x="157"/>
        <item m="1" x="156"/>
        <item x="121"/>
        <item m="1" x="152"/>
        <item x="108"/>
        <item x="112"/>
        <item x="127"/>
        <item m="1" x="147"/>
        <item x="143"/>
        <item x="118"/>
        <item x="134"/>
        <item x="144"/>
        <item x="117"/>
        <item x="123"/>
        <item x="139"/>
        <item x="133"/>
        <item x="132"/>
        <item x="122"/>
        <item x="124"/>
        <item x="130"/>
        <item x="142"/>
        <item x="145"/>
        <item x="135"/>
        <item x="131"/>
        <item x="136"/>
        <item x="138"/>
        <item x="129"/>
        <item x="137"/>
        <item x="140"/>
        <item x="141"/>
        <item x="146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3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4">
    <i>
      <x v="25"/>
    </i>
    <i>
      <x v="17"/>
    </i>
    <i>
      <x v="9"/>
    </i>
    <i>
      <x v="35"/>
    </i>
    <i>
      <x v="11"/>
    </i>
    <i>
      <x v="22"/>
    </i>
    <i>
      <x v="18"/>
    </i>
    <i>
      <x v="15"/>
    </i>
    <i>
      <x v="5"/>
    </i>
    <i>
      <x v="6"/>
    </i>
    <i>
      <x v="23"/>
    </i>
    <i>
      <x v="21"/>
    </i>
    <i>
      <x v="14"/>
    </i>
    <i>
      <x v="24"/>
    </i>
    <i>
      <x v="30"/>
    </i>
    <i>
      <x v="8"/>
    </i>
    <i>
      <x v="32"/>
    </i>
    <i>
      <x v="1"/>
    </i>
    <i>
      <x/>
    </i>
    <i>
      <x v="4"/>
    </i>
    <i>
      <x v="28"/>
    </i>
    <i>
      <x v="20"/>
    </i>
    <i>
      <x v="33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19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28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2"/>
        <item h="1" x="314"/>
        <item h="1" x="362"/>
        <item h="1" x="406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3"/>
        <item h="1" x="349"/>
        <item h="1" x="414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08"/>
        <item x="320"/>
        <item x="321"/>
        <item x="350"/>
        <item x="353"/>
        <item x="392"/>
        <item x="393"/>
        <item x="409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5"/>
        <item x="325"/>
        <item x="327"/>
        <item x="328"/>
        <item x="371"/>
        <item x="410"/>
        <item x="417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07"/>
        <item x="374"/>
        <item x="375"/>
        <item x="365"/>
        <item x="334"/>
        <item x="376"/>
        <item x="345"/>
        <item x="335"/>
        <item x="357"/>
        <item x="346"/>
        <item x="416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8"/>
        <item x="411"/>
        <item x="401"/>
        <item h="1" x="422"/>
        <item h="1" x="403"/>
        <item h="1" x="420"/>
        <item h="1" x="400"/>
        <item h="1" x="399"/>
        <item h="1" x="419"/>
        <item h="1" x="404"/>
        <item h="1" x="405"/>
        <item h="1" x="421"/>
        <item h="1" x="425"/>
        <item h="1" x="424"/>
        <item h="1" x="423"/>
        <item h="1" x="4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28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1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3"/>
        <item x="299"/>
        <item x="301"/>
        <item x="412"/>
        <item x="314"/>
        <item x="362"/>
        <item x="406"/>
        <item x="394"/>
        <item x="300"/>
        <item x="361"/>
        <item x="290"/>
        <item x="379"/>
        <item x="315"/>
        <item x="390"/>
        <item x="385"/>
        <item x="395"/>
        <item x="413"/>
        <item x="349"/>
        <item x="414"/>
        <item x="341"/>
        <item x="9"/>
        <item x="316"/>
        <item x="317"/>
        <item x="318"/>
        <item x="319"/>
        <item x="340"/>
        <item x="352"/>
        <item x="391"/>
        <item x="396"/>
        <item x="366"/>
        <item x="367"/>
        <item x="380"/>
        <item x="386"/>
        <item x="408"/>
        <item x="320"/>
        <item x="321"/>
        <item x="350"/>
        <item x="353"/>
        <item x="392"/>
        <item x="393"/>
        <item x="409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5"/>
        <item x="325"/>
        <item x="327"/>
        <item x="328"/>
        <item x="371"/>
        <item x="410"/>
        <item x="417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x="407"/>
        <item x="374"/>
        <item x="375"/>
        <item x="365"/>
        <item x="334"/>
        <item x="376"/>
        <item x="345"/>
        <item x="335"/>
        <item x="357"/>
        <item x="346"/>
        <item x="416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8"/>
        <item x="411"/>
        <item x="401"/>
        <item x="422"/>
        <item x="403"/>
        <item x="420"/>
        <item x="400"/>
        <item x="399"/>
        <item x="419"/>
        <item x="404"/>
        <item x="405"/>
        <item x="421"/>
        <item x="425"/>
        <item x="424"/>
        <item x="423"/>
        <item x="4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1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5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h="1"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7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19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189:I204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x="27"/>
        <item h="1" x="17"/>
        <item h="1" x="26"/>
        <item h="1" x="6"/>
        <item h="1" x="16"/>
        <item h="1" x="13"/>
        <item h="1" x="28"/>
        <item h="1" x="24"/>
        <item x="4"/>
        <item h="1" x="9"/>
        <item m="1" x="36"/>
        <item h="1" x="3"/>
        <item h="1" x="8"/>
        <item x="0"/>
        <item x="14"/>
        <item x="12"/>
        <item x="1"/>
        <item h="1"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15"/>
  </colFields>
  <colItems count="6">
    <i>
      <x v="25"/>
    </i>
    <i>
      <x v="9"/>
    </i>
    <i>
      <x v="17"/>
    </i>
    <i>
      <x v="22"/>
    </i>
    <i>
      <x v="23"/>
    </i>
    <i>
      <x v="24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1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3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7"/>
    </i>
    <i>
      <x v="48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opLeftCell="A88" zoomScale="87" zoomScaleNormal="87" workbookViewId="0">
      <selection activeCell="G29" sqref="G29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20.875" bestFit="1" customWidth="1"/>
    <col min="5" max="5" width="5" bestFit="1" customWidth="1"/>
    <col min="6" max="6" width="22" bestFit="1" customWidth="1"/>
    <col min="7" max="7" width="45.625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17.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54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91</v>
      </c>
    </row>
    <row r="8" spans="3:13" x14ac:dyDescent="0.25">
      <c r="C8" s="2" t="s">
        <v>13</v>
      </c>
      <c r="D8">
        <v>127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193</v>
      </c>
      <c r="H9">
        <v>1348</v>
      </c>
      <c r="J9" s="26">
        <f>+GETPIVOTDATA("id",$H$8)</f>
        <v>1348</v>
      </c>
      <c r="L9" s="2">
        <v>0</v>
      </c>
      <c r="M9">
        <v>105</v>
      </c>
    </row>
    <row r="10" spans="3:13" x14ac:dyDescent="0.25">
      <c r="C10" s="2" t="s">
        <v>15</v>
      </c>
      <c r="D10">
        <v>219</v>
      </c>
      <c r="H10" s="9" t="s">
        <v>32</v>
      </c>
      <c r="I10" s="8"/>
      <c r="J10" s="8"/>
      <c r="L10" s="2">
        <v>1</v>
      </c>
      <c r="M10">
        <v>198</v>
      </c>
    </row>
    <row r="11" spans="3:13" x14ac:dyDescent="0.25">
      <c r="C11" s="2" t="s">
        <v>16</v>
      </c>
      <c r="D11">
        <v>307</v>
      </c>
      <c r="L11" s="2">
        <v>2</v>
      </c>
      <c r="M11">
        <v>283</v>
      </c>
    </row>
    <row r="12" spans="3:13" x14ac:dyDescent="0.25">
      <c r="C12" s="2" t="s">
        <v>17</v>
      </c>
      <c r="D12">
        <v>235</v>
      </c>
      <c r="L12" s="2">
        <v>3</v>
      </c>
      <c r="M12">
        <v>286</v>
      </c>
    </row>
    <row r="13" spans="3:13" x14ac:dyDescent="0.25">
      <c r="C13" s="2" t="s">
        <v>18</v>
      </c>
      <c r="D13">
        <v>161</v>
      </c>
      <c r="H13" s="1" t="s">
        <v>0</v>
      </c>
      <c r="I13" t="s">
        <v>24</v>
      </c>
      <c r="L13" s="2">
        <v>4</v>
      </c>
      <c r="M13">
        <v>297</v>
      </c>
    </row>
    <row r="14" spans="3:13" x14ac:dyDescent="0.25">
      <c r="C14" s="2" t="s">
        <v>19</v>
      </c>
      <c r="D14">
        <v>119</v>
      </c>
      <c r="H14" s="1" t="s">
        <v>112</v>
      </c>
      <c r="I14" t="s">
        <v>114</v>
      </c>
      <c r="L14" s="2">
        <v>5</v>
      </c>
      <c r="M14">
        <v>172</v>
      </c>
    </row>
    <row r="15" spans="3:13" x14ac:dyDescent="0.25">
      <c r="C15" s="2" t="s">
        <v>20</v>
      </c>
      <c r="D15">
        <v>146</v>
      </c>
      <c r="L15" s="2">
        <v>6</v>
      </c>
      <c r="M15">
        <v>143</v>
      </c>
    </row>
    <row r="16" spans="3:13" x14ac:dyDescent="0.25">
      <c r="C16" s="2" t="s">
        <v>22</v>
      </c>
      <c r="D16">
        <v>1652</v>
      </c>
      <c r="H16" t="s">
        <v>38</v>
      </c>
      <c r="L16" s="2">
        <v>7</v>
      </c>
      <c r="M16">
        <v>84</v>
      </c>
    </row>
    <row r="17" spans="1:13" ht="26.25" x14ac:dyDescent="0.25">
      <c r="H17">
        <v>13</v>
      </c>
      <c r="J17" s="13">
        <f>+GETPIVOTDATA("id",$H$16)</f>
        <v>13</v>
      </c>
      <c r="L17" s="2">
        <v>8</v>
      </c>
      <c r="M17">
        <v>41</v>
      </c>
    </row>
    <row r="18" spans="1:13" x14ac:dyDescent="0.25">
      <c r="L18" s="2">
        <v>9</v>
      </c>
      <c r="M18">
        <v>10</v>
      </c>
    </row>
    <row r="19" spans="1:13" x14ac:dyDescent="0.25">
      <c r="L19" s="2">
        <v>10</v>
      </c>
      <c r="M19">
        <v>3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6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4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4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3</v>
      </c>
    </row>
    <row r="25" spans="1:13" ht="26.25" x14ac:dyDescent="0.25">
      <c r="C25" s="2" t="s">
        <v>25</v>
      </c>
      <c r="D25" s="14">
        <v>1081</v>
      </c>
      <c r="F25" s="15">
        <f>(GETPIVOTDATA("id",$C$24,"sexo","Femenino")/GETPIVOTDATA("id",$C$24))</f>
        <v>0.65435835351089588</v>
      </c>
      <c r="H25" t="s">
        <v>38</v>
      </c>
      <c r="L25" s="2">
        <v>16</v>
      </c>
      <c r="M25">
        <v>3</v>
      </c>
    </row>
    <row r="26" spans="1:13" ht="26.25" x14ac:dyDescent="0.25">
      <c r="C26" s="2" t="s">
        <v>26</v>
      </c>
      <c r="D26" s="14">
        <v>571</v>
      </c>
      <c r="F26" s="15">
        <f>(GETPIVOTDATA("id",$C$24,"sexo","Masculino")/GETPIVOTDATA("id",$C$24))</f>
        <v>0.34564164648910412</v>
      </c>
      <c r="H26">
        <v>54</v>
      </c>
      <c r="L26" s="2">
        <v>17</v>
      </c>
      <c r="M26">
        <v>1</v>
      </c>
    </row>
    <row r="27" spans="1:13" x14ac:dyDescent="0.25">
      <c r="C27" s="2" t="s">
        <v>22</v>
      </c>
      <c r="D27">
        <v>1652</v>
      </c>
      <c r="L27" s="2">
        <v>19</v>
      </c>
      <c r="M27">
        <v>2</v>
      </c>
    </row>
    <row r="28" spans="1:13" x14ac:dyDescent="0.25">
      <c r="H28" s="9" t="s">
        <v>36</v>
      </c>
      <c r="I28" s="8"/>
      <c r="J28" s="8"/>
      <c r="L28" s="2">
        <v>21</v>
      </c>
      <c r="M28">
        <v>1</v>
      </c>
    </row>
    <row r="29" spans="1:13" x14ac:dyDescent="0.25">
      <c r="H29" s="1" t="s">
        <v>85</v>
      </c>
      <c r="I29" s="2">
        <v>2024</v>
      </c>
      <c r="L29" s="2">
        <v>22</v>
      </c>
      <c r="M29">
        <v>2</v>
      </c>
    </row>
    <row r="30" spans="1:13" x14ac:dyDescent="0.25">
      <c r="H30" s="1" t="s">
        <v>39</v>
      </c>
      <c r="I30" t="s">
        <v>30</v>
      </c>
      <c r="L30" s="2">
        <v>29</v>
      </c>
      <c r="M30">
        <v>1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 t="s">
        <v>22</v>
      </c>
      <c r="M31">
        <v>1652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1652</v>
      </c>
      <c r="I35" s="1"/>
      <c r="J35" s="31">
        <f>+GETPIVOTDATA("id",$H$34)</f>
        <v>1652</v>
      </c>
    </row>
    <row r="36" spans="3:10" x14ac:dyDescent="0.25">
      <c r="C36" s="2">
        <v>2024</v>
      </c>
      <c r="D36">
        <v>1652</v>
      </c>
    </row>
    <row r="37" spans="3:10" x14ac:dyDescent="0.25">
      <c r="C37" s="2" t="s">
        <v>22</v>
      </c>
      <c r="D37">
        <v>1652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85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993</v>
      </c>
      <c r="J45" s="26">
        <f>J35-J9</f>
        <v>304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336</v>
      </c>
      <c r="F51" s="15">
        <f>+GETPIVOTDATA("id",$C$50,"diagnostic_evo_nom","DENGUE SIN SIGNOS DE ALARMA")/GETPIVOTDATA("id",$C$50)</f>
        <v>0.20338983050847459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1273</v>
      </c>
      <c r="F52" s="15">
        <f>+GETPIVOTDATA("id",$C$50,"diagnostic_evo_nom","DENGUE CON SIGNOS DE ALARMA")/GETPIVOTDATA("id",$C$50)</f>
        <v>0.77058111380145278</v>
      </c>
    </row>
    <row r="53" spans="3:13" ht="26.25" x14ac:dyDescent="0.25">
      <c r="C53" s="2" t="s">
        <v>10</v>
      </c>
      <c r="D53">
        <v>43</v>
      </c>
      <c r="F53" s="15">
        <f>+GETPIVOTDATA("id",$C$50,"diagnostic_evo_nom","DENGUE GRAVE")/GETPIVOTDATA("id",$C$50)</f>
        <v>2.602905569007264E-2</v>
      </c>
    </row>
    <row r="54" spans="3:13" x14ac:dyDescent="0.25">
      <c r="C54" s="2" t="s">
        <v>22</v>
      </c>
      <c r="D54">
        <v>1652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174</v>
      </c>
      <c r="L57" s="2" t="s">
        <v>50</v>
      </c>
      <c r="M57">
        <v>488</v>
      </c>
    </row>
    <row r="58" spans="3:13" x14ac:dyDescent="0.25">
      <c r="H58" s="2" t="s">
        <v>41</v>
      </c>
      <c r="I58">
        <v>211</v>
      </c>
      <c r="L58" s="2" t="s">
        <v>49</v>
      </c>
      <c r="M58">
        <v>315</v>
      </c>
    </row>
    <row r="59" spans="3:13" x14ac:dyDescent="0.25">
      <c r="H59" s="2" t="s">
        <v>42</v>
      </c>
      <c r="I59">
        <v>289</v>
      </c>
      <c r="L59" s="2" t="s">
        <v>51</v>
      </c>
      <c r="M59">
        <v>304</v>
      </c>
    </row>
    <row r="60" spans="3:13" x14ac:dyDescent="0.25">
      <c r="H60" s="2" t="s">
        <v>43</v>
      </c>
      <c r="I60">
        <v>248</v>
      </c>
      <c r="L60" s="2" t="s">
        <v>48</v>
      </c>
      <c r="M60">
        <v>270</v>
      </c>
    </row>
    <row r="61" spans="3:13" x14ac:dyDescent="0.25">
      <c r="H61" s="2" t="s">
        <v>44</v>
      </c>
      <c r="I61">
        <v>167</v>
      </c>
      <c r="L61" s="2" t="s">
        <v>52</v>
      </c>
      <c r="M61">
        <v>178</v>
      </c>
    </row>
    <row r="62" spans="3:13" x14ac:dyDescent="0.25">
      <c r="G62" s="1"/>
      <c r="H62" s="2" t="s">
        <v>40</v>
      </c>
      <c r="I62">
        <v>229</v>
      </c>
      <c r="J62" s="1"/>
      <c r="L62" s="2" t="s">
        <v>53</v>
      </c>
      <c r="M62">
        <v>75</v>
      </c>
    </row>
    <row r="63" spans="3:13" x14ac:dyDescent="0.25">
      <c r="H63" s="2" t="s">
        <v>97</v>
      </c>
      <c r="I63">
        <v>30</v>
      </c>
      <c r="L63" s="2" t="s">
        <v>86</v>
      </c>
      <c r="M63">
        <v>14</v>
      </c>
    </row>
    <row r="64" spans="3:13" x14ac:dyDescent="0.25">
      <c r="H64" s="2" t="s">
        <v>22</v>
      </c>
      <c r="I64">
        <v>1348</v>
      </c>
      <c r="L64" s="2" t="s">
        <v>109</v>
      </c>
      <c r="M64">
        <v>8</v>
      </c>
    </row>
    <row r="65" spans="3:13" x14ac:dyDescent="0.25">
      <c r="C65" s="11" t="s">
        <v>108</v>
      </c>
      <c r="L65" s="2" t="s">
        <v>22</v>
      </c>
      <c r="M65">
        <v>1652</v>
      </c>
    </row>
    <row r="67" spans="3:13" ht="39" customHeight="1" x14ac:dyDescent="0.25">
      <c r="C67" s="32">
        <f ca="1">NOW()</f>
        <v>45378.746912499999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50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54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27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5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136</v>
      </c>
    </row>
    <row r="79" spans="3:13" x14ac:dyDescent="0.25">
      <c r="C79" s="1" t="s">
        <v>21</v>
      </c>
      <c r="D79" t="s">
        <v>38</v>
      </c>
      <c r="H79" s="2">
        <v>6</v>
      </c>
      <c r="I79">
        <v>93</v>
      </c>
    </row>
    <row r="80" spans="3:13" x14ac:dyDescent="0.25">
      <c r="C80" s="2" t="s">
        <v>7</v>
      </c>
      <c r="D80">
        <v>356</v>
      </c>
      <c r="H80" s="2">
        <v>7</v>
      </c>
      <c r="I80">
        <v>128</v>
      </c>
    </row>
    <row r="81" spans="3:19" x14ac:dyDescent="0.25">
      <c r="C81" s="2" t="s">
        <v>6</v>
      </c>
      <c r="D81">
        <v>188</v>
      </c>
      <c r="H81" s="2">
        <v>8</v>
      </c>
      <c r="I81">
        <v>184</v>
      </c>
    </row>
    <row r="82" spans="3:19" x14ac:dyDescent="0.25">
      <c r="C82" s="2" t="s">
        <v>87</v>
      </c>
      <c r="D82">
        <v>188</v>
      </c>
      <c r="H82" s="2">
        <v>9</v>
      </c>
      <c r="I82">
        <v>218</v>
      </c>
    </row>
    <row r="83" spans="3:19" x14ac:dyDescent="0.25">
      <c r="C83" s="2" t="s">
        <v>91</v>
      </c>
      <c r="D83">
        <v>165</v>
      </c>
      <c r="H83" s="2">
        <v>10</v>
      </c>
      <c r="I83">
        <v>231</v>
      </c>
      <c r="L83" s="9" t="s">
        <v>78</v>
      </c>
      <c r="M83" s="8"/>
    </row>
    <row r="84" spans="3:19" x14ac:dyDescent="0.25">
      <c r="C84" s="2" t="s">
        <v>102</v>
      </c>
      <c r="D84">
        <v>130</v>
      </c>
      <c r="H84" s="2">
        <v>11</v>
      </c>
      <c r="I84">
        <v>270</v>
      </c>
      <c r="L84" s="1" t="s">
        <v>85</v>
      </c>
      <c r="M84" s="2">
        <v>2024</v>
      </c>
    </row>
    <row r="85" spans="3:19" x14ac:dyDescent="0.25">
      <c r="C85" s="2" t="s">
        <v>5</v>
      </c>
      <c r="D85">
        <v>119</v>
      </c>
      <c r="H85" s="2">
        <v>12</v>
      </c>
      <c r="I85">
        <v>272</v>
      </c>
      <c r="L85" s="1" t="s">
        <v>0</v>
      </c>
      <c r="M85" t="s">
        <v>24</v>
      </c>
    </row>
    <row r="86" spans="3:19" ht="21" x14ac:dyDescent="0.35">
      <c r="C86" s="2" t="s">
        <v>83</v>
      </c>
      <c r="D86">
        <v>104</v>
      </c>
      <c r="H86" s="2">
        <v>13</v>
      </c>
      <c r="I86">
        <v>77</v>
      </c>
      <c r="L86" s="1" t="s">
        <v>39</v>
      </c>
      <c r="M86" t="s">
        <v>30</v>
      </c>
      <c r="P86" s="34" t="s">
        <v>119</v>
      </c>
      <c r="Q86" s="33"/>
      <c r="R86" s="33"/>
      <c r="S86" s="33"/>
    </row>
    <row r="87" spans="3:19" x14ac:dyDescent="0.25">
      <c r="C87" s="2" t="s">
        <v>103</v>
      </c>
      <c r="D87">
        <v>89</v>
      </c>
      <c r="H87" s="2" t="s">
        <v>22</v>
      </c>
      <c r="I87">
        <v>1652</v>
      </c>
      <c r="L87" s="1" t="s">
        <v>1</v>
      </c>
      <c r="M87" t="s">
        <v>30</v>
      </c>
    </row>
    <row r="88" spans="3:19" x14ac:dyDescent="0.25">
      <c r="C88" s="2" t="s">
        <v>8</v>
      </c>
      <c r="D88">
        <v>58</v>
      </c>
    </row>
    <row r="89" spans="3:19" ht="56.25" x14ac:dyDescent="0.25">
      <c r="C89" s="2" t="s">
        <v>96</v>
      </c>
      <c r="D89">
        <v>56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130</v>
      </c>
      <c r="D90">
        <v>45</v>
      </c>
      <c r="L90" s="2" t="s">
        <v>73</v>
      </c>
      <c r="M90">
        <v>455</v>
      </c>
      <c r="P90" s="23" t="str">
        <f t="shared" ref="P90:Q90" si="0">+L90</f>
        <v>PAITA</v>
      </c>
      <c r="Q90" s="24">
        <f t="shared" si="0"/>
        <v>455</v>
      </c>
      <c r="R90" s="25">
        <f>(Q90/$Q$209)</f>
        <v>0.27948402948402951</v>
      </c>
      <c r="S90" s="20">
        <f>+R90</f>
        <v>0.27948402948402951</v>
      </c>
    </row>
    <row r="91" spans="3:19" x14ac:dyDescent="0.25">
      <c r="C91" s="2" t="s">
        <v>110</v>
      </c>
      <c r="D91">
        <v>29</v>
      </c>
      <c r="L91" s="2" t="s">
        <v>88</v>
      </c>
      <c r="M91">
        <v>243</v>
      </c>
      <c r="P91" s="23" t="str">
        <f t="shared" ref="P91:P154" si="1">+L91</f>
        <v>CATACAOS</v>
      </c>
      <c r="Q91" s="24">
        <f t="shared" ref="Q91:Q154" si="2">+M91</f>
        <v>243</v>
      </c>
      <c r="R91" s="25">
        <f t="shared" ref="R91:R154" si="3">(Q91/$Q$209)</f>
        <v>0.14926289926289926</v>
      </c>
      <c r="S91" s="20">
        <f>+S90+R91</f>
        <v>0.42874692874692877</v>
      </c>
    </row>
    <row r="92" spans="3:19" x14ac:dyDescent="0.25">
      <c r="C92" s="2" t="s">
        <v>107</v>
      </c>
      <c r="D92">
        <v>27</v>
      </c>
      <c r="L92" s="2" t="s">
        <v>95</v>
      </c>
      <c r="M92">
        <v>131</v>
      </c>
      <c r="P92" s="23" t="str">
        <f t="shared" si="1"/>
        <v>LA UNION</v>
      </c>
      <c r="Q92" s="24">
        <f t="shared" si="2"/>
        <v>131</v>
      </c>
      <c r="R92" s="25">
        <f t="shared" si="3"/>
        <v>8.0466830466830466E-2</v>
      </c>
      <c r="S92" s="20">
        <f t="shared" ref="S92:S155" si="4">+S91+R92</f>
        <v>0.50921375921375922</v>
      </c>
    </row>
    <row r="93" spans="3:19" x14ac:dyDescent="0.25">
      <c r="C93" s="2" t="s">
        <v>116</v>
      </c>
      <c r="D93">
        <v>20</v>
      </c>
      <c r="L93" s="2" t="s">
        <v>74</v>
      </c>
      <c r="M93">
        <v>102</v>
      </c>
      <c r="P93" s="23" t="str">
        <f t="shared" si="1"/>
        <v>SECHURA</v>
      </c>
      <c r="Q93" s="24">
        <f t="shared" si="2"/>
        <v>102</v>
      </c>
      <c r="R93" s="25">
        <f t="shared" si="3"/>
        <v>6.2653562653562658E-2</v>
      </c>
      <c r="S93" s="20">
        <f t="shared" si="4"/>
        <v>0.57186732186732192</v>
      </c>
    </row>
    <row r="94" spans="3:19" x14ac:dyDescent="0.25">
      <c r="C94" s="2" t="s">
        <v>104</v>
      </c>
      <c r="D94">
        <v>16</v>
      </c>
      <c r="L94" s="2" t="s">
        <v>71</v>
      </c>
      <c r="M94">
        <v>85</v>
      </c>
      <c r="P94" s="23" t="str">
        <f t="shared" si="1"/>
        <v>CHULUCANAS</v>
      </c>
      <c r="Q94" s="24">
        <f t="shared" si="2"/>
        <v>85</v>
      </c>
      <c r="R94" s="25">
        <f t="shared" si="3"/>
        <v>5.2211302211302213E-2</v>
      </c>
      <c r="S94" s="20">
        <f t="shared" si="4"/>
        <v>0.62407862407862413</v>
      </c>
    </row>
    <row r="95" spans="3:19" x14ac:dyDescent="0.25">
      <c r="C95" s="2" t="s">
        <v>111</v>
      </c>
      <c r="D95">
        <v>15</v>
      </c>
      <c r="L95" s="2" t="s">
        <v>76</v>
      </c>
      <c r="M95">
        <v>84</v>
      </c>
      <c r="P95" s="23" t="str">
        <f t="shared" si="1"/>
        <v>TAMBO GRANDE</v>
      </c>
      <c r="Q95" s="24">
        <f t="shared" si="2"/>
        <v>84</v>
      </c>
      <c r="R95" s="25">
        <f t="shared" si="3"/>
        <v>5.1597051597051594E-2</v>
      </c>
      <c r="S95" s="20">
        <f t="shared" si="4"/>
        <v>0.67567567567567577</v>
      </c>
    </row>
    <row r="96" spans="3:19" x14ac:dyDescent="0.25">
      <c r="C96" s="2" t="s">
        <v>100</v>
      </c>
      <c r="D96">
        <v>14</v>
      </c>
      <c r="L96" s="2" t="s">
        <v>75</v>
      </c>
      <c r="M96">
        <v>66</v>
      </c>
      <c r="P96" s="23" t="str">
        <f t="shared" si="1"/>
        <v>SULLANA</v>
      </c>
      <c r="Q96" s="24">
        <f t="shared" si="2"/>
        <v>66</v>
      </c>
      <c r="R96" s="25">
        <f t="shared" si="3"/>
        <v>4.0540540540540543E-2</v>
      </c>
      <c r="S96" s="20">
        <f t="shared" si="4"/>
        <v>0.71621621621621634</v>
      </c>
    </row>
    <row r="97" spans="3:19" x14ac:dyDescent="0.25">
      <c r="C97" s="2" t="s">
        <v>115</v>
      </c>
      <c r="D97">
        <v>11</v>
      </c>
      <c r="L97" s="2" t="s">
        <v>101</v>
      </c>
      <c r="M97">
        <v>61</v>
      </c>
      <c r="P97" s="23" t="str">
        <f t="shared" si="1"/>
        <v>VEINTISEIS DE OCTUBRE</v>
      </c>
      <c r="Q97" s="24">
        <f t="shared" si="2"/>
        <v>61</v>
      </c>
      <c r="R97" s="25">
        <f t="shared" si="3"/>
        <v>3.7469287469287467E-2</v>
      </c>
      <c r="S97" s="20">
        <f t="shared" si="4"/>
        <v>0.7536855036855038</v>
      </c>
    </row>
    <row r="98" spans="3:19" x14ac:dyDescent="0.25">
      <c r="C98" s="2" t="s">
        <v>118</v>
      </c>
      <c r="D98">
        <v>6</v>
      </c>
      <c r="L98" s="2" t="s">
        <v>98</v>
      </c>
      <c r="M98">
        <v>52</v>
      </c>
      <c r="P98" s="23" t="str">
        <f t="shared" si="1"/>
        <v>PARI?AS</v>
      </c>
      <c r="Q98" s="24">
        <f t="shared" si="2"/>
        <v>52</v>
      </c>
      <c r="R98" s="25">
        <f t="shared" si="3"/>
        <v>3.1941031941031942E-2</v>
      </c>
      <c r="S98" s="20">
        <f t="shared" si="4"/>
        <v>0.78562653562653573</v>
      </c>
    </row>
    <row r="99" spans="3:19" x14ac:dyDescent="0.25">
      <c r="C99" s="2" t="s">
        <v>124</v>
      </c>
      <c r="D99">
        <v>4</v>
      </c>
      <c r="F99" s="1"/>
      <c r="G99" s="1"/>
      <c r="J99" s="1"/>
      <c r="K99" s="1"/>
      <c r="L99" s="2" t="s">
        <v>113</v>
      </c>
      <c r="M99">
        <v>49</v>
      </c>
      <c r="N99" s="1"/>
      <c r="O99" s="1"/>
      <c r="P99" s="27" t="str">
        <f t="shared" si="1"/>
        <v>PIURA</v>
      </c>
      <c r="Q99" s="28">
        <f t="shared" si="2"/>
        <v>49</v>
      </c>
      <c r="R99" s="29">
        <f t="shared" si="3"/>
        <v>3.0098280098280097E-2</v>
      </c>
      <c r="S99" s="30">
        <f t="shared" si="4"/>
        <v>0.81572481572481581</v>
      </c>
    </row>
    <row r="100" spans="3:19" x14ac:dyDescent="0.25">
      <c r="C100" s="2" t="s">
        <v>135</v>
      </c>
      <c r="D100">
        <v>4</v>
      </c>
      <c r="L100" s="2" t="s">
        <v>89</v>
      </c>
      <c r="M100">
        <v>44</v>
      </c>
      <c r="P100" s="23" t="str">
        <f t="shared" si="1"/>
        <v>BERNAL</v>
      </c>
      <c r="Q100" s="24">
        <f t="shared" si="2"/>
        <v>44</v>
      </c>
      <c r="R100" s="25">
        <f t="shared" si="3"/>
        <v>2.7027027027027029E-2</v>
      </c>
      <c r="S100" s="20">
        <f t="shared" si="4"/>
        <v>0.84275184275184278</v>
      </c>
    </row>
    <row r="101" spans="3:19" x14ac:dyDescent="0.25">
      <c r="C101" s="2" t="s">
        <v>105</v>
      </c>
      <c r="D101">
        <v>3</v>
      </c>
      <c r="L101" s="2" t="s">
        <v>106</v>
      </c>
      <c r="M101">
        <v>34</v>
      </c>
      <c r="P101" s="23" t="str">
        <f t="shared" si="1"/>
        <v>CASTILLA</v>
      </c>
      <c r="Q101" s="24">
        <f t="shared" si="2"/>
        <v>34</v>
      </c>
      <c r="R101" s="25">
        <f t="shared" si="3"/>
        <v>2.0884520884520884E-2</v>
      </c>
      <c r="S101" s="20">
        <f t="shared" si="4"/>
        <v>0.86363636363636365</v>
      </c>
    </row>
    <row r="102" spans="3:19" x14ac:dyDescent="0.25">
      <c r="C102" s="2" t="s">
        <v>117</v>
      </c>
      <c r="D102">
        <v>3</v>
      </c>
      <c r="L102" s="2" t="s">
        <v>94</v>
      </c>
      <c r="M102">
        <v>32</v>
      </c>
      <c r="P102" s="23" t="str">
        <f t="shared" si="1"/>
        <v>BELLAVISTA</v>
      </c>
      <c r="Q102" s="24">
        <f t="shared" si="2"/>
        <v>32</v>
      </c>
      <c r="R102" s="25">
        <f t="shared" si="3"/>
        <v>1.9656019656019656E-2</v>
      </c>
      <c r="S102" s="20">
        <f t="shared" si="4"/>
        <v>0.88329238329238335</v>
      </c>
    </row>
    <row r="103" spans="3:19" x14ac:dyDescent="0.25">
      <c r="C103" s="2" t="s">
        <v>22</v>
      </c>
      <c r="D103">
        <v>1650</v>
      </c>
      <c r="L103" s="2" t="s">
        <v>72</v>
      </c>
      <c r="M103">
        <v>21</v>
      </c>
      <c r="P103" s="23" t="str">
        <f t="shared" si="1"/>
        <v>MARCAVELICA</v>
      </c>
      <c r="Q103" s="24">
        <f t="shared" si="2"/>
        <v>21</v>
      </c>
      <c r="R103" s="25">
        <f t="shared" si="3"/>
        <v>1.2899262899262898E-2</v>
      </c>
      <c r="S103" s="20">
        <f>+S102+R103</f>
        <v>0.89619164619164626</v>
      </c>
    </row>
    <row r="104" spans="3:19" x14ac:dyDescent="0.25">
      <c r="L104" s="2" t="s">
        <v>93</v>
      </c>
      <c r="M104">
        <v>19</v>
      </c>
      <c r="P104" s="23" t="str">
        <f t="shared" si="1"/>
        <v>IGNACIO ESCUDERO</v>
      </c>
      <c r="Q104" s="24">
        <f t="shared" si="2"/>
        <v>19</v>
      </c>
      <c r="R104" s="25">
        <f t="shared" si="3"/>
        <v>1.167076167076167E-2</v>
      </c>
      <c r="S104" s="20">
        <f t="shared" si="4"/>
        <v>0.90786240786240791</v>
      </c>
    </row>
    <row r="105" spans="3:19" x14ac:dyDescent="0.25">
      <c r="L105" s="2" t="s">
        <v>100</v>
      </c>
      <c r="M105">
        <v>18</v>
      </c>
      <c r="P105" s="23" t="str">
        <f t="shared" si="1"/>
        <v>SALITRAL</v>
      </c>
      <c r="Q105" s="24">
        <f t="shared" si="2"/>
        <v>18</v>
      </c>
      <c r="R105" s="25">
        <f t="shared" si="3"/>
        <v>1.1056511056511056E-2</v>
      </c>
      <c r="S105" s="20">
        <f t="shared" si="4"/>
        <v>0.91891891891891897</v>
      </c>
    </row>
    <row r="106" spans="3:19" x14ac:dyDescent="0.25">
      <c r="L106" s="2" t="s">
        <v>77</v>
      </c>
      <c r="M106">
        <v>15</v>
      </c>
      <c r="P106" s="23" t="str">
        <f t="shared" si="1"/>
        <v>VICE</v>
      </c>
      <c r="Q106" s="24">
        <f t="shared" si="2"/>
        <v>15</v>
      </c>
      <c r="R106" s="25">
        <f t="shared" si="3"/>
        <v>9.2137592137592136E-3</v>
      </c>
      <c r="S106" s="20">
        <f t="shared" si="4"/>
        <v>0.92813267813267819</v>
      </c>
    </row>
    <row r="107" spans="3:19" x14ac:dyDescent="0.25">
      <c r="L107" s="2" t="s">
        <v>125</v>
      </c>
      <c r="M107">
        <v>14</v>
      </c>
      <c r="P107" s="23" t="str">
        <f t="shared" si="1"/>
        <v>BELLAVISTA DE LA UNION</v>
      </c>
      <c r="Q107" s="24">
        <f t="shared" si="2"/>
        <v>14</v>
      </c>
      <c r="R107" s="25">
        <f t="shared" si="3"/>
        <v>8.5995085995085995E-3</v>
      </c>
      <c r="S107" s="20">
        <f t="shared" si="4"/>
        <v>0.93673218673218683</v>
      </c>
    </row>
    <row r="108" spans="3:19" x14ac:dyDescent="0.25">
      <c r="L108" s="2" t="s">
        <v>128</v>
      </c>
      <c r="M108">
        <v>14</v>
      </c>
      <c r="P108" s="16" t="str">
        <f t="shared" si="1"/>
        <v>LA ARENA</v>
      </c>
      <c r="Q108" s="18">
        <f t="shared" si="2"/>
        <v>14</v>
      </c>
      <c r="R108" s="19">
        <f t="shared" si="3"/>
        <v>8.5995085995085995E-3</v>
      </c>
      <c r="S108" s="20">
        <f t="shared" si="4"/>
        <v>0.94533169533169548</v>
      </c>
    </row>
    <row r="109" spans="3:19" x14ac:dyDescent="0.25">
      <c r="L109" s="2" t="s">
        <v>99</v>
      </c>
      <c r="M109">
        <v>12</v>
      </c>
      <c r="P109" s="16" t="str">
        <f t="shared" si="1"/>
        <v>CRISTO NOS VALGA</v>
      </c>
      <c r="Q109" s="18">
        <f t="shared" si="2"/>
        <v>12</v>
      </c>
      <c r="R109" s="19">
        <f t="shared" si="3"/>
        <v>7.3710073710073713E-3</v>
      </c>
      <c r="S109" s="20">
        <f t="shared" si="4"/>
        <v>0.95270270270270285</v>
      </c>
    </row>
    <row r="110" spans="3:19" x14ac:dyDescent="0.25">
      <c r="L110" s="2" t="s">
        <v>84</v>
      </c>
      <c r="M110">
        <v>11</v>
      </c>
      <c r="P110" s="16" t="str">
        <f t="shared" si="1"/>
        <v>LA MATANZA</v>
      </c>
      <c r="Q110" s="18">
        <f t="shared" si="2"/>
        <v>11</v>
      </c>
      <c r="R110" s="19">
        <f t="shared" si="3"/>
        <v>6.7567567567567571E-3</v>
      </c>
      <c r="S110" s="20">
        <f t="shared" si="4"/>
        <v>0.95945945945945965</v>
      </c>
    </row>
    <row r="111" spans="3:19" x14ac:dyDescent="0.25">
      <c r="L111" s="2" t="s">
        <v>127</v>
      </c>
      <c r="M111">
        <v>9</v>
      </c>
      <c r="P111" s="16" t="str">
        <f t="shared" si="1"/>
        <v>LAS LOMAS</v>
      </c>
      <c r="Q111" s="18">
        <f t="shared" si="2"/>
        <v>9</v>
      </c>
      <c r="R111" s="19">
        <f t="shared" si="3"/>
        <v>5.528255528255528E-3</v>
      </c>
      <c r="S111" s="20">
        <f t="shared" si="4"/>
        <v>0.96498771498771518</v>
      </c>
    </row>
    <row r="112" spans="3:19" x14ac:dyDescent="0.25">
      <c r="L112" s="2" t="s">
        <v>90</v>
      </c>
      <c r="M112">
        <v>8</v>
      </c>
      <c r="P112" s="16" t="str">
        <f t="shared" si="1"/>
        <v>LA BREA</v>
      </c>
      <c r="Q112" s="18">
        <f t="shared" si="2"/>
        <v>8</v>
      </c>
      <c r="R112" s="19">
        <f t="shared" si="3"/>
        <v>4.9140049140049139E-3</v>
      </c>
      <c r="S112" s="20">
        <f>+S111+R112</f>
        <v>0.96990171990172014</v>
      </c>
    </row>
    <row r="113" spans="3:19" x14ac:dyDescent="0.25">
      <c r="L113" s="2" t="s">
        <v>92</v>
      </c>
      <c r="M113">
        <v>8</v>
      </c>
      <c r="P113" s="16" t="str">
        <f t="shared" si="1"/>
        <v>QUERECOTILLO</v>
      </c>
      <c r="Q113" s="18">
        <f t="shared" si="2"/>
        <v>8</v>
      </c>
      <c r="R113" s="19">
        <f t="shared" si="3"/>
        <v>4.9140049140049139E-3</v>
      </c>
      <c r="S113" s="20">
        <f t="shared" si="4"/>
        <v>0.97481572481572509</v>
      </c>
    </row>
    <row r="114" spans="3:19" x14ac:dyDescent="0.25">
      <c r="L114" s="2" t="s">
        <v>134</v>
      </c>
      <c r="M114">
        <v>7</v>
      </c>
      <c r="P114" s="16" t="str">
        <f t="shared" si="1"/>
        <v>CURA MORI</v>
      </c>
      <c r="Q114" s="18">
        <f t="shared" si="2"/>
        <v>7</v>
      </c>
      <c r="R114" s="19">
        <f t="shared" si="3"/>
        <v>4.2997542997542998E-3</v>
      </c>
      <c r="S114" s="20">
        <f t="shared" si="4"/>
        <v>0.97911547911547936</v>
      </c>
    </row>
    <row r="115" spans="3:19" x14ac:dyDescent="0.25">
      <c r="L115" s="2" t="s">
        <v>136</v>
      </c>
      <c r="M115">
        <v>7</v>
      </c>
      <c r="P115" s="16" t="str">
        <f t="shared" si="1"/>
        <v>TAMARINDO</v>
      </c>
      <c r="Q115" s="18">
        <f t="shared" si="2"/>
        <v>7</v>
      </c>
      <c r="R115" s="19">
        <f t="shared" si="3"/>
        <v>4.2997542997542998E-3</v>
      </c>
      <c r="S115" s="20">
        <f t="shared" si="4"/>
        <v>0.98341523341523363</v>
      </c>
    </row>
    <row r="116" spans="3:19" x14ac:dyDescent="0.25">
      <c r="L116" s="2" t="s">
        <v>133</v>
      </c>
      <c r="M116">
        <v>6</v>
      </c>
      <c r="P116" s="16" t="str">
        <f t="shared" si="1"/>
        <v>MANCORA</v>
      </c>
      <c r="Q116" s="18">
        <f t="shared" si="2"/>
        <v>6</v>
      </c>
      <c r="R116" s="19">
        <f t="shared" si="3"/>
        <v>3.6855036855036856E-3</v>
      </c>
      <c r="S116" s="20">
        <f t="shared" si="4"/>
        <v>0.98710073710073731</v>
      </c>
    </row>
    <row r="117" spans="3:19" x14ac:dyDescent="0.25">
      <c r="L117" s="2" t="s">
        <v>132</v>
      </c>
      <c r="M117">
        <v>5</v>
      </c>
      <c r="P117" s="16" t="str">
        <f t="shared" si="1"/>
        <v>LA HUACA</v>
      </c>
      <c r="Q117" s="18">
        <f t="shared" si="2"/>
        <v>5</v>
      </c>
      <c r="R117" s="19">
        <f t="shared" si="3"/>
        <v>3.0712530712530711E-3</v>
      </c>
      <c r="S117" s="20">
        <f t="shared" si="4"/>
        <v>0.99017199017199042</v>
      </c>
    </row>
    <row r="118" spans="3:19" x14ac:dyDescent="0.25">
      <c r="L118" s="2" t="s">
        <v>131</v>
      </c>
      <c r="M118">
        <v>4</v>
      </c>
      <c r="P118" s="16" t="str">
        <f t="shared" si="1"/>
        <v>COLAN</v>
      </c>
      <c r="Q118" s="18">
        <f t="shared" si="2"/>
        <v>4</v>
      </c>
      <c r="R118" s="19">
        <f t="shared" si="3"/>
        <v>2.4570024570024569E-3</v>
      </c>
      <c r="S118" s="20">
        <f t="shared" si="4"/>
        <v>0.99262899262899285</v>
      </c>
    </row>
    <row r="119" spans="3:19" x14ac:dyDescent="0.25">
      <c r="L119" s="2" t="s">
        <v>129</v>
      </c>
      <c r="M119">
        <v>4</v>
      </c>
      <c r="P119" s="16" t="str">
        <f t="shared" si="1"/>
        <v>RINCONADA-LLICUAR</v>
      </c>
      <c r="Q119" s="18">
        <f t="shared" si="2"/>
        <v>4</v>
      </c>
      <c r="R119" s="19">
        <f t="shared" si="3"/>
        <v>2.4570024570024569E-3</v>
      </c>
      <c r="S119" s="20">
        <f t="shared" si="4"/>
        <v>0.99508599508599527</v>
      </c>
    </row>
    <row r="120" spans="3:19" x14ac:dyDescent="0.25">
      <c r="L120" s="2" t="s">
        <v>126</v>
      </c>
      <c r="M120">
        <v>4</v>
      </c>
      <c r="P120" s="16" t="str">
        <f t="shared" si="1"/>
        <v>TUMBES</v>
      </c>
      <c r="Q120" s="18">
        <f t="shared" si="2"/>
        <v>4</v>
      </c>
      <c r="R120" s="19">
        <f t="shared" si="3"/>
        <v>2.4570024570024569E-3</v>
      </c>
      <c r="S120" s="20">
        <f t="shared" si="4"/>
        <v>0.99754299754299769</v>
      </c>
    </row>
    <row r="121" spans="3:19" x14ac:dyDescent="0.25">
      <c r="L121" s="2" t="s">
        <v>138</v>
      </c>
      <c r="M121">
        <v>4</v>
      </c>
      <c r="P121" s="16" t="str">
        <f t="shared" si="1"/>
        <v>EL TALLAN</v>
      </c>
      <c r="Q121" s="18">
        <f t="shared" si="2"/>
        <v>4</v>
      </c>
      <c r="R121" s="19">
        <f t="shared" si="3"/>
        <v>2.4570024570024569E-3</v>
      </c>
      <c r="S121" s="20">
        <f t="shared" si="4"/>
        <v>1.0000000000000002</v>
      </c>
    </row>
    <row r="122" spans="3:19" x14ac:dyDescent="0.25">
      <c r="L122" s="2" t="s">
        <v>22</v>
      </c>
      <c r="M122">
        <v>1628</v>
      </c>
      <c r="P122" s="16" t="str">
        <f t="shared" si="1"/>
        <v>Total general</v>
      </c>
      <c r="Q122" s="18">
        <f t="shared" si="2"/>
        <v>1628</v>
      </c>
      <c r="R122" s="19">
        <f t="shared" si="3"/>
        <v>1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122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120</v>
      </c>
      <c r="D131" s="1" t="s">
        <v>121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93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128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184</v>
      </c>
      <c r="I140" t="s">
        <v>123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218</v>
      </c>
      <c r="I141" s="38">
        <f>(E143-GETPIVOTDATA("dni",$C$143,"ingreso_anio",2023))/GETPIVOTDATA("dni",$C$143,"ingreso_anio",2023)</f>
        <v>5.46875E-2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231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40</v>
      </c>
      <c r="E143">
        <v>270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>
        <v>12</v>
      </c>
      <c r="D144">
        <v>51</v>
      </c>
      <c r="E144">
        <v>272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3:19" x14ac:dyDescent="0.25">
      <c r="C145" s="2" t="s">
        <v>22</v>
      </c>
      <c r="D145">
        <v>256</v>
      </c>
      <c r="E145">
        <v>1575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3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3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3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3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3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3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3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3:19" x14ac:dyDescent="0.25">
      <c r="C182" s="9" t="s">
        <v>137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3:19" x14ac:dyDescent="0.25">
      <c r="C189" s="1" t="s">
        <v>38</v>
      </c>
      <c r="D189" s="1" t="s">
        <v>121</v>
      </c>
      <c r="J189" s="1"/>
      <c r="K189" s="1"/>
      <c r="L189" s="1"/>
      <c r="M189" s="1"/>
      <c r="N189" s="1"/>
      <c r="O189" s="1"/>
      <c r="P189" s="35">
        <f t="shared" si="5"/>
        <v>0</v>
      </c>
      <c r="Q189" s="36">
        <f t="shared" si="6"/>
        <v>0</v>
      </c>
      <c r="R189" s="37">
        <f t="shared" si="7"/>
        <v>0</v>
      </c>
      <c r="S189" s="30">
        <f t="shared" si="9"/>
        <v>2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6</v>
      </c>
      <c r="G190" t="s">
        <v>5</v>
      </c>
      <c r="H190" t="s">
        <v>130</v>
      </c>
      <c r="I190" t="s">
        <v>116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3:19" x14ac:dyDescent="0.25">
      <c r="C191" s="2">
        <v>1</v>
      </c>
      <c r="D191">
        <v>2</v>
      </c>
      <c r="E191">
        <v>0</v>
      </c>
      <c r="F191">
        <v>2</v>
      </c>
      <c r="G191">
        <v>3</v>
      </c>
      <c r="H191">
        <v>0</v>
      </c>
      <c r="I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3:19" x14ac:dyDescent="0.25">
      <c r="C192" s="2">
        <v>2</v>
      </c>
      <c r="D192">
        <v>12</v>
      </c>
      <c r="E192">
        <v>1</v>
      </c>
      <c r="F192">
        <v>6</v>
      </c>
      <c r="G192">
        <v>1</v>
      </c>
      <c r="H192">
        <v>0</v>
      </c>
      <c r="I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3:19" x14ac:dyDescent="0.25">
      <c r="C193" s="2">
        <v>3</v>
      </c>
      <c r="D193">
        <v>7</v>
      </c>
      <c r="E193">
        <v>0</v>
      </c>
      <c r="F193">
        <v>0</v>
      </c>
      <c r="G193">
        <v>2</v>
      </c>
      <c r="H193">
        <v>0</v>
      </c>
      <c r="I193">
        <v>0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3:19" x14ac:dyDescent="0.25">
      <c r="C194" s="2">
        <v>4</v>
      </c>
      <c r="D194">
        <v>15</v>
      </c>
      <c r="E194">
        <v>1</v>
      </c>
      <c r="F194">
        <v>6</v>
      </c>
      <c r="G194">
        <v>8</v>
      </c>
      <c r="H194">
        <v>0</v>
      </c>
      <c r="I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3:19" x14ac:dyDescent="0.25">
      <c r="C195" s="2">
        <v>5</v>
      </c>
      <c r="D195">
        <v>30</v>
      </c>
      <c r="E195">
        <v>0</v>
      </c>
      <c r="F195">
        <v>10</v>
      </c>
      <c r="G195">
        <v>2</v>
      </c>
      <c r="H195">
        <v>0</v>
      </c>
      <c r="I195">
        <v>2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3:19" x14ac:dyDescent="0.25">
      <c r="C196" s="2">
        <v>6</v>
      </c>
      <c r="D196">
        <v>28</v>
      </c>
      <c r="E196">
        <v>14</v>
      </c>
      <c r="F196">
        <v>8</v>
      </c>
      <c r="G196">
        <v>4</v>
      </c>
      <c r="H196">
        <v>0</v>
      </c>
      <c r="I196">
        <v>3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3:19" x14ac:dyDescent="0.25">
      <c r="C197" s="2">
        <v>7</v>
      </c>
      <c r="D197">
        <v>31</v>
      </c>
      <c r="E197">
        <v>17</v>
      </c>
      <c r="F197">
        <v>9</v>
      </c>
      <c r="G197">
        <v>6</v>
      </c>
      <c r="H197">
        <v>0</v>
      </c>
      <c r="I197">
        <v>9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3:19" x14ac:dyDescent="0.25">
      <c r="C198" s="2">
        <v>8</v>
      </c>
      <c r="D198">
        <v>32</v>
      </c>
      <c r="E198">
        <v>20</v>
      </c>
      <c r="F198">
        <v>15</v>
      </c>
      <c r="G198">
        <v>4</v>
      </c>
      <c r="H198">
        <v>8</v>
      </c>
      <c r="I198">
        <v>4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3:19" x14ac:dyDescent="0.25">
      <c r="C199" s="2">
        <v>9</v>
      </c>
      <c r="D199">
        <v>45</v>
      </c>
      <c r="E199">
        <v>22</v>
      </c>
      <c r="F199">
        <v>31</v>
      </c>
      <c r="G199">
        <v>10</v>
      </c>
      <c r="H199">
        <v>8</v>
      </c>
      <c r="I199">
        <v>0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3:19" x14ac:dyDescent="0.25">
      <c r="C200" s="2">
        <v>10</v>
      </c>
      <c r="D200">
        <v>28</v>
      </c>
      <c r="E200">
        <v>41</v>
      </c>
      <c r="F200">
        <v>32</v>
      </c>
      <c r="G200">
        <v>12</v>
      </c>
      <c r="H200">
        <v>8</v>
      </c>
      <c r="I200">
        <v>2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3:19" x14ac:dyDescent="0.25">
      <c r="C201" s="2">
        <v>11</v>
      </c>
      <c r="D201">
        <v>60</v>
      </c>
      <c r="E201">
        <v>47</v>
      </c>
      <c r="F201">
        <v>23</v>
      </c>
      <c r="G201">
        <v>25</v>
      </c>
      <c r="H201">
        <v>12</v>
      </c>
      <c r="I201">
        <v>0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3:19" x14ac:dyDescent="0.25">
      <c r="C202" s="2">
        <v>12</v>
      </c>
      <c r="D202">
        <v>53</v>
      </c>
      <c r="E202">
        <v>21</v>
      </c>
      <c r="F202">
        <v>36</v>
      </c>
      <c r="G202">
        <v>38</v>
      </c>
      <c r="H202">
        <v>6</v>
      </c>
      <c r="I202">
        <v>0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3:19" x14ac:dyDescent="0.25">
      <c r="C203" s="2">
        <v>13</v>
      </c>
      <c r="D203">
        <v>13</v>
      </c>
      <c r="E203">
        <v>4</v>
      </c>
      <c r="F203">
        <v>10</v>
      </c>
      <c r="G203">
        <v>4</v>
      </c>
      <c r="H203">
        <v>3</v>
      </c>
      <c r="I203">
        <v>0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3:19" x14ac:dyDescent="0.25">
      <c r="C204" s="2" t="s">
        <v>22</v>
      </c>
      <c r="D204">
        <v>356</v>
      </c>
      <c r="E204">
        <v>188</v>
      </c>
      <c r="F204">
        <v>188</v>
      </c>
      <c r="G204">
        <v>119</v>
      </c>
      <c r="H204">
        <v>45</v>
      </c>
      <c r="I204">
        <v>20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3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3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3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3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1628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abSelected="1" topLeftCell="A7" zoomScale="110" zoomScaleNormal="110" workbookViewId="0">
      <selection activeCell="J41" sqref="J41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opLeftCell="A73" workbookViewId="0">
      <selection activeCell="K69" sqref="K69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7 Y 5 7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7 Y 5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2 O e 1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7 Y 5 7 W J R y d O q n A A A A + Q A A A B I A A A A A A A A A A A A A A A A A A A A A A E N v b m Z p Z y 9 Q Y W N r Y W d l L n h t b F B L A Q I t A B Q A A g A I A O 2 O e 1 g P y u m r p A A A A O k A A A A T A A A A A A A A A A A A A A A A A P M A A A B b Q 2 9 u d G V u d F 9 U e X B l c 1 0 u e G 1 s U E s B A i 0 A F A A C A A g A 7 Y 5 7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M t M j d U M j I 6 N T U 6 M j c u M T E 0 N z A w N V o i I C 8 + P E V u d H J 5 I F R 5 c G U 9 I k Z p b G x F c n J v c k N v d W 5 0 I i B W Y W x 1 Z T 0 i b D U 0 O T M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w N j M 5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A y 8 o t t v s / + h H Z k 1 d n j A f F c b n 7 2 V m t N g P B 0 i 9 A s c a G B w w A A A A A O g A A A A A I A A C A A A A A Y j d Q X 7 q j 7 B h K 7 c Y C n C E 2 t v q 3 U B + e Y C s d N e R U Z o t F N v F A A A A D A 1 T 9 p R 7 0 P T w 7 P 0 n B U I 2 p x w p l J m M T D B O Y c 6 e o W / Y z T P D Y t j r L o z Z l O I l L T o j / R H I 9 q q s j l 5 O Y M c m 2 P 4 B P A I z m f f v 5 b E a Q k z w G m 3 I 4 2 R M 9 U h 0 A A A A D 0 P k G A B c l G N d c k C u T R 9 p p x i W q U Q F n u t x b M l q l a w + d L y 8 9 u B p o + u 7 B u V q 5 J 2 9 3 o 5 i q 5 P r J S t Y E m p W a g V P M F A e R l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2024-03-27T23:00:01Z</dcterms:modified>
</cp:coreProperties>
</file>