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821B9E26-5811-46C3-A5D8-5071A46E2A9F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GRAF_DINAM" sheetId="9" state="hidden" r:id="rId4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9" r:id="rId5"/>
  </pivotCaches>
  <extLst>
    <ext xmlns:x14="http://schemas.microsoft.com/office/spreadsheetml/2009/9/main" uri="{BBE1A952-AA13-448e-AADC-164F8A28A991}">
      <x14:slicerCaches>
        <x14:slicerCache r:id="rId6"/>
        <x14:slicerCache r:id="rId7"/>
        <x14:slicerCache r:id="rId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3" i="4"/>
  <c r="F51" i="4"/>
  <c r="F52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17" i="4"/>
  <c r="F25" i="4"/>
  <c r="J9" i="4"/>
  <c r="F26" i="4"/>
  <c r="J35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<sst xmlns="http://schemas.openxmlformats.org/spreadsheetml/2006/main" count="262" uniqueCount="147">
  <si>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</si>
  <si>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</si>
  <si>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</si>
  <si>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</si>
  <si>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</si>
  <si>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</si>
  <si>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</si>
  <si>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</si>
  <si>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</si>
  <si>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</si>
  <si>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</si>
  <si>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</si>
  <si>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</si>
  <si>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</si>
  <si>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</si>
  <si>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</si>
  <si>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</si>
  <si>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</si>
  <si>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</si>
  <si>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</si>
  <si>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</si>
  <si>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</si>
  <si>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</si>
  <si>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</si>
  <si>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</si>
  <si>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</si>
  <si>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</si>
  <si>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</si>
  <si>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</si>
  <si>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</si>
  <si>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</si>
  <si>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</si>
  <si>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</si>
  <si>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</si>
  <si>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</si>
  <si>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</si>
  <si>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</si>
  <si>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</si>
  <si>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</si>
  <si>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</si>
  <si>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</si>
  <si>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</si>
  <si>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</si>
  <si>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</si>
  <si>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</si>
  <si>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</si>
  <si>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</si>
  <si>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</si>
  <si>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</si>
  <si>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</si>
  <si>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</si>
  <si>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</si>
  <si>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</si>
  <si>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</si>
  <si>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</si>
  <si>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</si>
  <si>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</si>
  <si>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</si>
  <si>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</si>
  <si>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</si>
  <si>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</si>
  <si>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</si>
  <si>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</si>
  <si>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</si>
  <si>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</si>
  <si>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</si>
  <si>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</si>
  <si>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</si>
  <si>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</si>
  <si>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</si>
  <si>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</si>
  <si>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</si>
  <si>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</si>
  <si>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</si>
  <si>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</si>
  <si>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</si>
  <si>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</si>
  <si>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</si>
  <si>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</si>
  <si>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</si>
  <si>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</si>
  <si>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</si>
  <si>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</si>
  <si>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</si>
  <si>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</si>
  <si>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</si>
  <si>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</si>
  <si>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</si>
  <si>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</si>
  <si>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</si>
  <si>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</si>
  <si>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</si>
  <si>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</si>
  <si>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</si>
  <si>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</si>
  <si>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</si>
  <si>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</si>
  <si>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</si>
  <si>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</si>
  <si>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</si>
  <si>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</si>
  <si>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</si>
  <si>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</si>
  <si>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</si>
  <si>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</si>
  <si>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</si>
  <si>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</si>
  <si>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</si>
  <si>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</si>
  <si>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</si>
  <si>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</si>
  <si>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</si>
  <si>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</si>
  <si>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</si>
  <si>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</si>
  <si>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</si>
  <si>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</si>
  <si>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</si>
  <si>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</si>
  <si>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</si>
  <si>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</si>
  <si>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</si>
  <si>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</si>
  <si>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</si>
  <si>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</si>
  <si>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</si>
  <si>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</si>
  <si>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</si>
  <si>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</si>
  <si>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</si>
  <si>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</si>
  <si>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</si>
  <si>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</si>
  <si>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</si>
  <si>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</si>
  <si>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</si>
  <si>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</si>
  <si>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</si>
  <si>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</si>
  <si>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</si>
  <si>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</si>
  <si>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</si>
  <si>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</si>
  <si>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</si>
  <si>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E.S I-4 LOS ALGARROBOS</t>
  </si>
  <si>
    <t>ESTABLECIMIENTOS DE SALUD QUE NO ESTÁN REPORTANDO HOSPITALIZADOS</t>
  </si>
  <si>
    <t>POR DENGUE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</si>
</sst>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3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2" xfId="0" applyFont="1" applyBorder="1"/>
    <xf numFmtId="0" fontId="0" fillId="2" borderId="0" xfId="0" applyNumberFormat="1" applyFill="1"/>
    <xf numFmtId="0" fontId="0" fillId="2" borderId="2" xfId="0" applyNumberFormat="1" applyFont="1" applyFill="1" applyBorder="1"/>
    <xf numFmtId="0" fontId="14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26"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25"/>
      <tableStyleElement type="headerRow" dxfId="24"/>
    </tableStyle>
    <tableStyle name="Mi Estilo2" pivot="0" table="0" count="10" xr9:uid="{A089D2CD-0074-4F63-9202-4284957C9321}">
      <tableStyleElement type="wholeTable" dxfId="23"/>
      <tableStyleElement type="headerRow" dxfId="22"/>
    </tableStyle>
    <tableStyle name="Mi Estilo3" pivot="0" table="0" count="10" xr9:uid="{58CFD053-B530-4D56-88C0-49A5DDBB1EBE}">
      <tableStyleElement type="wholeTable" dxfId="21"/>
      <tableStyleElement type="headerRow" dxfId="20"/>
    </tableStyle>
    <tableStyle name="Mi Estilo4" pivot="0" table="0" count="10" xr9:uid="{6D8EAF6D-A408-4458-9452-EB50C672C8D4}">
      <tableStyleElement type="wholeTable" dxfId="19"/>
      <tableStyleElement type="headerRow" dxfId="18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HOSPITAL II JORGE REATEGUI DELGADO</c:v>
                </c:pt>
                <c:pt idx="9">
                  <c:v>C.S. TAMBOGRANDE</c:v>
                </c:pt>
                <c:pt idx="10">
                  <c:v>C.S. TALARA II</c:v>
                </c:pt>
                <c:pt idx="11">
                  <c:v>E.S I-3 BERNAL</c:v>
                </c:pt>
                <c:pt idx="12">
                  <c:v>HOSPITAL III JOSE CAYETANO HEREDIA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443</c:v>
                </c:pt>
                <c:pt idx="1">
                  <c:v>284</c:v>
                </c:pt>
                <c:pt idx="2">
                  <c:v>247</c:v>
                </c:pt>
                <c:pt idx="3">
                  <c:v>216</c:v>
                </c:pt>
                <c:pt idx="4">
                  <c:v>199</c:v>
                </c:pt>
                <c:pt idx="5">
                  <c:v>152</c:v>
                </c:pt>
                <c:pt idx="6">
                  <c:v>121</c:v>
                </c:pt>
                <c:pt idx="7">
                  <c:v>98</c:v>
                </c:pt>
                <c:pt idx="8">
                  <c:v>74</c:v>
                </c:pt>
                <c:pt idx="9">
                  <c:v>73</c:v>
                </c:pt>
                <c:pt idx="10">
                  <c:v>66</c:v>
                </c:pt>
                <c:pt idx="11">
                  <c:v>57</c:v>
                </c:pt>
                <c:pt idx="12">
                  <c:v>39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Analisis!$D$191:$D$206</c:f>
              <c:numCache>
                <c:formatCode>General</c:formatCode>
                <c:ptCount val="15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42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Analisis!$E$191:$E$206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10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Analisis!$F$191:$F$206</c:f>
              <c:numCache>
                <c:formatCode>General</c:formatCode>
                <c:ptCount val="15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Analisis!$G$191:$G$206</c:f>
              <c:numCache>
                <c:formatCode>General</c:formatCode>
                <c:ptCount val="1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42</c:v>
                </c:pt>
                <c:pt idx="13">
                  <c:v>35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Analisis!$H$191:$H$206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20</c:v>
                </c:pt>
                <c:pt idx="1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Analisis!$I$191:$I$206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12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1470</c:v>
                </c:pt>
                <c:pt idx="1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61</c:v>
                </c:pt>
                <c:pt idx="1">
                  <c:v>119</c:v>
                </c:pt>
                <c:pt idx="2">
                  <c:v>173</c:v>
                </c:pt>
                <c:pt idx="3">
                  <c:v>265</c:v>
                </c:pt>
                <c:pt idx="4">
                  <c:v>292</c:v>
                </c:pt>
                <c:pt idx="5">
                  <c:v>416</c:v>
                </c:pt>
                <c:pt idx="6">
                  <c:v>341</c:v>
                </c:pt>
                <c:pt idx="7">
                  <c:v>221</c:v>
                </c:pt>
                <c:pt idx="8">
                  <c:v>165</c:v>
                </c:pt>
                <c:pt idx="9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534</c:v>
                </c:pt>
                <c:pt idx="1">
                  <c:v>1662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HOSPITAL II JORGE REATEGUI DELGADO</c:v>
                </c:pt>
                <c:pt idx="9">
                  <c:v>C.S. TAMBOGRANDE</c:v>
                </c:pt>
                <c:pt idx="10">
                  <c:v>C.S. TALARA II</c:v>
                </c:pt>
                <c:pt idx="11">
                  <c:v>E.S I-3 BERNAL</c:v>
                </c:pt>
                <c:pt idx="12">
                  <c:v>HOSPITAL III JOSE CAYETANO HEREDIA</c:v>
                </c:pt>
                <c:pt idx="13">
                  <c:v>HOSPITAL ESSALUD TALARA</c:v>
                </c:pt>
                <c:pt idx="14">
                  <c:v>E.S I-4 SANTA JULIA</c:v>
                </c:pt>
                <c:pt idx="15">
                  <c:v>SANNA CLINICA BELEN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443</c:v>
                </c:pt>
                <c:pt idx="1">
                  <c:v>284</c:v>
                </c:pt>
                <c:pt idx="2">
                  <c:v>247</c:v>
                </c:pt>
                <c:pt idx="3">
                  <c:v>216</c:v>
                </c:pt>
                <c:pt idx="4">
                  <c:v>199</c:v>
                </c:pt>
                <c:pt idx="5">
                  <c:v>152</c:v>
                </c:pt>
                <c:pt idx="6">
                  <c:v>121</c:v>
                </c:pt>
                <c:pt idx="7">
                  <c:v>98</c:v>
                </c:pt>
                <c:pt idx="8">
                  <c:v>74</c:v>
                </c:pt>
                <c:pt idx="9">
                  <c:v>73</c:v>
                </c:pt>
                <c:pt idx="10">
                  <c:v>66</c:v>
                </c:pt>
                <c:pt idx="11">
                  <c:v>57</c:v>
                </c:pt>
                <c:pt idx="12">
                  <c:v>39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267</c:v>
                </c:pt>
                <c:pt idx="1">
                  <c:v>292</c:v>
                </c:pt>
                <c:pt idx="2">
                  <c:v>396</c:v>
                </c:pt>
                <c:pt idx="3">
                  <c:v>351</c:v>
                </c:pt>
                <c:pt idx="4">
                  <c:v>255</c:v>
                </c:pt>
                <c:pt idx="5">
                  <c:v>341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291</c:v>
                </c:pt>
                <c:pt idx="11">
                  <c:v>328</c:v>
                </c:pt>
                <c:pt idx="12">
                  <c:v>266</c:v>
                </c:pt>
                <c:pt idx="13">
                  <c:v>258</c:v>
                </c:pt>
                <c:pt idx="1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137</c:v>
                </c:pt>
                <c:pt idx="1">
                  <c:v>263</c:v>
                </c:pt>
                <c:pt idx="2">
                  <c:v>376</c:v>
                </c:pt>
                <c:pt idx="3">
                  <c:v>405</c:v>
                </c:pt>
                <c:pt idx="4">
                  <c:v>417</c:v>
                </c:pt>
                <c:pt idx="5">
                  <c:v>251</c:v>
                </c:pt>
                <c:pt idx="6">
                  <c:v>179</c:v>
                </c:pt>
                <c:pt idx="7">
                  <c:v>104</c:v>
                </c:pt>
                <c:pt idx="8">
                  <c:v>58</c:v>
                </c:pt>
                <c:pt idx="9">
                  <c:v>16</c:v>
                </c:pt>
                <c:pt idx="10">
                  <c:v>5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675</c:v>
                </c:pt>
                <c:pt idx="1">
                  <c:v>584</c:v>
                </c:pt>
                <c:pt idx="2">
                  <c:v>359</c:v>
                </c:pt>
                <c:pt idx="3">
                  <c:v>315</c:v>
                </c:pt>
                <c:pt idx="4">
                  <c:v>207</c:v>
                </c:pt>
                <c:pt idx="5">
                  <c:v>82</c:v>
                </c:pt>
                <c:pt idx="6">
                  <c:v>21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64</c:v>
                </c:pt>
                <c:pt idx="1">
                  <c:v>74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61</c:v>
                </c:pt>
                <c:pt idx="1">
                  <c:v>119</c:v>
                </c:pt>
                <c:pt idx="2">
                  <c:v>173</c:v>
                </c:pt>
                <c:pt idx="3">
                  <c:v>265</c:v>
                </c:pt>
                <c:pt idx="4">
                  <c:v>292</c:v>
                </c:pt>
                <c:pt idx="5">
                  <c:v>416</c:v>
                </c:pt>
                <c:pt idx="6">
                  <c:v>341</c:v>
                </c:pt>
                <c:pt idx="7">
                  <c:v>221</c:v>
                </c:pt>
                <c:pt idx="8">
                  <c:v>165</c:v>
                </c:pt>
                <c:pt idx="9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PARIÑAS</c:v>
                </c:pt>
                <c:pt idx="4">
                  <c:v>TAMBO GRANDE</c:v>
                </c:pt>
                <c:pt idx="5">
                  <c:v>SECHURA</c:v>
                </c:pt>
                <c:pt idx="6">
                  <c:v>CHULUCANAS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SULLANA</c:v>
                </c:pt>
                <c:pt idx="10">
                  <c:v>CASTILLA</c:v>
                </c:pt>
                <c:pt idx="11">
                  <c:v>BERNAL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613</c:v>
                </c:pt>
                <c:pt idx="1">
                  <c:v>355</c:v>
                </c:pt>
                <c:pt idx="2">
                  <c:v>155</c:v>
                </c:pt>
                <c:pt idx="3">
                  <c:v>126</c:v>
                </c:pt>
                <c:pt idx="4">
                  <c:v>115</c:v>
                </c:pt>
                <c:pt idx="5">
                  <c:v>114</c:v>
                </c:pt>
                <c:pt idx="6">
                  <c:v>101</c:v>
                </c:pt>
                <c:pt idx="7">
                  <c:v>91</c:v>
                </c:pt>
                <c:pt idx="8">
                  <c:v>88</c:v>
                </c:pt>
                <c:pt idx="9">
                  <c:v>84</c:v>
                </c:pt>
                <c:pt idx="10">
                  <c:v>53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PARIÑAS</c:v>
                </c:pt>
                <c:pt idx="4">
                  <c:v>TAMBO GRANDE</c:v>
                </c:pt>
                <c:pt idx="5">
                  <c:v>SECHURA</c:v>
                </c:pt>
                <c:pt idx="6">
                  <c:v>CHULUCANAS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SULLANA</c:v>
                </c:pt>
                <c:pt idx="10">
                  <c:v>CASTILLA</c:v>
                </c:pt>
                <c:pt idx="11">
                  <c:v>BERNAL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0.27637511271415688</c:v>
                </c:pt>
                <c:pt idx="1">
                  <c:v>0.436429215509468</c:v>
                </c:pt>
                <c:pt idx="2">
                  <c:v>0.50631199278629402</c:v>
                </c:pt>
                <c:pt idx="3">
                  <c:v>0.56311992786293963</c:v>
                </c:pt>
                <c:pt idx="4">
                  <c:v>0.61496844003606854</c:v>
                </c:pt>
                <c:pt idx="5">
                  <c:v>0.66636609558160509</c:v>
                </c:pt>
                <c:pt idx="6">
                  <c:v>0.7119026149684401</c:v>
                </c:pt>
                <c:pt idx="7">
                  <c:v>0.75293056807935077</c:v>
                </c:pt>
                <c:pt idx="8">
                  <c:v>0.79260595130748424</c:v>
                </c:pt>
                <c:pt idx="9">
                  <c:v>0.83047790802524801</c:v>
                </c:pt>
                <c:pt idx="10">
                  <c:v>0.85437330928764654</c:v>
                </c:pt>
                <c:pt idx="11">
                  <c:v>0.8746618575293057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64</c:v>
                </c:pt>
                <c:pt idx="1">
                  <c:v>74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267</c:v>
                </c:pt>
                <c:pt idx="1">
                  <c:v>292</c:v>
                </c:pt>
                <c:pt idx="2">
                  <c:v>396</c:v>
                </c:pt>
                <c:pt idx="3">
                  <c:v>351</c:v>
                </c:pt>
                <c:pt idx="4">
                  <c:v>255</c:v>
                </c:pt>
                <c:pt idx="5">
                  <c:v>341</c:v>
                </c:pt>
                <c:pt idx="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675</c:v>
                </c:pt>
                <c:pt idx="1">
                  <c:v>584</c:v>
                </c:pt>
                <c:pt idx="2">
                  <c:v>359</c:v>
                </c:pt>
                <c:pt idx="3">
                  <c:v>315</c:v>
                </c:pt>
                <c:pt idx="4">
                  <c:v>207</c:v>
                </c:pt>
                <c:pt idx="5">
                  <c:v>82</c:v>
                </c:pt>
                <c:pt idx="6">
                  <c:v>21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291</c:v>
                </c:pt>
                <c:pt idx="11">
                  <c:v>328</c:v>
                </c:pt>
                <c:pt idx="12">
                  <c:v>266</c:v>
                </c:pt>
                <c:pt idx="13">
                  <c:v>258</c:v>
                </c:pt>
                <c:pt idx="14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137</c:v>
                </c:pt>
                <c:pt idx="1">
                  <c:v>263</c:v>
                </c:pt>
                <c:pt idx="2">
                  <c:v>376</c:v>
                </c:pt>
                <c:pt idx="3">
                  <c:v>405</c:v>
                </c:pt>
                <c:pt idx="4">
                  <c:v>417</c:v>
                </c:pt>
                <c:pt idx="5">
                  <c:v>251</c:v>
                </c:pt>
                <c:pt idx="6">
                  <c:v>179</c:v>
                </c:pt>
                <c:pt idx="7">
                  <c:v>104</c:v>
                </c:pt>
                <c:pt idx="8">
                  <c:v>58</c:v>
                </c:pt>
                <c:pt idx="9">
                  <c:v>16</c:v>
                </c:pt>
                <c:pt idx="10">
                  <c:v>5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PARIÑAS</c:v>
                </c:pt>
                <c:pt idx="4">
                  <c:v>TAMBO GRANDE</c:v>
                </c:pt>
                <c:pt idx="5">
                  <c:v>SECHURA</c:v>
                </c:pt>
                <c:pt idx="6">
                  <c:v>CHULUCANAS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SULLANA</c:v>
                </c:pt>
                <c:pt idx="10">
                  <c:v>CASTILLA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SALITRAL</c:v>
                </c:pt>
                <c:pt idx="15">
                  <c:v>MARCAVELICA</c:v>
                </c:pt>
                <c:pt idx="16">
                  <c:v>LA ARENA</c:v>
                </c:pt>
                <c:pt idx="17">
                  <c:v>VICE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CRISTO NOS VALGA</c:v>
                </c:pt>
                <c:pt idx="21">
                  <c:v>TAMARINDO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613</c:v>
                </c:pt>
                <c:pt idx="1">
                  <c:v>355</c:v>
                </c:pt>
                <c:pt idx="2">
                  <c:v>155</c:v>
                </c:pt>
                <c:pt idx="3">
                  <c:v>126</c:v>
                </c:pt>
                <c:pt idx="4">
                  <c:v>115</c:v>
                </c:pt>
                <c:pt idx="5">
                  <c:v>114</c:v>
                </c:pt>
                <c:pt idx="6">
                  <c:v>101</c:v>
                </c:pt>
                <c:pt idx="7">
                  <c:v>91</c:v>
                </c:pt>
                <c:pt idx="8">
                  <c:v>88</c:v>
                </c:pt>
                <c:pt idx="9">
                  <c:v>84</c:v>
                </c:pt>
                <c:pt idx="10">
                  <c:v>53</c:v>
                </c:pt>
                <c:pt idx="11">
                  <c:v>45</c:v>
                </c:pt>
                <c:pt idx="12">
                  <c:v>38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18</c:v>
                </c:pt>
                <c:pt idx="17">
                  <c:v>18</c:v>
                </c:pt>
                <c:pt idx="18">
                  <c:v>16</c:v>
                </c:pt>
                <c:pt idx="19">
                  <c:v>14</c:v>
                </c:pt>
                <c:pt idx="20">
                  <c:v>12</c:v>
                </c:pt>
                <c:pt idx="2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PARIÑAS</c:v>
                </c:pt>
                <c:pt idx="4">
                  <c:v>TAMBO GRANDE</c:v>
                </c:pt>
                <c:pt idx="5">
                  <c:v>SECHURA</c:v>
                </c:pt>
                <c:pt idx="6">
                  <c:v>CHULUCANAS</c:v>
                </c:pt>
                <c:pt idx="7">
                  <c:v>VEINTISEIS DE OCTUBRE</c:v>
                </c:pt>
                <c:pt idx="8">
                  <c:v>PIURA</c:v>
                </c:pt>
                <c:pt idx="9">
                  <c:v>SULLANA</c:v>
                </c:pt>
                <c:pt idx="10">
                  <c:v>CASTILLA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SALITRAL</c:v>
                </c:pt>
                <c:pt idx="15">
                  <c:v>MARCAVELICA</c:v>
                </c:pt>
                <c:pt idx="16">
                  <c:v>LA ARENA</c:v>
                </c:pt>
                <c:pt idx="17">
                  <c:v>VICE</c:v>
                </c:pt>
                <c:pt idx="18">
                  <c:v>LA BREA</c:v>
                </c:pt>
                <c:pt idx="19">
                  <c:v>BELLAVISTA DE LA UNION</c:v>
                </c:pt>
                <c:pt idx="20">
                  <c:v>CRISTO NOS VALGA</c:v>
                </c:pt>
                <c:pt idx="21">
                  <c:v>TAMARINDO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0.27637511271415688</c:v>
                </c:pt>
                <c:pt idx="1">
                  <c:v>0.436429215509468</c:v>
                </c:pt>
                <c:pt idx="2">
                  <c:v>0.50631199278629402</c:v>
                </c:pt>
                <c:pt idx="3">
                  <c:v>0.56311992786293963</c:v>
                </c:pt>
                <c:pt idx="4">
                  <c:v>0.61496844003606854</c:v>
                </c:pt>
                <c:pt idx="5">
                  <c:v>0.66636609558160509</c:v>
                </c:pt>
                <c:pt idx="6">
                  <c:v>0.7119026149684401</c:v>
                </c:pt>
                <c:pt idx="7">
                  <c:v>0.75293056807935077</c:v>
                </c:pt>
                <c:pt idx="8">
                  <c:v>0.79260595130748424</c:v>
                </c:pt>
                <c:pt idx="9">
                  <c:v>0.83047790802524801</c:v>
                </c:pt>
                <c:pt idx="10">
                  <c:v>0.85437330928764654</c:v>
                </c:pt>
                <c:pt idx="11">
                  <c:v>0.8746618575293057</c:v>
                </c:pt>
                <c:pt idx="12">
                  <c:v>0.89179440937781784</c:v>
                </c:pt>
                <c:pt idx="13">
                  <c:v>0.90351668169522092</c:v>
                </c:pt>
                <c:pt idx="14">
                  <c:v>0.91433724075743916</c:v>
                </c:pt>
                <c:pt idx="15">
                  <c:v>0.9251577998196574</c:v>
                </c:pt>
                <c:pt idx="16">
                  <c:v>0.93327321911632111</c:v>
                </c:pt>
                <c:pt idx="17">
                  <c:v>0.94138863841298481</c:v>
                </c:pt>
                <c:pt idx="18">
                  <c:v>0.94860234445446368</c:v>
                </c:pt>
                <c:pt idx="19">
                  <c:v>0.95491433724075758</c:v>
                </c:pt>
                <c:pt idx="20">
                  <c:v>0.96032461677186665</c:v>
                </c:pt>
                <c:pt idx="21">
                  <c:v>0.96528403967538334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Analisis!$D$133:$D$147</c:f>
              <c:numCache>
                <c:formatCode>General</c:formatCode>
                <c:ptCount val="14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  <c:pt idx="1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Analisis!$E$133:$E$147</c:f>
              <c:numCache>
                <c:formatCode>General</c:formatCode>
                <c:ptCount val="14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291</c:v>
                </c:pt>
                <c:pt idx="11">
                  <c:v>328</c:v>
                </c:pt>
                <c:pt idx="12">
                  <c:v>266</c:v>
                </c:pt>
                <c:pt idx="13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2,253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1,944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290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1,470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783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65.2%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534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1662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23.7%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73.8%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10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92.37630891204" createdVersion="6" refreshedVersion="6" minRefreshableVersion="3" recordCount="11241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10T00:00:00"/>
    </cacheField>
    <cacheField name="fecha_ing_ipress" numFmtId="0">
      <sharedItems containsSemiMixedTypes="0" containsNonDate="0" containsDate="1" containsString="0" minDate="2023-01-02T00:00:00" maxDate="2024-04-10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09T00:00:00"/>
    </cacheField>
    <cacheField name="diagnostic_ini" numFmtId="0">
      <sharedItems containsBlank="1" count="15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06T00:00:00" count="16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3-21T00:00:00"/>
        <d v="2024-03-24T00:00:00"/>
        <d v="2024-03-27T00:00:00"/>
        <d v="2024-03-23T00:00:00"/>
        <d v="2024-03-26T00:00:00"/>
        <d v="2024-03-29T00:00:00"/>
        <d v="2024-04-05T00:00:00"/>
        <d v="2024-03-28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09T00:00:00"/>
    </cacheField>
    <cacheField name="fecha_alta" numFmtId="0">
      <sharedItems containsNonDate="0" containsDate="1" containsString="0" containsBlank="1" minDate="2023-01-10T00:00:00" maxDate="2024-04-10T00:00:00" count="440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8-03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3T00:00:00"/>
        <d v="2024-03-20T00:00:00"/>
        <d v="2024-03-16T00:00:00"/>
        <d v="2024-03-28T00:00:00"/>
        <d v="2024-03-26T00:00:00"/>
        <d v="2024-03-25T00:00:00"/>
        <d v="2024-04-08T00:00:00"/>
        <d v="2024-03-30T00:00:00"/>
        <d v="2024-04-02T00:00:00"/>
        <d v="2024-04-01T00:00:00"/>
        <d v="2024-04-05T00:00:00"/>
        <d v="2024-03-29T00:00:00"/>
        <d v="2024-04-03T00:00:00"/>
        <d v="2024-04-04T00:00:00"/>
        <d v="2024-04-07T00:00:00"/>
        <d v="2024-04-09T00:00:00"/>
        <d v="2024-04-06T00:00:00"/>
        <d v="2024-03-31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241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7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8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0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3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4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4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2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5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4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7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90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8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8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8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7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2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0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2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3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7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7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8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5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5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6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4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7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7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9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5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9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7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8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9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90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0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1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9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1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s v="2024-04-08 10:37:09"/>
    <s v="99719"/>
    <x v="2"/>
    <x v="4"/>
    <x v="2"/>
    <x v="4"/>
    <n v="4"/>
    <x v="0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4-08 07:42:02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4-08 10:48:45"/>
    <s v="103174"/>
    <x v="4"/>
    <x v="12"/>
    <x v="2"/>
    <x v="6"/>
    <n v="5"/>
    <x v="3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4-07 11:50:46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s v="2024-04-09 13:20:24"/>
    <s v="110131"/>
    <x v="5"/>
    <x v="8"/>
    <x v="4"/>
    <x v="6"/>
    <n v="4"/>
    <x v="0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8"/>
    <x v="0"/>
    <x v="1"/>
    <x v="4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s v="2024-04-08 10:48:55"/>
    <s v="111441"/>
    <x v="9"/>
    <x v="11"/>
    <x v="4"/>
    <x v="4"/>
    <n v="19"/>
    <x v="6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s v="2024-04-09 13:21:55"/>
    <s v="107785"/>
    <x v="4"/>
    <x v="5"/>
    <x v="4"/>
    <x v="1"/>
    <n v="4"/>
    <x v="0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s v="2024-04-09 13:25:33"/>
    <s v="109278"/>
    <x v="5"/>
    <x v="8"/>
    <x v="4"/>
    <x v="0"/>
    <n v="4"/>
    <x v="0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s v="2024-04-09 13:25:59"/>
    <s v="110534"/>
    <x v="6"/>
    <x v="9"/>
    <x v="4"/>
    <x v="1"/>
    <n v="6"/>
    <x v="3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3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4-09 07:33:26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4-09 11:40:30"/>
    <s v="107954"/>
    <x v="2"/>
    <x v="2"/>
    <x v="4"/>
    <x v="1"/>
    <n v="1"/>
    <x v="1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1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s v="2024-04-07 11:41:08"/>
    <s v="116996"/>
    <x v="1"/>
    <x v="6"/>
    <x v="1"/>
    <x v="3"/>
    <n v="3"/>
    <x v="4"/>
    <x v="2"/>
  </r>
  <r>
    <d v="2024-01-10T00:00:00"/>
    <d v="2024-01-10T00:00:00"/>
    <x v="1"/>
    <x v="13"/>
    <d v="2024-01-06T00:00:00"/>
    <x v="0"/>
    <x v="0"/>
    <x v="0"/>
    <s v="78422637"/>
    <x v="0"/>
    <n v="9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1200701A202A97.109SASEKO10F"/>
    <s v="2024-04-09 12:01:30"/>
    <m/>
    <s v="118727"/>
    <x v="5"/>
    <x v="8"/>
    <x v="3"/>
    <x v="4"/>
    <n v="2"/>
    <x v="2"/>
    <x v="0"/>
  </r>
  <r>
    <d v="2024-01-17T00:00:00"/>
    <d v="2024-01-17T00:00:00"/>
    <x v="1"/>
    <x v="22"/>
    <d v="2024-01-13T00:00:00"/>
    <x v="1"/>
    <x v="0"/>
    <x v="0"/>
    <s v="73960023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83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2200701A202A97.024CAMAAD1F"/>
    <s v="2024-04-09 12:30:32"/>
    <m/>
    <s v="118754"/>
    <x v="1"/>
    <x v="1"/>
    <x v="3"/>
    <x v="4"/>
    <n v="1"/>
    <x v="1"/>
    <x v="0"/>
  </r>
  <r>
    <d v="2024-01-26T00:00:00"/>
    <d v="2024-01-26T00:00:00"/>
    <x v="1"/>
    <x v="4"/>
    <d v="2024-01-24T00:00:00"/>
    <x v="0"/>
    <x v="0"/>
    <x v="0"/>
    <s v="41528421"/>
    <x v="0"/>
    <n v="41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70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41PUQUMI1F"/>
    <s v="2024-04-09 12:40:12"/>
    <m/>
    <s v="118764"/>
    <x v="0"/>
    <x v="0"/>
    <x v="3"/>
    <x v="0"/>
    <n v="1"/>
    <x v="1"/>
    <x v="1"/>
  </r>
  <r>
    <d v="2024-02-01T00:00:00"/>
    <d v="2024-02-01T00:00:00"/>
    <x v="1"/>
    <x v="17"/>
    <d v="2024-01-29T00:00:00"/>
    <x v="1"/>
    <x v="0"/>
    <x v="0"/>
    <s v="61509508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5"/>
    <x v="0"/>
    <x v="0"/>
    <x v="0"/>
    <x v="0"/>
    <x v="0"/>
    <x v="0"/>
    <x v="0"/>
    <x v="0"/>
    <x v="0"/>
    <x v="0"/>
    <x v="0"/>
    <s v=""/>
    <x v="0"/>
    <s v="C.S. TALARA II"/>
    <s v=""/>
    <x v="0"/>
    <s v="20245200701A202A97.015PELOAL1M"/>
    <s v="2024-04-09 12:44:44"/>
    <m/>
    <s v="118769"/>
    <x v="3"/>
    <x v="3"/>
    <x v="2"/>
    <x v="5"/>
    <n v="1"/>
    <x v="1"/>
    <x v="2"/>
  </r>
  <r>
    <d v="2024-02-01T00:00:00"/>
    <d v="2024-02-01T00:00:00"/>
    <x v="1"/>
    <x v="17"/>
    <d v="2024-01-26T00:00:00"/>
    <x v="1"/>
    <x v="0"/>
    <x v="0"/>
    <s v="73118430"/>
    <x v="0"/>
    <n v="25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25GOABCE1F"/>
    <s v="2024-04-09 15:44:07"/>
    <m/>
    <s v="118937"/>
    <x v="1"/>
    <x v="6"/>
    <x v="2"/>
    <x v="5"/>
    <n v="1"/>
    <x v="1"/>
    <x v="5"/>
  </r>
  <r>
    <d v="2024-02-14T00:00:00"/>
    <d v="2024-02-14T00:00:00"/>
    <x v="1"/>
    <x v="9"/>
    <d v="2024-02-05T00:00:00"/>
    <x v="1"/>
    <x v="0"/>
    <x v="0"/>
    <s v="73480619"/>
    <x v="0"/>
    <n v="19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74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19LLRUCL1F"/>
    <s v="2024-04-09 15:47:27"/>
    <m/>
    <s v="118942"/>
    <x v="3"/>
    <x v="3"/>
    <x v="2"/>
    <x v="4"/>
    <n v="2"/>
    <x v="2"/>
    <x v="12"/>
  </r>
  <r>
    <d v="2024-02-23T00:00:00"/>
    <d v="2024-02-23T00:00:00"/>
    <x v="1"/>
    <x v="3"/>
    <d v="2024-02-20T00:00:00"/>
    <x v="0"/>
    <x v="0"/>
    <x v="0"/>
    <s v="74201185"/>
    <x v="0"/>
    <n v="30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88"/>
    <x v="0"/>
    <x v="5"/>
    <x v="0"/>
    <x v="0"/>
    <x v="0"/>
    <x v="0"/>
    <x v="0"/>
    <x v="0"/>
    <x v="0"/>
    <x v="0"/>
    <x v="0"/>
    <x v="0"/>
    <x v="0"/>
    <s v=""/>
    <x v="0"/>
    <s v="C.S. NEGRITOS"/>
    <s v=""/>
    <x v="0"/>
    <s v="20248200703A201A97.130MOCAEN1F"/>
    <s v="2024-04-09 15:50:39"/>
    <m/>
    <s v="118948"/>
    <x v="2"/>
    <x v="4"/>
    <x v="2"/>
    <x v="0"/>
    <n v="2"/>
    <x v="2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4-05T00:00:00"/>
    <d v="2024-03-10T00:00:00"/>
    <x v="1"/>
    <x v="11"/>
    <d v="2024-03-06T00:00:00"/>
    <x v="1"/>
    <x v="0"/>
    <x v="0"/>
    <s v="92423897"/>
    <x v="0"/>
    <n v="2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42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 + "/>
    <x v="0"/>
    <s v="202410200104C101A97.002MOESEI1F"/>
    <s v="2024-04-05 17:01:28"/>
    <m/>
    <s v="117296"/>
    <x v="7"/>
    <x v="10"/>
    <x v="4"/>
    <x v="2"/>
    <n v="2"/>
    <x v="2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32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s v="2024-04-07 10:05:27"/>
    <s v="115588"/>
    <x v="3"/>
    <x v="3"/>
    <x v="1"/>
    <x v="1"/>
    <n v="4"/>
    <x v="0"/>
    <x v="8"/>
  </r>
  <r>
    <d v="2024-04-04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6 12:37:54"/>
    <s v="116070"/>
    <x v="7"/>
    <x v="10"/>
    <x v="1"/>
    <x v="1"/>
    <n v="3"/>
    <x v="4"/>
    <x v="0"/>
  </r>
  <r>
    <d v="2024-04-09T00:00:00"/>
    <d v="2024-04-04T00:00:00"/>
    <x v="1"/>
    <x v="6"/>
    <d v="2024-04-01T00:00:00"/>
    <x v="0"/>
    <x v="0"/>
    <x v="0"/>
    <s v="62346924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4CHRIAN1M"/>
    <s v="2024-04-05 16:58:19"/>
    <s v="2024-04-09 19:52:18"/>
    <s v="117294"/>
    <x v="6"/>
    <x v="9"/>
    <x v="1"/>
    <x v="5"/>
    <m/>
    <x v="5"/>
    <x v="2"/>
  </r>
  <r>
    <d v="2024-04-07T00:00:00"/>
    <d v="2024-04-04T00:00:00"/>
    <x v="1"/>
    <x v="6"/>
    <d v="2024-04-03T00:00:00"/>
    <x v="0"/>
    <x v="0"/>
    <x v="0"/>
    <s v="92862119"/>
    <x v="0"/>
    <n v="1"/>
    <x v="1"/>
    <x v="1"/>
    <s v="0"/>
    <x v="1"/>
    <x v="1"/>
    <x v="1"/>
    <x v="0"/>
    <x v="0"/>
    <x v="0"/>
    <x v="0"/>
    <x v="0"/>
    <x v="0"/>
    <x v="0"/>
    <x v="2"/>
    <x v="2"/>
    <s v=""/>
    <m/>
    <x v="0"/>
    <x v="0"/>
    <m/>
    <x v="43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1ALTILI1M"/>
    <s v="2024-04-06 13:39:58"/>
    <s v="2024-04-07 10:15:03"/>
    <s v="117672"/>
    <x v="7"/>
    <x v="10"/>
    <x v="1"/>
    <x v="5"/>
    <n v="3"/>
    <x v="4"/>
    <x v="7"/>
  </r>
  <r>
    <d v="2024-04-09T00:00:00"/>
    <d v="2024-04-09T00:00:00"/>
    <x v="1"/>
    <x v="2"/>
    <d v="2024-04-04T00:00:00"/>
    <x v="1"/>
    <x v="0"/>
    <x v="0"/>
    <s v="93557287"/>
    <x v="1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7"/>
    <x v="0"/>
    <x v="5"/>
    <x v="2"/>
    <x v="0"/>
    <x v="0"/>
    <x v="0"/>
    <x v="0"/>
    <x v="0"/>
    <x v="0"/>
    <x v="0"/>
    <x v="0"/>
    <x v="0"/>
    <x v="5"/>
    <s v=""/>
    <x v="0"/>
    <s v="P.S. MALINGAS"/>
    <s v=""/>
    <x v="0"/>
    <s v="202414200114A303A97.06SAMOJA1M"/>
    <s v="2024-04-09 13:23:14"/>
    <s v="2024-04-09 18:34:32"/>
    <s v="118815"/>
    <x v="8"/>
    <x v="10"/>
    <x v="1"/>
    <x v="3"/>
    <n v="0"/>
    <x v="7"/>
    <x v="4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5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s v="2024-04-09 11:41:25"/>
    <s v="113523"/>
    <x v="0"/>
    <x v="0"/>
    <x v="4"/>
    <x v="3"/>
    <n v="2"/>
    <x v="2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m/>
    <s v="116584"/>
    <x v="1"/>
    <x v="6"/>
    <x v="4"/>
    <x v="6"/>
    <m/>
    <x v="5"/>
    <x v="2"/>
  </r>
  <r>
    <d v="2024-04-08T00:00:00"/>
    <d v="2024-04-08T00:00:00"/>
    <x v="1"/>
    <x v="2"/>
    <d v="2024-03-11T00:00:00"/>
    <x v="1"/>
    <x v="0"/>
    <x v="0"/>
    <s v="93072752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7"/>
    <x v="0"/>
    <x v="1"/>
    <x v="3"/>
    <x v="0"/>
    <x v="0"/>
    <x v="0"/>
    <x v="0"/>
    <x v="0"/>
    <x v="0"/>
    <x v="0"/>
    <x v="0"/>
    <x v="0"/>
    <x v="3"/>
    <s v=""/>
    <x v="0"/>
    <s v="C.S. TAMBOGRANDE"/>
    <s v=""/>
    <x v="0"/>
    <s v="202411200114A201A97.001SAOTDI1M"/>
    <s v="2024-04-07 10:16:55"/>
    <s v="2024-04-09 18:32:00"/>
    <s v="117771"/>
    <x v="7"/>
    <x v="10"/>
    <x v="1"/>
    <x v="1"/>
    <n v="1"/>
    <x v="1"/>
    <x v="36"/>
  </r>
  <r>
    <d v="2024-04-07T00:00:00"/>
    <d v="2024-04-07T00:00:00"/>
    <x v="1"/>
    <x v="2"/>
    <d v="2024-04-04T00:00:00"/>
    <x v="1"/>
    <x v="0"/>
    <x v="0"/>
    <s v="81131609"/>
    <x v="0"/>
    <n v="1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010CHGAST1F"/>
    <s v="2024-04-07 10:32:12"/>
    <s v="2024-04-09 18:41:25"/>
    <s v="117775"/>
    <x v="6"/>
    <x v="9"/>
    <x v="1"/>
    <x v="2"/>
    <m/>
    <x v="5"/>
    <x v="2"/>
  </r>
  <r>
    <d v="2024-04-07T00:00:00"/>
    <d v="2024-04-07T00:00:00"/>
    <x v="1"/>
    <x v="2"/>
    <d v="2024-04-03T00:00:00"/>
    <x v="1"/>
    <x v="0"/>
    <x v="0"/>
    <s v="03848757"/>
    <x v="0"/>
    <n v="7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8"/>
    <x v="0"/>
    <x v="0"/>
    <x v="0"/>
    <x v="0"/>
    <x v="0"/>
    <x v="9"/>
    <x v="1"/>
    <x v="0"/>
    <x v="0"/>
    <x v="1"/>
    <x v="0"/>
    <x v="1"/>
    <x v="3"/>
    <s v=""/>
    <x v="0"/>
    <s v="C.S. TALARA II"/>
    <s v=""/>
    <x v="0"/>
    <s v="202414200701A202A97.077NIMEJU1M"/>
    <s v="2024-04-08 16:26:58"/>
    <s v="2024-04-08 18:22:26"/>
    <s v="118309"/>
    <x v="9"/>
    <x v="13"/>
    <x v="1"/>
    <x v="2"/>
    <n v="1"/>
    <x v="1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4-08T00:00:00"/>
    <d v="2024-03-16T00:00:00"/>
    <x v="1"/>
    <x v="11"/>
    <d v="2024-03-10T00:00:00"/>
    <x v="0"/>
    <x v="0"/>
    <x v="0"/>
    <s v="43861761"/>
    <x v="0"/>
    <n v="37"/>
    <x v="0"/>
    <x v="3"/>
    <s v="36"/>
    <x v="0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1"/>
    <s v="202411200101C101A97.037GOHUDI1F"/>
    <s v="2024-04-08 17:02:29"/>
    <m/>
    <s v="118348"/>
    <x v="2"/>
    <x v="2"/>
    <x v="4"/>
    <x v="6"/>
    <n v="2"/>
    <x v="2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4-09T00:00:00"/>
    <d v="2024-04-04T00:00:00"/>
    <x v="1"/>
    <x v="6"/>
    <d v="2024-04-03T00:00:00"/>
    <x v="1"/>
    <x v="0"/>
    <x v="0"/>
    <s v="45786103"/>
    <x v="0"/>
    <n v="35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035SAADMA10F"/>
    <s v="2024-04-05 18:14:31"/>
    <s v="2024-04-09 09:14:53"/>
    <s v="117303"/>
    <x v="2"/>
    <x v="2"/>
    <x v="1"/>
    <x v="5"/>
    <m/>
    <x v="5"/>
    <x v="7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4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s v="2024-04-08 16:13:39"/>
    <s v="114735"/>
    <x v="6"/>
    <x v="9"/>
    <x v="4"/>
    <x v="2"/>
    <n v="7"/>
    <x v="3"/>
    <x v="7"/>
  </r>
  <r>
    <d v="2024-04-04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6 10:36:39"/>
    <s v="115007"/>
    <x v="8"/>
    <x v="10"/>
    <x v="4"/>
    <x v="3"/>
    <n v="9"/>
    <x v="3"/>
    <x v="9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4-06 15:16:51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3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s v="2024-04-09 12:22:33"/>
    <s v="115952"/>
    <x v="1"/>
    <x v="6"/>
    <x v="1"/>
    <x v="3"/>
    <n v="3"/>
    <x v="4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s v="2024-04-09 12:21:56"/>
    <s v="115960"/>
    <x v="6"/>
    <x v="9"/>
    <x v="1"/>
    <x v="3"/>
    <n v="6"/>
    <x v="3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s v="2024-04-09 12:21:20"/>
    <s v="115964"/>
    <x v="4"/>
    <x v="12"/>
    <x v="1"/>
    <x v="3"/>
    <n v="5"/>
    <x v="3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2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s v="2024-04-09 12:20:27"/>
    <s v="115974"/>
    <x v="9"/>
    <x v="15"/>
    <x v="1"/>
    <x v="3"/>
    <n v="3"/>
    <x v="4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s v="2024-04-09 12:18:14"/>
    <s v="116238"/>
    <x v="2"/>
    <x v="4"/>
    <x v="1"/>
    <x v="4"/>
    <n v="4"/>
    <x v="0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5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05 13:25:59"/>
    <s v="116252"/>
    <x v="9"/>
    <x v="13"/>
    <x v="1"/>
    <x v="4"/>
    <n v="1"/>
    <x v="1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m/>
    <s v="117184"/>
    <x v="2"/>
    <x v="2"/>
    <x v="1"/>
    <x v="5"/>
    <m/>
    <x v="5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s v="2024-04-09 12:16:40"/>
    <s v="117186"/>
    <x v="3"/>
    <x v="3"/>
    <x v="1"/>
    <x v="5"/>
    <n v="3"/>
    <x v="4"/>
    <x v="0"/>
  </r>
  <r>
    <d v="2024-04-09T00:00:00"/>
    <d v="2024-04-05T00:00:00"/>
    <x v="1"/>
    <x v="6"/>
    <d v="2024-04-01T00:00:00"/>
    <x v="0"/>
    <x v="1"/>
    <x v="0"/>
    <s v="75896067"/>
    <x v="0"/>
    <n v="2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24CAVIDI1M"/>
    <s v="2024-04-09 10:56:57"/>
    <m/>
    <s v="118636"/>
    <x v="1"/>
    <x v="1"/>
    <x v="1"/>
    <x v="0"/>
    <m/>
    <x v="5"/>
    <x v="0"/>
  </r>
  <r>
    <d v="2024-04-09T00:00:00"/>
    <d v="2024-04-05T00:00:00"/>
    <x v="1"/>
    <x v="6"/>
    <d v="2024-04-02T00:00:00"/>
    <x v="0"/>
    <x v="1"/>
    <x v="0"/>
    <s v="91677447"/>
    <x v="0"/>
    <n v="4"/>
    <x v="0"/>
    <x v="0"/>
    <s v="0"/>
    <x v="0"/>
    <x v="14"/>
    <x v="0"/>
    <x v="0"/>
    <x v="1"/>
    <x v="4"/>
    <x v="1"/>
    <x v="3"/>
    <x v="0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4RUDEYV1F"/>
    <s v="2024-04-09 10:59:09"/>
    <m/>
    <s v="118642"/>
    <x v="7"/>
    <x v="10"/>
    <x v="1"/>
    <x v="0"/>
    <m/>
    <x v="5"/>
    <x v="2"/>
  </r>
  <r>
    <d v="2024-04-09T00:00:00"/>
    <d v="2024-04-05T00:00:00"/>
    <x v="1"/>
    <x v="6"/>
    <d v="2024-04-01T00:00:00"/>
    <x v="0"/>
    <x v="1"/>
    <x v="0"/>
    <s v="90185422"/>
    <x v="0"/>
    <n v="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7HECAMÍ10F"/>
    <s v="2024-04-09 11:00:19"/>
    <m/>
    <s v="118644"/>
    <x v="5"/>
    <x v="8"/>
    <x v="1"/>
    <x v="0"/>
    <m/>
    <x v="5"/>
    <x v="0"/>
  </r>
  <r>
    <d v="2024-04-09T00:00:00"/>
    <d v="2024-04-07T00:00:00"/>
    <x v="1"/>
    <x v="2"/>
    <d v="2024-04-01T00:00:00"/>
    <x v="0"/>
    <x v="1"/>
    <x v="0"/>
    <s v="62550265"/>
    <x v="0"/>
    <n v="14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14PAJUSK1F"/>
    <s v="2024-04-09 11:20:36"/>
    <m/>
    <s v="118667"/>
    <x v="6"/>
    <x v="9"/>
    <x v="1"/>
    <x v="2"/>
    <m/>
    <x v="5"/>
    <x v="5"/>
  </r>
  <r>
    <d v="2024-04-09T00:00:00"/>
    <d v="2024-04-07T00:00:00"/>
    <x v="1"/>
    <x v="2"/>
    <d v="2024-04-03T00:00:00"/>
    <x v="0"/>
    <x v="1"/>
    <x v="0"/>
    <s v="02837720"/>
    <x v="0"/>
    <n v="5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50VICHEL1F"/>
    <s v="2024-04-09 11:29:28"/>
    <m/>
    <s v="118682"/>
    <x v="4"/>
    <x v="5"/>
    <x v="1"/>
    <x v="2"/>
    <m/>
    <x v="5"/>
    <x v="0"/>
  </r>
  <r>
    <d v="2024-04-09T00:00:00"/>
    <d v="2024-04-08T00:00:00"/>
    <x v="1"/>
    <x v="2"/>
    <d v="2024-04-04T00:00:00"/>
    <x v="0"/>
    <x v="1"/>
    <x v="0"/>
    <s v="02812833"/>
    <x v="0"/>
    <n v="56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1"/>
    <s v="HOSPITAL II JORGE REATEGUI DELGADO"/>
    <s v=""/>
    <x v="0"/>
    <s v="202414200101C101A97.156TEQUHU1M"/>
    <s v="2024-04-09 11:33:54"/>
    <m/>
    <s v="118690"/>
    <x v="4"/>
    <x v="12"/>
    <x v="1"/>
    <x v="1"/>
    <m/>
    <x v="5"/>
    <x v="0"/>
  </r>
  <r>
    <d v="2024-04-09T00:00:00"/>
    <d v="2024-04-08T00:00:00"/>
    <x v="1"/>
    <x v="2"/>
    <d v="2024-04-04T00:00:00"/>
    <x v="0"/>
    <x v="1"/>
    <x v="0"/>
    <s v="46662369"/>
    <x v="0"/>
    <n v="3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3DIMEEI1M"/>
    <s v="2024-04-09 11:35:58"/>
    <m/>
    <s v="118697"/>
    <x v="2"/>
    <x v="4"/>
    <x v="1"/>
    <x v="1"/>
    <m/>
    <x v="5"/>
    <x v="0"/>
  </r>
  <r>
    <d v="2024-04-09T00:00:00"/>
    <d v="2024-04-08T00:00:00"/>
    <x v="1"/>
    <x v="2"/>
    <d v="2024-04-03T00:00:00"/>
    <x v="0"/>
    <x v="1"/>
    <x v="0"/>
    <s v="05642143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47RUNIGE1M"/>
    <s v="2024-04-09 11:36:46"/>
    <m/>
    <s v="118700"/>
    <x v="0"/>
    <x v="7"/>
    <x v="1"/>
    <x v="1"/>
    <m/>
    <x v="5"/>
    <x v="4"/>
  </r>
  <r>
    <d v="2024-04-09T00:00:00"/>
    <d v="2024-04-08T00:00:00"/>
    <x v="1"/>
    <x v="2"/>
    <d v="2024-04-01T00:00:00"/>
    <x v="0"/>
    <x v="1"/>
    <x v="0"/>
    <s v="46168202"/>
    <x v="0"/>
    <n v="3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4RUVIRO1M"/>
    <s v="2024-04-09 11:38:38"/>
    <m/>
    <s v="118707"/>
    <x v="2"/>
    <x v="4"/>
    <x v="1"/>
    <x v="1"/>
    <m/>
    <x v="5"/>
    <x v="3"/>
  </r>
  <r>
    <d v="2024-04-09T00:00:00"/>
    <d v="2024-04-07T00:00:00"/>
    <x v="1"/>
    <x v="2"/>
    <d v="2024-04-05T00:00:00"/>
    <x v="0"/>
    <x v="1"/>
    <x v="0"/>
    <s v="74135242"/>
    <x v="0"/>
    <n v="30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0ZAARME1F"/>
    <s v="2024-04-09 11:48:19"/>
    <m/>
    <s v="118713"/>
    <x v="2"/>
    <x v="4"/>
    <x v="1"/>
    <x v="2"/>
    <n v="1"/>
    <x v="1"/>
    <x v="1"/>
  </r>
  <r>
    <d v="2024-04-09T00:00:00"/>
    <d v="2024-04-05T00:00:00"/>
    <x v="1"/>
    <x v="6"/>
    <d v="2024-04-01T00:00:00"/>
    <x v="0"/>
    <x v="1"/>
    <x v="0"/>
    <s v="74818559"/>
    <x v="0"/>
    <n v="2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9200101C101A97.026AQGOMA1F"/>
    <s v="2024-04-09 12:07:56"/>
    <m/>
    <s v="118732"/>
    <x v="1"/>
    <x v="6"/>
    <x v="1"/>
    <x v="0"/>
    <n v="2"/>
    <x v="2"/>
    <x v="0"/>
  </r>
  <r>
    <d v="2024-04-09T00:00:00"/>
    <d v="2024-04-05T00:00:00"/>
    <x v="1"/>
    <x v="6"/>
    <d v="2024-03-31T00:00:00"/>
    <x v="1"/>
    <x v="1"/>
    <x v="0"/>
    <s v="47585809"/>
    <x v="0"/>
    <n v="3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1PUANDE1F"/>
    <s v="2024-04-09 12:15:03"/>
    <m/>
    <s v="118734"/>
    <x v="2"/>
    <x v="4"/>
    <x v="1"/>
    <x v="0"/>
    <n v="2"/>
    <x v="2"/>
    <x v="4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5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5 18:35:11"/>
    <s v="113024"/>
    <x v="2"/>
    <x v="2"/>
    <x v="4"/>
    <x v="1"/>
    <n v="11"/>
    <x v="6"/>
    <x v="0"/>
  </r>
  <r>
    <d v="2024-04-05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5 18:30:41"/>
    <s v="113968"/>
    <x v="3"/>
    <x v="3"/>
    <x v="4"/>
    <x v="4"/>
    <n v="9"/>
    <x v="3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5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0"/>
    <x v="1"/>
    <x v="0"/>
    <x v="0"/>
    <x v="1"/>
    <x v="0"/>
    <x v="1"/>
    <x v="0"/>
    <s v=""/>
    <x v="0"/>
    <s v="HOSPITAL LAS MERCEDES-PAITA"/>
    <s v=""/>
    <x v="0"/>
    <s v="202412200501A101A97.073GAGOCE10F"/>
    <s v="2024-03-31 11:39:32"/>
    <s v="2024-04-05 18:32:44"/>
    <s v="114502"/>
    <x v="9"/>
    <x v="15"/>
    <x v="4"/>
    <x v="0"/>
    <n v="7"/>
    <x v="3"/>
    <x v="5"/>
  </r>
  <r>
    <d v="2024-04-05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5 18:31:25"/>
    <s v="114505"/>
    <x v="2"/>
    <x v="2"/>
    <x v="4"/>
    <x v="0"/>
    <n v="7"/>
    <x v="3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1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7 11:39:25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6"/>
    <x v="4"/>
    <x v="2"/>
    <n v="4"/>
    <x v="0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30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8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7 11:40:41"/>
    <s v="116206"/>
    <x v="3"/>
    <x v="3"/>
    <x v="1"/>
    <x v="3"/>
    <n v="4"/>
    <x v="0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6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s v="2024-04-07 11:47:14"/>
    <s v="117165"/>
    <x v="6"/>
    <x v="9"/>
    <x v="1"/>
    <x v="5"/>
    <n v="3"/>
    <x v="4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s v="2024-04-09 13:21:13"/>
    <s v="112180"/>
    <x v="5"/>
    <x v="8"/>
    <x v="4"/>
    <x v="0"/>
    <n v="2"/>
    <x v="2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0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4-08T00:00:00"/>
    <d v="2024-03-14T00:00:00"/>
    <x v="1"/>
    <x v="11"/>
    <d v="2024-03-09T00:00:00"/>
    <x v="1"/>
    <x v="1"/>
    <x v="0"/>
    <s v="62772777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0200104C101A97.012MARIJE1F"/>
    <s v="2024-04-08 16:54:02"/>
    <m/>
    <s v="118332"/>
    <x v="6"/>
    <x v="9"/>
    <x v="4"/>
    <x v="5"/>
    <n v="2"/>
    <x v="2"/>
    <x v="4"/>
  </r>
  <r>
    <d v="2024-04-08T00:00:00"/>
    <d v="2024-03-16T00:00:00"/>
    <x v="1"/>
    <x v="11"/>
    <d v="2024-03-14T00:00:00"/>
    <x v="1"/>
    <x v="1"/>
    <x v="0"/>
    <s v="6271449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4"/>
    <x v="3"/>
    <x v="0"/>
    <x v="0"/>
    <x v="0"/>
    <x v="0"/>
    <x v="0"/>
    <x v="0"/>
    <x v="0"/>
    <x v="0"/>
    <x v="5"/>
    <s v=""/>
    <x v="1"/>
    <s v="HOSPITAL III JOSE CAYETANO HEREDIA"/>
    <s v=""/>
    <x v="0"/>
    <s v="202411200104C101A97.013IGPAGR1F"/>
    <s v="2024-04-08 17:08:25"/>
    <m/>
    <s v="118354"/>
    <x v="6"/>
    <x v="9"/>
    <x v="4"/>
    <x v="6"/>
    <n v="3"/>
    <x v="4"/>
    <x v="1"/>
  </r>
  <r>
    <d v="2024-04-09T00:00:00"/>
    <d v="2024-04-07T00:00:00"/>
    <x v="1"/>
    <x v="2"/>
    <d v="2024-03-29T00:00:00"/>
    <x v="0"/>
    <x v="1"/>
    <x v="0"/>
    <s v="93570167"/>
    <x v="1"/>
    <n v="5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5"/>
    <s v=""/>
    <x v="1"/>
    <s v="HOSPITAL II JORGE REATEGUI DELGADO"/>
    <s v=""/>
    <x v="0"/>
    <s v="202413200101C101A97.05QUCAMI1F"/>
    <s v="2024-04-09 11:11:49"/>
    <m/>
    <s v="118654"/>
    <x v="8"/>
    <x v="10"/>
    <x v="1"/>
    <x v="2"/>
    <m/>
    <x v="5"/>
    <x v="12"/>
  </r>
  <r>
    <d v="2024-04-09T00:00:00"/>
    <d v="2024-04-07T00:00:00"/>
    <x v="1"/>
    <x v="2"/>
    <d v="2024-04-06T00:00:00"/>
    <x v="0"/>
    <x v="1"/>
    <x v="0"/>
    <s v="91626600"/>
    <x v="0"/>
    <n v="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6200101C101A97.004ARFISA1M"/>
    <s v="2024-04-09 11:13:22"/>
    <m/>
    <s v="118657"/>
    <x v="7"/>
    <x v="10"/>
    <x v="1"/>
    <x v="2"/>
    <m/>
    <x v="5"/>
    <x v="7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9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437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5"/>
    <x v="8"/>
    <x v="4"/>
    <x v="0"/>
    <n v="11"/>
    <x v="6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8 07:44:55"/>
    <s v="116119"/>
    <x v="5"/>
    <x v="8"/>
    <x v="1"/>
    <x v="3"/>
    <m/>
    <x v="5"/>
    <x v="2"/>
  </r>
  <r>
    <d v="2024-04-09T00:00:00"/>
    <d v="2024-04-04T00:00:00"/>
    <x v="1"/>
    <x v="6"/>
    <d v="2024-03-31T00:00:00"/>
    <x v="0"/>
    <x v="1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s v="2024-04-09 09:13:46"/>
    <s v="116760"/>
    <x v="5"/>
    <x v="8"/>
    <x v="1"/>
    <x v="5"/>
    <m/>
    <x v="5"/>
    <x v="0"/>
  </r>
  <r>
    <d v="2024-04-05T00:00:00"/>
    <d v="2024-04-03T00:00:00"/>
    <x v="1"/>
    <x v="6"/>
    <d v="2024-03-29T00:00:00"/>
    <x v="0"/>
    <x v="1"/>
    <x v="0"/>
    <s v="81533565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4"/>
    <x v="0"/>
    <x v="0"/>
    <x v="0"/>
    <x v="0"/>
    <x v="0"/>
    <x v="0"/>
    <x v="0"/>
    <x v="0"/>
    <x v="0"/>
    <x v="5"/>
    <s v=""/>
    <x v="2"/>
    <s v="PACCHA"/>
    <s v=""/>
    <x v="0"/>
    <s v="202413200401A201A97.106ARRUAD1M"/>
    <s v="2024-04-06 12:37:14"/>
    <m/>
    <s v="117627"/>
    <x v="5"/>
    <x v="8"/>
    <x v="1"/>
    <x v="4"/>
    <n v="2"/>
    <x v="2"/>
    <x v="4"/>
  </r>
  <r>
    <d v="2024-04-09T00:00:00"/>
    <d v="2024-04-06T00:00:00"/>
    <x v="1"/>
    <x v="6"/>
    <d v="2024-04-03T00:00:00"/>
    <x v="0"/>
    <x v="1"/>
    <x v="0"/>
    <s v="91798032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4CAPEAD1M"/>
    <s v="2024-04-07 10:26:54"/>
    <s v="2024-04-09 11:05:27"/>
    <s v="117774"/>
    <x v="7"/>
    <x v="10"/>
    <x v="1"/>
    <x v="6"/>
    <m/>
    <x v="5"/>
    <x v="2"/>
  </r>
  <r>
    <d v="2024-04-09T00:00:00"/>
    <d v="2024-04-07T00:00:00"/>
    <x v="1"/>
    <x v="2"/>
    <d v="2024-04-04T00:00:00"/>
    <x v="0"/>
    <x v="1"/>
    <x v="0"/>
    <s v="79054331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3AYCODA1M"/>
    <s v="2024-04-08 12:07:48"/>
    <s v="2024-04-09 09:18:14"/>
    <s v="118043"/>
    <x v="6"/>
    <x v="9"/>
    <x v="1"/>
    <x v="2"/>
    <m/>
    <x v="5"/>
    <x v="2"/>
  </r>
  <r>
    <d v="2024-04-09T00:00:00"/>
    <d v="2024-04-08T00:00:00"/>
    <x v="1"/>
    <x v="2"/>
    <d v="2024-04-03T00:00:00"/>
    <x v="0"/>
    <x v="1"/>
    <x v="0"/>
    <s v="6316926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2RUGEEM1F"/>
    <s v="2024-04-08 19:07:04"/>
    <s v="2024-04-09 09:20:25"/>
    <s v="118406"/>
    <x v="6"/>
    <x v="9"/>
    <x v="1"/>
    <x v="1"/>
    <m/>
    <x v="5"/>
    <x v="4"/>
  </r>
  <r>
    <d v="2024-04-09T00:00:00"/>
    <d v="2024-04-07T00:00:00"/>
    <x v="1"/>
    <x v="2"/>
    <d v="2024-04-05T00:00:00"/>
    <x v="0"/>
    <x v="1"/>
    <x v="0"/>
    <s v="78854944"/>
    <x v="0"/>
    <n v="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9POMACL1M"/>
    <s v="2024-04-09 11:18:40"/>
    <m/>
    <s v="118663"/>
    <x v="5"/>
    <x v="8"/>
    <x v="1"/>
    <x v="2"/>
    <m/>
    <x v="5"/>
    <x v="1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 NEGATIVO IGG IGM POSITIVO"/>
    <x v="0"/>
    <s v="202413200101A101A97.288PIFIPE0M"/>
    <s v="2024-03-27 11:35:50"/>
    <s v="2024-04-08 10:51:30"/>
    <s v="113679"/>
    <x v="9"/>
    <x v="13"/>
    <x v="4"/>
    <x v="3"/>
    <n v="13"/>
    <x v="6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6 11:05:57"/>
    <s v="114960"/>
    <x v="7"/>
    <x v="10"/>
    <x v="4"/>
    <x v="0"/>
    <n v="7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3200101A101A97.213RAROER0M"/>
    <s v="2024-04-01 17:10:35"/>
    <s v="2024-04-06 11:04:48"/>
    <s v="114977"/>
    <x v="6"/>
    <x v="9"/>
    <x v="4"/>
    <x v="2"/>
    <n v="5"/>
    <x v="3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m/>
    <s v="115509"/>
    <x v="1"/>
    <x v="1"/>
    <x v="1"/>
    <x v="1"/>
    <m/>
    <x v="5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m/>
    <s v="116046"/>
    <x v="9"/>
    <x v="13"/>
    <x v="1"/>
    <x v="3"/>
    <m/>
    <x v="5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428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s v="2024-04-09 12:49:53"/>
    <s v="116051"/>
    <x v="3"/>
    <x v="3"/>
    <x v="1"/>
    <x v="3"/>
    <n v="6"/>
    <x v="3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437"/>
    <x v="0"/>
    <x v="3"/>
    <x v="3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s v="2024-04-09 12:53:35"/>
    <s v="116059"/>
    <x v="1"/>
    <x v="1"/>
    <x v="1"/>
    <x v="3"/>
    <n v="7"/>
    <x v="3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8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s v="2024-04-08 11:06:10"/>
    <s v="116407"/>
    <x v="6"/>
    <x v="9"/>
    <x v="1"/>
    <x v="4"/>
    <n v="3"/>
    <x v="4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8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8 11:07:15"/>
    <s v="116413"/>
    <x v="5"/>
    <x v="8"/>
    <x v="1"/>
    <x v="4"/>
    <n v="3"/>
    <x v="4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10TACAMA0M"/>
    <s v="2024-04-05 11:47:25"/>
    <s v="2024-04-08 11:10:49"/>
    <s v="117036"/>
    <x v="6"/>
    <x v="9"/>
    <x v="1"/>
    <x v="5"/>
    <n v="2"/>
    <x v="2"/>
    <x v="0"/>
  </r>
  <r>
    <d v="2024-04-06T00:00:00"/>
    <d v="2024-04-06T00:00:00"/>
    <x v="1"/>
    <x v="6"/>
    <d v="2024-03-31T00:00:00"/>
    <x v="1"/>
    <x v="1"/>
    <x v="0"/>
    <s v="63028554"/>
    <x v="0"/>
    <n v="1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6"/>
    <x v="0"/>
    <x v="1"/>
    <x v="0"/>
    <x v="0"/>
    <x v="0"/>
    <x v="0"/>
    <x v="0"/>
    <x v="0"/>
    <x v="0"/>
    <x v="0"/>
    <x v="0"/>
    <x v="0"/>
    <x v="3"/>
    <s v=""/>
    <x v="1"/>
    <s v="E.S I-2 MONTE SULLON"/>
    <s v="NS1 IGM POSITIVO"/>
    <x v="0"/>
    <s v="202414200105A304A97.012RUYAAN1M"/>
    <s v="2024-04-06 10:30:24"/>
    <s v="2024-04-08 11:13:52"/>
    <s v="117463"/>
    <x v="6"/>
    <x v="9"/>
    <x v="1"/>
    <x v="6"/>
    <n v="1"/>
    <x v="1"/>
    <x v="5"/>
  </r>
  <r>
    <d v="2024-04-06T00:00:00"/>
    <d v="2024-04-06T00:00:00"/>
    <x v="1"/>
    <x v="6"/>
    <d v="2024-03-10T00:00:00"/>
    <x v="1"/>
    <x v="1"/>
    <x v="0"/>
    <s v="46225572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4SEGORU1F"/>
    <s v="2024-04-06 10:41:15"/>
    <m/>
    <s v="117467"/>
    <x v="2"/>
    <x v="4"/>
    <x v="1"/>
    <x v="6"/>
    <m/>
    <x v="5"/>
    <x v="27"/>
  </r>
  <r>
    <d v="2024-04-08T00:00:00"/>
    <d v="2024-04-07T00:00:00"/>
    <x v="1"/>
    <x v="2"/>
    <d v="2024-04-04T00:00:00"/>
    <x v="0"/>
    <x v="1"/>
    <x v="0"/>
    <s v="27146523"/>
    <x v="0"/>
    <n v="9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5"/>
    <x v="1"/>
    <x v="0"/>
    <x v="0"/>
    <x v="0"/>
    <x v="0"/>
    <x v="1"/>
    <x v="3"/>
    <s v=""/>
    <x v="1"/>
    <s v="HOSPITAL SANTA ROSA DE PIURA"/>
    <s v=""/>
    <x v="0"/>
    <s v="202414200101A101A97.192VISIMA1F"/>
    <s v="2024-04-08 10:35:26"/>
    <m/>
    <s v="117943"/>
    <x v="9"/>
    <x v="13"/>
    <x v="1"/>
    <x v="2"/>
    <m/>
    <x v="5"/>
    <x v="2"/>
  </r>
  <r>
    <d v="2024-04-09T00:00:00"/>
    <d v="2024-04-08T00:00:00"/>
    <x v="1"/>
    <x v="2"/>
    <d v="2024-04-05T00:00:00"/>
    <x v="0"/>
    <x v="1"/>
    <x v="0"/>
    <s v="92956469"/>
    <x v="0"/>
    <n v="1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01PIGIED0M"/>
    <s v="2024-04-09 12:28:06"/>
    <m/>
    <s v="118749"/>
    <x v="7"/>
    <x v="10"/>
    <x v="1"/>
    <x v="1"/>
    <m/>
    <x v="5"/>
    <x v="2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0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5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s v="2024-04-09 12:18:56"/>
    <s v="116270"/>
    <x v="5"/>
    <x v="8"/>
    <x v="1"/>
    <x v="3"/>
    <n v="3"/>
    <x v="4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m/>
    <s v="117191"/>
    <x v="5"/>
    <x v="8"/>
    <x v="1"/>
    <x v="5"/>
    <m/>
    <x v="5"/>
    <x v="2"/>
  </r>
  <r>
    <d v="2024-04-08T00:00:00"/>
    <d v="2024-03-13T00:00:00"/>
    <x v="1"/>
    <x v="11"/>
    <d v="2024-03-10T00:00:00"/>
    <x v="0"/>
    <x v="1"/>
    <x v="0"/>
    <s v="16687784"/>
    <x v="0"/>
    <n v="5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54GUCAMA1M"/>
    <s v="2024-04-08 16:41:59"/>
    <m/>
    <s v="118313"/>
    <x v="4"/>
    <x v="5"/>
    <x v="4"/>
    <x v="4"/>
    <n v="4"/>
    <x v="0"/>
    <x v="2"/>
  </r>
  <r>
    <d v="2024-04-09T00:00:00"/>
    <d v="2024-03-17T00:00:00"/>
    <x v="1"/>
    <x v="5"/>
    <d v="2024-03-13T00:00:00"/>
    <x v="1"/>
    <x v="1"/>
    <x v="0"/>
    <s v="72322791"/>
    <x v="0"/>
    <n v="3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3"/>
    <x v="0"/>
    <x v="3"/>
    <x v="4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0MEMASA1F"/>
    <s v="2024-04-09 12:31:03"/>
    <m/>
    <s v="118757"/>
    <x v="2"/>
    <x v="4"/>
    <x v="4"/>
    <x v="2"/>
    <n v="3"/>
    <x v="4"/>
    <x v="0"/>
  </r>
  <r>
    <d v="2024-04-09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49ANENJO1M"/>
    <s v="2024-04-09 14:57:55"/>
    <m/>
    <s v="118898"/>
    <x v="0"/>
    <x v="7"/>
    <x v="4"/>
    <x v="1"/>
    <n v="0"/>
    <x v="7"/>
    <x v="1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43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s v="2024-04-07 09:54:21"/>
    <s v="113980"/>
    <x v="7"/>
    <x v="10"/>
    <x v="4"/>
    <x v="4"/>
    <n v="10"/>
    <x v="3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m/>
    <s v="114801"/>
    <x v="3"/>
    <x v="3"/>
    <x v="1"/>
    <x v="1"/>
    <m/>
    <x v="5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m/>
    <s v="116209"/>
    <x v="1"/>
    <x v="6"/>
    <x v="1"/>
    <x v="3"/>
    <m/>
    <x v="5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m/>
    <s v="116210"/>
    <x v="2"/>
    <x v="2"/>
    <x v="1"/>
    <x v="1"/>
    <m/>
    <x v="5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m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m/>
    <s v="116215"/>
    <x v="4"/>
    <x v="5"/>
    <x v="1"/>
    <x v="3"/>
    <m/>
    <x v="5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7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s v="2024-04-09 13:15:11"/>
    <s v="116625"/>
    <x v="2"/>
    <x v="2"/>
    <x v="1"/>
    <x v="5"/>
    <n v="5"/>
    <x v="3"/>
    <x v="8"/>
  </r>
  <r>
    <d v="2024-04-05T00:00:00"/>
    <d v="2024-04-05T00:00:00"/>
    <x v="1"/>
    <x v="6"/>
    <d v="2024-03-30T00:00:00"/>
    <x v="1"/>
    <x v="1"/>
    <x v="0"/>
    <s v="4295506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P.S. NUEVO SULLANA"/>
    <s v=""/>
    <x v="0"/>
    <s v="202413200601A306A97.039GISEDI1F"/>
    <s v="2024-04-05 19:00:25"/>
    <s v="2024-04-08 16:12:24"/>
    <s v="117320"/>
    <x v="2"/>
    <x v="2"/>
    <x v="1"/>
    <x v="0"/>
    <n v="3"/>
    <x v="4"/>
    <x v="5"/>
  </r>
  <r>
    <d v="2024-04-05T00:00:00"/>
    <d v="2024-04-05T00:00:00"/>
    <x v="1"/>
    <x v="6"/>
    <d v="2024-03-31T00:00:00"/>
    <x v="1"/>
    <x v="1"/>
    <x v="0"/>
    <s v="44364106"/>
    <x v="0"/>
    <n v="36"/>
    <x v="1"/>
    <x v="1"/>
    <s v="0"/>
    <x v="1"/>
    <x v="4"/>
    <x v="1"/>
    <x v="0"/>
    <x v="2"/>
    <x v="2"/>
    <x v="0"/>
    <x v="0"/>
    <x v="2"/>
    <x v="0"/>
    <x v="1"/>
    <x v="16"/>
    <s v=""/>
    <m/>
    <x v="0"/>
    <x v="0"/>
    <m/>
    <x v="432"/>
    <x v="0"/>
    <x v="1"/>
    <x v="2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36YOFESE1M"/>
    <s v="2024-04-05 19:02:37"/>
    <s v="2024-04-07 09:52:54"/>
    <s v="117321"/>
    <x v="2"/>
    <x v="2"/>
    <x v="1"/>
    <x v="0"/>
    <n v="0"/>
    <x v="7"/>
    <x v="4"/>
  </r>
  <r>
    <d v="2024-04-08T00:00:00"/>
    <d v="2024-04-08T00:00:00"/>
    <x v="1"/>
    <x v="2"/>
    <d v="2024-04-06T00:00:00"/>
    <x v="1"/>
    <x v="1"/>
    <x v="0"/>
    <s v="62827685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012CAHUPA1F"/>
    <s v="2024-04-09 08:10:55"/>
    <m/>
    <s v="118476"/>
    <x v="6"/>
    <x v="9"/>
    <x v="1"/>
    <x v="1"/>
    <n v="0"/>
    <x v="7"/>
    <x v="1"/>
  </r>
  <r>
    <d v="2024-04-02T00:00:00"/>
    <d v="2024-04-02T00:00:00"/>
    <x v="1"/>
    <x v="6"/>
    <d v="2024-04-01T00:00:00"/>
    <x v="1"/>
    <x v="1"/>
    <x v="0"/>
    <s v="74559540"/>
    <x v="0"/>
    <n v="2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20TOHUFR1M"/>
    <s v="2024-04-09 09:48:16"/>
    <m/>
    <s v="118579"/>
    <x v="1"/>
    <x v="1"/>
    <x v="1"/>
    <x v="3"/>
    <n v="1"/>
    <x v="1"/>
    <x v="7"/>
  </r>
  <r>
    <d v="2024-04-02T00:00:00"/>
    <d v="2024-04-02T00:00:00"/>
    <x v="1"/>
    <x v="6"/>
    <d v="2024-04-02T00:00:00"/>
    <x v="1"/>
    <x v="1"/>
    <x v="0"/>
    <s v="80342053"/>
    <x v="0"/>
    <n v="4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44ZUCOME1M"/>
    <s v="2024-04-09 11:45:41"/>
    <m/>
    <s v="118709"/>
    <x v="0"/>
    <x v="0"/>
    <x v="1"/>
    <x v="3"/>
    <n v="1"/>
    <x v="1"/>
    <x v="9"/>
  </r>
  <r>
    <d v="2024-04-09T00:00:00"/>
    <d v="2024-04-09T00:00:00"/>
    <x v="1"/>
    <x v="2"/>
    <d v="2024-04-05T00:00:00"/>
    <x v="0"/>
    <x v="1"/>
    <x v="0"/>
    <s v="90975529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105ABPIVA1F"/>
    <s v="2024-04-09 12:00:38"/>
    <m/>
    <s v="118724"/>
    <x v="5"/>
    <x v="8"/>
    <x v="1"/>
    <x v="3"/>
    <m/>
    <x v="5"/>
    <x v="0"/>
  </r>
  <r>
    <d v="2024-04-09T00:00:00"/>
    <d v="2024-04-09T00:00:00"/>
    <x v="1"/>
    <x v="2"/>
    <d v="2024-04-03T00:00:00"/>
    <x v="1"/>
    <x v="1"/>
    <x v="0"/>
    <s v="62632565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4200114A303A97.013NIYODA1M"/>
    <s v="2024-04-09 13:21:41"/>
    <m/>
    <s v="118811"/>
    <x v="6"/>
    <x v="9"/>
    <x v="1"/>
    <x v="3"/>
    <m/>
    <x v="5"/>
    <x v="5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5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4-09T00:00:00"/>
    <d v="2024-03-16T00:00:00"/>
    <x v="1"/>
    <x v="11"/>
    <d v="2024-03-11T00:00:00"/>
    <x v="1"/>
    <x v="1"/>
    <x v="0"/>
    <s v="40404188"/>
    <x v="0"/>
    <n v="4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3"/>
    <x v="0"/>
    <x v="3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44ZESICE0M"/>
    <s v="2024-04-09 10:50:17"/>
    <m/>
    <s v="118635"/>
    <x v="0"/>
    <x v="0"/>
    <x v="4"/>
    <x v="6"/>
    <n v="8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9"/>
    <x v="0"/>
    <x v="1"/>
    <x v="3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09 18:41:07"/>
    <s v="116622"/>
    <x v="1"/>
    <x v="6"/>
    <x v="1"/>
    <x v="5"/>
    <m/>
    <x v="5"/>
    <x v="3"/>
  </r>
  <r>
    <d v="2024-04-08T00:00:00"/>
    <d v="2024-03-13T00:00:00"/>
    <x v="1"/>
    <x v="11"/>
    <d v="2024-03-10T00:00:00"/>
    <x v="1"/>
    <x v="1"/>
    <x v="0"/>
    <s v="74147882"/>
    <x v="0"/>
    <n v="29"/>
    <x v="0"/>
    <x v="3"/>
    <s v="35"/>
    <x v="0"/>
    <x v="12"/>
    <x v="0"/>
    <x v="0"/>
    <x v="1"/>
    <x v="9"/>
    <x v="1"/>
    <x v="3"/>
    <x v="0"/>
    <x v="0"/>
    <x v="1"/>
    <x v="6"/>
    <s v=""/>
    <m/>
    <x v="0"/>
    <x v="0"/>
    <m/>
    <x v="423"/>
    <x v="1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29CARACA1F"/>
    <s v="2024-04-08 16:26:40"/>
    <m/>
    <s v="118306"/>
    <x v="1"/>
    <x v="6"/>
    <x v="4"/>
    <x v="4"/>
    <n v="7"/>
    <x v="3"/>
    <x v="2"/>
  </r>
  <r>
    <d v="2024-04-09T00:00:00"/>
    <d v="2024-03-17T00:00:00"/>
    <x v="1"/>
    <x v="5"/>
    <d v="2024-03-12T00:00:00"/>
    <x v="0"/>
    <x v="1"/>
    <x v="0"/>
    <s v="76768399"/>
    <x v="0"/>
    <n v="20"/>
    <x v="0"/>
    <x v="3"/>
    <s v="32"/>
    <x v="0"/>
    <x v="12"/>
    <x v="0"/>
    <x v="0"/>
    <x v="1"/>
    <x v="9"/>
    <x v="1"/>
    <x v="3"/>
    <x v="0"/>
    <x v="0"/>
    <x v="0"/>
    <x v="0"/>
    <s v=""/>
    <m/>
    <x v="0"/>
    <x v="0"/>
    <m/>
    <x v="408"/>
    <x v="0"/>
    <x v="3"/>
    <x v="0"/>
    <x v="4"/>
    <x v="0"/>
    <x v="0"/>
    <x v="0"/>
    <x v="0"/>
    <x v="0"/>
    <x v="0"/>
    <x v="0"/>
    <x v="0"/>
    <x v="4"/>
    <s v=""/>
    <x v="0"/>
    <s v="HOSPITAL I MIGUEL CRUZADO VERA - ESSALUD PAITA"/>
    <s v=""/>
    <x v="0"/>
    <s v="202411200501C101A97.120BUCHSO1F"/>
    <s v="2024-04-09 11:19:19"/>
    <m/>
    <s v="118664"/>
    <x v="1"/>
    <x v="1"/>
    <x v="4"/>
    <x v="2"/>
    <n v="4"/>
    <x v="0"/>
    <x v="4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s v="2024-04-06 10:59:45"/>
    <s v="114968"/>
    <x v="2"/>
    <x v="4"/>
    <x v="4"/>
    <x v="5"/>
    <n v="8"/>
    <x v="3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5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IGG POSITIVO"/>
    <x v="0"/>
    <s v="202413200101A101A97.143CHCOVI1F"/>
    <s v="2024-04-03 14:43:44"/>
    <s v="2024-04-06 11:10:48"/>
    <s v="116062"/>
    <x v="0"/>
    <x v="0"/>
    <x v="1"/>
    <x v="3"/>
    <n v="4"/>
    <x v="0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s v="2024-04-06 11:02:06"/>
    <s v="116065"/>
    <x v="3"/>
    <x v="3"/>
    <x v="1"/>
    <x v="1"/>
    <n v="4"/>
    <x v="0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4-06T00:00:00"/>
    <d v="2024-04-05T00:00:00"/>
    <x v="1"/>
    <x v="6"/>
    <d v="2024-04-03T00:00:00"/>
    <x v="0"/>
    <x v="1"/>
    <x v="0"/>
    <s v="76249105"/>
    <x v="0"/>
    <n v="28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8FAGAES1F"/>
    <s v="2024-04-06 10:34:23"/>
    <m/>
    <s v="117464"/>
    <x v="1"/>
    <x v="6"/>
    <x v="1"/>
    <x v="0"/>
    <m/>
    <x v="5"/>
    <x v="1"/>
  </r>
  <r>
    <d v="2024-04-08T00:00:00"/>
    <d v="2024-04-06T00:00:00"/>
    <x v="1"/>
    <x v="6"/>
    <d v="2024-04-04T00:00:00"/>
    <x v="1"/>
    <x v="1"/>
    <x v="0"/>
    <s v="77470256"/>
    <x v="0"/>
    <n v="18"/>
    <x v="0"/>
    <x v="3"/>
    <s v="29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LOS ALGARROBOS"/>
    <s v="NS1,IGG,IGM NO REACTIVO"/>
    <x v="0"/>
    <s v="202414200101A202A97.018GARIED1F"/>
    <s v="2024-04-08 10:29:18"/>
    <m/>
    <s v="117933"/>
    <x v="3"/>
    <x v="3"/>
    <x v="1"/>
    <x v="6"/>
    <m/>
    <x v="5"/>
    <x v="1"/>
  </r>
  <r>
    <d v="2024-04-09T00:00:00"/>
    <d v="2024-04-08T00:00:00"/>
    <x v="1"/>
    <x v="2"/>
    <d v="2024-04-05T00:00:00"/>
    <x v="0"/>
    <x v="1"/>
    <x v="0"/>
    <s v="74746688"/>
    <x v="0"/>
    <n v="24"/>
    <x v="0"/>
    <x v="3"/>
    <s v="24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4CRGAJA0F"/>
    <s v="2024-04-09 12:37:46"/>
    <m/>
    <s v="118761"/>
    <x v="1"/>
    <x v="1"/>
    <x v="1"/>
    <x v="1"/>
    <m/>
    <x v="5"/>
    <x v="2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1"/>
    <d v="2024-04-07T00:00:00"/>
    <x v="9"/>
    <x v="0"/>
    <x v="5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s v="2024-04-08 16:16:33"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0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1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PARTICULAR  NS1 POSITIVO"/>
    <x v="0"/>
    <s v="202414200101A101A97.258MACIFE1M"/>
    <s v="2024-04-02 12:25:35"/>
    <s v="2024-04-06 11:08:27"/>
    <s v="115461"/>
    <x v="4"/>
    <x v="12"/>
    <x v="1"/>
    <x v="1"/>
    <n v="4"/>
    <x v="0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5"/>
    <x v="4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s v="2024-04-08 11:15:25"/>
    <s v="115470"/>
    <x v="9"/>
    <x v="13"/>
    <x v="1"/>
    <x v="3"/>
    <n v="6"/>
    <x v="3"/>
    <x v="8"/>
  </r>
  <r>
    <d v="2024-04-06T00:00:00"/>
    <d v="2024-04-05T00:00:00"/>
    <x v="1"/>
    <x v="6"/>
    <d v="2024-04-02T00:00:00"/>
    <x v="5"/>
    <x v="2"/>
    <x v="0"/>
    <s v="75449787"/>
    <x v="0"/>
    <n v="2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IGG POSITIVO"/>
    <x v="0"/>
    <s v="202414200101A101A97.226VILUDA1M"/>
    <s v="2024-04-06 10:39:34"/>
    <s v="2024-04-08 11:17:05"/>
    <s v="117465"/>
    <x v="1"/>
    <x v="6"/>
    <x v="1"/>
    <x v="0"/>
    <n v="1"/>
    <x v="1"/>
    <x v="2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3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s v="2024-04-08 16:43:16"/>
    <s v="116610"/>
    <x v="9"/>
    <x v="14"/>
    <x v="1"/>
    <x v="3"/>
    <n v="6"/>
    <x v="3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m/>
    <s v="114945"/>
    <x v="9"/>
    <x v="15"/>
    <x v="4"/>
    <x v="4"/>
    <m/>
    <x v="5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9"/>
    <x v="0"/>
    <x v="1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05 11:52:48"/>
    <s v="117044"/>
    <x v="3"/>
    <x v="3"/>
    <x v="1"/>
    <x v="5"/>
    <m/>
    <x v="5"/>
    <x v="7"/>
  </r>
  <r>
    <d v="2024-04-09T00:00:00"/>
    <d v="2024-04-08T00:00:00"/>
    <x v="1"/>
    <x v="2"/>
    <d v="2024-04-04T00:00:00"/>
    <x v="0"/>
    <x v="2"/>
    <x v="0"/>
    <s v="02894222"/>
    <x v="0"/>
    <n v="47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E.S I-3 LA ARENA"/>
    <s v=""/>
    <x v="0"/>
    <s v="202414200109A201A97.147CHINCA1M"/>
    <s v="2024-04-09 12:26:00"/>
    <m/>
    <s v="118746"/>
    <x v="0"/>
    <x v="7"/>
    <x v="1"/>
    <x v="1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3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s v="2024-04-06 15:17:40"/>
    <s v="110630"/>
    <x v="1"/>
    <x v="6"/>
    <x v="4"/>
    <x v="0"/>
    <n v="1"/>
    <x v="1"/>
    <x v="1"/>
  </r>
  <r>
    <d v="2024-04-06T00:00:00"/>
    <d v="2024-04-02T00:00:00"/>
    <x v="1"/>
    <x v="6"/>
    <d v="2024-04-01T00:00:00"/>
    <x v="1"/>
    <x v="0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438"/>
    <x v="0"/>
    <x v="5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6 19:46:19"/>
    <s v="115816"/>
    <x v="3"/>
    <x v="3"/>
    <x v="1"/>
    <x v="3"/>
    <n v="4"/>
    <x v="0"/>
    <x v="7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4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s v="2024-04-08 16:11:15"/>
    <s v="116643"/>
    <x v="2"/>
    <x v="2"/>
    <x v="1"/>
    <x v="4"/>
    <n v="4"/>
    <x v="0"/>
    <x v="7"/>
  </r>
  <r>
    <d v="2024-04-07T00:00:00"/>
    <d v="2024-04-06T00:00:00"/>
    <x v="1"/>
    <x v="6"/>
    <d v="2024-04-01T00:00:00"/>
    <x v="1"/>
    <x v="0"/>
    <x v="0"/>
    <s v="93778290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M"/>
    <s v="2024-04-06 15:34:28"/>
    <s v="2024-04-07 18:33:12"/>
    <s v="117707"/>
    <x v="8"/>
    <x v="10"/>
    <x v="1"/>
    <x v="6"/>
    <n v="1"/>
    <x v="1"/>
    <x v="4"/>
  </r>
  <r>
    <d v="2024-04-07T00:00:00"/>
    <d v="2024-04-06T00:00:00"/>
    <x v="1"/>
    <x v="6"/>
    <d v="2024-04-01T00:00:00"/>
    <x v="1"/>
    <x v="0"/>
    <x v="0"/>
    <s v="93778282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0M"/>
    <s v="2024-04-06 15:36:19"/>
    <s v="2024-04-07 18:32:46"/>
    <s v="117709"/>
    <x v="8"/>
    <x v="10"/>
    <x v="1"/>
    <x v="6"/>
    <n v="1"/>
    <x v="1"/>
    <x v="4"/>
  </r>
  <r>
    <d v="2024-04-04T00:00:00"/>
    <d v="2024-04-04T00:00:00"/>
    <x v="1"/>
    <x v="6"/>
    <d v="2024-04-02T00:00:00"/>
    <x v="1"/>
    <x v="0"/>
    <x v="0"/>
    <s v="76827696"/>
    <x v="0"/>
    <n v="27"/>
    <x v="0"/>
    <x v="3"/>
    <s v="29"/>
    <x v="1"/>
    <x v="4"/>
    <x v="1"/>
    <x v="0"/>
    <x v="2"/>
    <x v="2"/>
    <x v="0"/>
    <x v="0"/>
    <x v="2"/>
    <x v="0"/>
    <x v="0"/>
    <x v="31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4200506A201A97.027RUMEMI10F"/>
    <s v="2024-04-07 10:38:39"/>
    <s v="2024-04-08 18:22:01"/>
    <s v="117781"/>
    <x v="1"/>
    <x v="6"/>
    <x v="1"/>
    <x v="5"/>
    <n v="4"/>
    <x v="0"/>
    <x v="1"/>
  </r>
  <r>
    <d v="2024-04-09T00:00:00"/>
    <d v="2024-04-08T00:00:00"/>
    <x v="1"/>
    <x v="2"/>
    <d v="2024-03-21T00:00:00"/>
    <x v="0"/>
    <x v="0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OBSERVSCION "/>
    <x v="0"/>
    <s v="HOSP. APOYO II SULLANA"/>
    <s v=""/>
    <x v="0"/>
    <s v="202412200601A101A97.182GADEFR1F"/>
    <s v="2024-04-09 09:00:27"/>
    <s v="2024-04-09 15:00:09"/>
    <s v="118528"/>
    <x v="9"/>
    <x v="13"/>
    <x v="1"/>
    <x v="1"/>
    <m/>
    <x v="5"/>
    <x v="14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4-05T00:00:00"/>
    <d v="2024-03-11T00:00:00"/>
    <x v="1"/>
    <x v="11"/>
    <d v="2024-03-06T00:00:00"/>
    <x v="0"/>
    <x v="0"/>
    <x v="0"/>
    <s v="46851400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4C101A97.133LUMANA1F"/>
    <s v="2024-04-05 17:09:11"/>
    <m/>
    <s v="117299"/>
    <x v="2"/>
    <x v="4"/>
    <x v="4"/>
    <x v="1"/>
    <n v="2"/>
    <x v="2"/>
    <x v="4"/>
  </r>
  <r>
    <d v="2024-04-06T00:00:00"/>
    <d v="2024-04-02T00:00:00"/>
    <x v="1"/>
    <x v="6"/>
    <d v="2024-03-29T00:00:00"/>
    <x v="0"/>
    <x v="0"/>
    <x v="0"/>
    <s v="47476608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IPYODI1F"/>
    <s v="2024-04-06 11:08:07"/>
    <m/>
    <s v="117502"/>
    <x v="2"/>
    <x v="4"/>
    <x v="1"/>
    <x v="3"/>
    <n v="3"/>
    <x v="4"/>
    <x v="0"/>
  </r>
  <r>
    <d v="2024-04-09T00:00:00"/>
    <d v="2024-03-30T00:00:00"/>
    <x v="1"/>
    <x v="7"/>
    <d v="2024-03-28T00:00:00"/>
    <x v="0"/>
    <x v="0"/>
    <x v="0"/>
    <s v="79673530"/>
    <x v="0"/>
    <n v="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7IMPATE1M"/>
    <s v="2024-04-09 13:41:20"/>
    <m/>
    <s v="118839"/>
    <x v="5"/>
    <x v="8"/>
    <x v="4"/>
    <x v="6"/>
    <n v="8"/>
    <x v="3"/>
    <x v="1"/>
  </r>
  <r>
    <d v="2024-04-09T00:00:00"/>
    <d v="2024-03-31T00:00:00"/>
    <x v="1"/>
    <x v="6"/>
    <d v="2024-03-30T00:00:00"/>
    <x v="0"/>
    <x v="0"/>
    <x v="0"/>
    <s v="02689016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8COCAOS1M"/>
    <s v="2024-04-09 13:45:40"/>
    <m/>
    <s v="118845"/>
    <x v="9"/>
    <x v="11"/>
    <x v="4"/>
    <x v="2"/>
    <n v="9"/>
    <x v="3"/>
    <x v="7"/>
  </r>
  <r>
    <d v="2024-04-09T00:00:00"/>
    <d v="2024-04-02T00:00:00"/>
    <x v="1"/>
    <x v="6"/>
    <d v="2024-03-30T00:00:00"/>
    <x v="0"/>
    <x v="0"/>
    <x v="0"/>
    <s v="62058646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5ABCOKE1M"/>
    <s v="2024-04-09 15:18:03"/>
    <m/>
    <s v="118911"/>
    <x v="3"/>
    <x v="3"/>
    <x v="1"/>
    <x v="3"/>
    <n v="5"/>
    <x v="3"/>
    <x v="2"/>
  </r>
  <r>
    <d v="2024-04-09T00:00:00"/>
    <d v="2024-04-02T00:00:00"/>
    <x v="1"/>
    <x v="6"/>
    <d v="2024-03-31T00:00:00"/>
    <x v="0"/>
    <x v="0"/>
    <x v="0"/>
    <s v="78560794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09RURUYA1M"/>
    <s v="2024-04-09 15:21:41"/>
    <m/>
    <s v="118917"/>
    <x v="5"/>
    <x v="8"/>
    <x v="1"/>
    <x v="3"/>
    <n v="4"/>
    <x v="0"/>
    <x v="1"/>
  </r>
  <r>
    <d v="2024-04-09T00:00:00"/>
    <d v="2024-04-02T00:00:00"/>
    <x v="1"/>
    <x v="6"/>
    <d v="2024-04-01T00:00:00"/>
    <x v="0"/>
    <x v="0"/>
    <x v="0"/>
    <s v="41326676"/>
    <x v="0"/>
    <n v="4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2CHLIZE1F"/>
    <s v="2024-04-09 15:25:38"/>
    <m/>
    <s v="118919"/>
    <x v="0"/>
    <x v="0"/>
    <x v="1"/>
    <x v="3"/>
    <n v="7"/>
    <x v="3"/>
    <x v="7"/>
  </r>
  <r>
    <d v="2024-04-09T00:00:00"/>
    <d v="2024-04-03T00:00:00"/>
    <x v="1"/>
    <x v="6"/>
    <d v="2024-03-30T00:00:00"/>
    <x v="0"/>
    <x v="0"/>
    <x v="0"/>
    <s v="62634949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3RORUJE1F"/>
    <s v="2024-04-09 15:30:12"/>
    <m/>
    <s v="118927"/>
    <x v="6"/>
    <x v="9"/>
    <x v="1"/>
    <x v="4"/>
    <n v="3"/>
    <x v="4"/>
    <x v="0"/>
  </r>
  <r>
    <d v="2024-04-09T00:00:00"/>
    <d v="2024-04-03T00:00:00"/>
    <x v="1"/>
    <x v="6"/>
    <d v="2024-03-30T00:00:00"/>
    <x v="0"/>
    <x v="0"/>
    <x v="0"/>
    <s v="02849885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9FLJUVE1F"/>
    <s v="2024-04-09 15:31:56"/>
    <m/>
    <s v="118929"/>
    <x v="0"/>
    <x v="7"/>
    <x v="1"/>
    <x v="4"/>
    <n v="5"/>
    <x v="3"/>
    <x v="0"/>
  </r>
  <r>
    <d v="2024-04-09T00:00:00"/>
    <d v="2024-04-03T00:00:00"/>
    <x v="1"/>
    <x v="6"/>
    <d v="2024-03-29T00:00:00"/>
    <x v="0"/>
    <x v="0"/>
    <x v="0"/>
    <s v="4587158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VEVAVI1F"/>
    <s v="2024-04-09 15:36:11"/>
    <m/>
    <s v="118932"/>
    <x v="2"/>
    <x v="2"/>
    <x v="1"/>
    <x v="4"/>
    <n v="4"/>
    <x v="0"/>
    <x v="4"/>
  </r>
  <r>
    <d v="2024-04-09T00:00:00"/>
    <d v="2024-04-03T00:00:00"/>
    <x v="1"/>
    <x v="6"/>
    <d v="2024-03-30T00:00:00"/>
    <x v="0"/>
    <x v="0"/>
    <x v="0"/>
    <s v="03478425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53ATCREU1F"/>
    <s v="2024-04-09 15:37:37"/>
    <m/>
    <s v="118933"/>
    <x v="4"/>
    <x v="5"/>
    <x v="1"/>
    <x v="4"/>
    <n v="3"/>
    <x v="4"/>
    <x v="0"/>
  </r>
  <r>
    <d v="2024-04-09T00:00:00"/>
    <d v="2024-04-03T00:00:00"/>
    <x v="1"/>
    <x v="6"/>
    <d v="2024-03-31T00:00:00"/>
    <x v="0"/>
    <x v="0"/>
    <x v="0"/>
    <s v="47498065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2LEBRMA1M"/>
    <s v="2024-04-09 15:38:59"/>
    <m/>
    <s v="118934"/>
    <x v="2"/>
    <x v="4"/>
    <x v="1"/>
    <x v="4"/>
    <n v="4"/>
    <x v="0"/>
    <x v="2"/>
  </r>
  <r>
    <d v="2024-04-09T00:00:00"/>
    <d v="2024-04-03T00:00:00"/>
    <x v="1"/>
    <x v="6"/>
    <d v="2024-03-23T00:00:00"/>
    <x v="1"/>
    <x v="0"/>
    <x v="0"/>
    <s v="18128595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0YPVEAN1F"/>
    <s v="2024-04-09 15:40:35"/>
    <m/>
    <s v="118935"/>
    <x v="4"/>
    <x v="5"/>
    <x v="1"/>
    <x v="4"/>
    <n v="2"/>
    <x v="2"/>
    <x v="16"/>
  </r>
  <r>
    <d v="2024-04-09T00:00:00"/>
    <d v="2024-04-03T00:00:00"/>
    <x v="1"/>
    <x v="6"/>
    <d v="2024-03-31T00:00:00"/>
    <x v="0"/>
    <x v="0"/>
    <x v="0"/>
    <s v="78257372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0CAATLU1F"/>
    <s v="2024-04-09 15:44:54"/>
    <m/>
    <s v="118939"/>
    <x v="6"/>
    <x v="9"/>
    <x v="1"/>
    <x v="4"/>
    <n v="6"/>
    <x v="3"/>
    <x v="2"/>
  </r>
  <r>
    <d v="2024-04-09T00:00:00"/>
    <d v="2024-04-04T00:00:00"/>
    <x v="1"/>
    <x v="6"/>
    <d v="2024-04-01T00:00:00"/>
    <x v="0"/>
    <x v="0"/>
    <x v="0"/>
    <s v="6299742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2ALRADA1F"/>
    <s v="2024-04-09 15:46:14"/>
    <m/>
    <s v="118940"/>
    <x v="6"/>
    <x v="9"/>
    <x v="1"/>
    <x v="5"/>
    <n v="5"/>
    <x v="3"/>
    <x v="2"/>
  </r>
  <r>
    <d v="2024-04-09T00:00:00"/>
    <d v="2024-04-04T00:00:00"/>
    <x v="1"/>
    <x v="6"/>
    <d v="2024-04-01T00:00:00"/>
    <x v="0"/>
    <x v="0"/>
    <x v="0"/>
    <s v="0350038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8RUPIJU1F"/>
    <s v="2024-04-09 15:48:08"/>
    <m/>
    <s v="118944"/>
    <x v="0"/>
    <x v="7"/>
    <x v="1"/>
    <x v="5"/>
    <n v="2"/>
    <x v="2"/>
    <x v="2"/>
  </r>
  <r>
    <d v="2024-04-09T00:00:00"/>
    <d v="2024-04-04T00:00:00"/>
    <x v="1"/>
    <x v="6"/>
    <d v="2024-04-01T00:00:00"/>
    <x v="1"/>
    <x v="0"/>
    <x v="0"/>
    <s v="74985756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25LEULJE1M"/>
    <s v="2024-04-09 15:49:22"/>
    <m/>
    <s v="118947"/>
    <x v="1"/>
    <x v="6"/>
    <x v="1"/>
    <x v="5"/>
    <n v="4"/>
    <x v="0"/>
    <x v="2"/>
  </r>
  <r>
    <d v="2024-04-09T00:00:00"/>
    <d v="2024-04-04T00:00:00"/>
    <x v="1"/>
    <x v="6"/>
    <d v="2024-04-01T00:00:00"/>
    <x v="0"/>
    <x v="0"/>
    <x v="0"/>
    <s v="61207788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2AGPEAN1F"/>
    <s v="2024-04-09 16:01:06"/>
    <m/>
    <s v="118949"/>
    <x v="1"/>
    <x v="1"/>
    <x v="1"/>
    <x v="5"/>
    <n v="4"/>
    <x v="0"/>
    <x v="2"/>
  </r>
  <r>
    <d v="2024-04-09T00:00:00"/>
    <d v="2024-04-05T00:00:00"/>
    <x v="1"/>
    <x v="6"/>
    <d v="2024-03-29T00:00:00"/>
    <x v="0"/>
    <x v="0"/>
    <x v="0"/>
    <s v="7758254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2YACOIK1M"/>
    <s v="2024-04-09 16:03:21"/>
    <m/>
    <s v="118951"/>
    <x v="6"/>
    <x v="9"/>
    <x v="1"/>
    <x v="0"/>
    <n v="2"/>
    <x v="2"/>
    <x v="3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s v="2024-04-08 17:20:41"/>
    <s v="112531"/>
    <x v="1"/>
    <x v="6"/>
    <x v="4"/>
    <x v="2"/>
    <n v="1"/>
    <x v="1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s v="2024-04-08 17:21:28"/>
    <s v="112538"/>
    <x v="0"/>
    <x v="7"/>
    <x v="4"/>
    <x v="6"/>
    <n v="3"/>
    <x v="4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4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8T00:00:00"/>
    <d v="2024-04-01T00:00:00"/>
    <x v="1"/>
    <x v="6"/>
    <d v="2024-03-30T00:00:00"/>
    <x v="0"/>
    <x v="0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8 18:49:26"/>
    <s v="115036"/>
    <x v="4"/>
    <x v="5"/>
    <x v="1"/>
    <x v="1"/>
    <n v="7"/>
    <x v="3"/>
    <x v="1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8T00:00:00"/>
    <d v="2024-04-02T00:00:00"/>
    <x v="1"/>
    <x v="6"/>
    <d v="2024-04-01T00:00:00"/>
    <x v="0"/>
    <x v="0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8 18:49:48"/>
    <s v="115814"/>
    <x v="3"/>
    <x v="3"/>
    <x v="1"/>
    <x v="3"/>
    <n v="6"/>
    <x v="3"/>
    <x v="7"/>
  </r>
  <r>
    <d v="2024-04-07T00:00:00"/>
    <d v="2024-04-03T00:00:00"/>
    <x v="1"/>
    <x v="6"/>
    <d v="2024-03-27T00:00:00"/>
    <x v="0"/>
    <x v="0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7 18:31:00"/>
    <s v="116149"/>
    <x v="4"/>
    <x v="12"/>
    <x v="1"/>
    <x v="4"/>
    <n v="4"/>
    <x v="0"/>
    <x v="3"/>
  </r>
  <r>
    <d v="2024-04-09T00:00:00"/>
    <d v="2024-04-03T00:00:00"/>
    <x v="1"/>
    <x v="6"/>
    <d v="2024-04-01T00:00:00"/>
    <x v="0"/>
    <x v="0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9 19:51:16"/>
    <s v="116151"/>
    <x v="2"/>
    <x v="4"/>
    <x v="1"/>
    <x v="4"/>
    <n v="6"/>
    <x v="3"/>
    <x v="1"/>
  </r>
  <r>
    <d v="2024-04-07T00:00:00"/>
    <d v="2024-04-03T00:00:00"/>
    <x v="1"/>
    <x v="6"/>
    <d v="2024-03-28T00:00:00"/>
    <x v="0"/>
    <x v="0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6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7 18:30:22"/>
    <s v="116154"/>
    <x v="1"/>
    <x v="1"/>
    <x v="1"/>
    <x v="4"/>
    <n v="4"/>
    <x v="0"/>
    <x v="5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6T00:00:00"/>
    <d v="2024-04-03T00:00:00"/>
    <x v="1"/>
    <x v="6"/>
    <d v="2024-03-29T00:00:00"/>
    <x v="0"/>
    <x v="0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6 19:46:51"/>
    <s v="116385"/>
    <x v="2"/>
    <x v="2"/>
    <x v="1"/>
    <x v="4"/>
    <n v="3"/>
    <x v="4"/>
    <x v="4"/>
  </r>
  <r>
    <d v="2024-04-07T00:00:00"/>
    <d v="2024-04-03T00:00:00"/>
    <x v="1"/>
    <x v="6"/>
    <d v="2024-03-31T00:00:00"/>
    <x v="0"/>
    <x v="0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3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7 18:31:24"/>
    <s v="116465"/>
    <x v="2"/>
    <x v="2"/>
    <x v="1"/>
    <x v="4"/>
    <n v="4"/>
    <x v="0"/>
    <x v="2"/>
  </r>
  <r>
    <d v="2024-04-07T00:00:00"/>
    <d v="2024-04-02T00:00:00"/>
    <x v="1"/>
    <x v="6"/>
    <d v="2024-03-28T00:00:00"/>
    <x v="0"/>
    <x v="0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7 18:31:50"/>
    <s v="116471"/>
    <x v="6"/>
    <x v="9"/>
    <x v="1"/>
    <x v="3"/>
    <n v="5"/>
    <x v="3"/>
    <x v="4"/>
  </r>
  <r>
    <d v="2024-04-06T00:00:00"/>
    <d v="2024-04-03T00:00:00"/>
    <x v="1"/>
    <x v="6"/>
    <d v="2024-04-01T00:00:00"/>
    <x v="0"/>
    <x v="0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6 19:47:23"/>
    <s v="116472"/>
    <x v="3"/>
    <x v="3"/>
    <x v="1"/>
    <x v="4"/>
    <n v="3"/>
    <x v="4"/>
    <x v="1"/>
  </r>
  <r>
    <d v="2024-04-06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s v="2024-04-06 19:47:59"/>
    <s v="116678"/>
    <x v="3"/>
    <x v="3"/>
    <x v="1"/>
    <x v="4"/>
    <n v="3"/>
    <x v="4"/>
    <x v="0"/>
  </r>
  <r>
    <d v="2024-04-06T00:00:00"/>
    <d v="2024-04-04T00:00:00"/>
    <x v="1"/>
    <x v="6"/>
    <d v="2024-03-30T00:00:00"/>
    <x v="0"/>
    <x v="0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s v="2024-04-06 19:49:02"/>
    <s v="116756"/>
    <x v="3"/>
    <x v="3"/>
    <x v="1"/>
    <x v="5"/>
    <n v="2"/>
    <x v="2"/>
    <x v="4"/>
  </r>
  <r>
    <d v="2024-04-06T00:00:00"/>
    <d v="2024-04-03T00:00:00"/>
    <x v="1"/>
    <x v="6"/>
    <d v="2024-04-03T00:00:00"/>
    <x v="0"/>
    <x v="0"/>
    <x v="0"/>
    <s v="73508154"/>
    <x v="0"/>
    <n v="2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C.S. EL ARENAL"/>
    <s v=""/>
    <x v="0"/>
    <s v="202414200503A201A97.124ANPRDA1F"/>
    <s v="2024-04-05 16:42:00"/>
    <s v="2024-04-06 19:49:29"/>
    <s v="117277"/>
    <x v="1"/>
    <x v="1"/>
    <x v="1"/>
    <x v="4"/>
    <n v="3"/>
    <x v="4"/>
    <x v="9"/>
  </r>
  <r>
    <d v="2024-04-08T00:00:00"/>
    <d v="2024-04-04T00:00:00"/>
    <x v="1"/>
    <x v="6"/>
    <d v="2024-03-30T00:00:00"/>
    <x v="1"/>
    <x v="0"/>
    <x v="0"/>
    <s v="6082400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7TECOJA1M"/>
    <s v="2024-04-05 16:43:50"/>
    <s v="2024-04-08 18:50:14"/>
    <s v="117278"/>
    <x v="3"/>
    <x v="3"/>
    <x v="1"/>
    <x v="5"/>
    <n v="4"/>
    <x v="0"/>
    <x v="4"/>
  </r>
  <r>
    <d v="2024-04-09T00:00:00"/>
    <d v="2024-04-04T00:00:00"/>
    <x v="1"/>
    <x v="6"/>
    <d v="2024-03-31T00:00:00"/>
    <x v="0"/>
    <x v="0"/>
    <x v="0"/>
    <s v="7008841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5TIMEED1M"/>
    <s v="2024-04-05 16:46:02"/>
    <s v="2024-04-09 19:51:47"/>
    <s v="117280"/>
    <x v="2"/>
    <x v="2"/>
    <x v="1"/>
    <x v="5"/>
    <n v="5"/>
    <x v="3"/>
    <x v="0"/>
  </r>
  <r>
    <d v="2024-04-07T00:00:00"/>
    <d v="2024-04-03T00:00:00"/>
    <x v="1"/>
    <x v="6"/>
    <d v="2024-03-30T00:00:00"/>
    <x v="0"/>
    <x v="0"/>
    <x v="0"/>
    <s v="6151257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CAYAAS1F"/>
    <s v="2024-04-05 16:48:09"/>
    <s v="2024-04-07 10:12:00"/>
    <s v="117285"/>
    <x v="3"/>
    <x v="3"/>
    <x v="1"/>
    <x v="4"/>
    <n v="3"/>
    <x v="4"/>
    <x v="0"/>
  </r>
  <r>
    <d v="2024-04-07T00:00:00"/>
    <d v="2024-04-04T00:00:00"/>
    <x v="1"/>
    <x v="6"/>
    <d v="2024-03-30T00:00:00"/>
    <x v="0"/>
    <x v="0"/>
    <x v="0"/>
    <s v="47460578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2DUROCH1M"/>
    <s v="2024-04-05 16:50:18"/>
    <s v="2024-04-07 18:32:16"/>
    <s v="117286"/>
    <x v="2"/>
    <x v="4"/>
    <x v="1"/>
    <x v="5"/>
    <n v="3"/>
    <x v="4"/>
    <x v="4"/>
  </r>
  <r>
    <d v="2024-04-06T00:00:00"/>
    <d v="2024-04-04T00:00:00"/>
    <x v="1"/>
    <x v="6"/>
    <d v="2024-03-31T00:00:00"/>
    <x v="1"/>
    <x v="0"/>
    <x v="0"/>
    <s v="4191045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AGANEL1F"/>
    <s v="2024-04-05 16:54:20"/>
    <s v="2024-04-06 19:50:36"/>
    <s v="117291"/>
    <x v="0"/>
    <x v="0"/>
    <x v="1"/>
    <x v="5"/>
    <n v="2"/>
    <x v="2"/>
    <x v="0"/>
  </r>
  <r>
    <d v="2024-04-09T00:00:00"/>
    <d v="2024-04-05T00:00:00"/>
    <x v="1"/>
    <x v="6"/>
    <d v="2024-03-31T00:00:00"/>
    <x v="0"/>
    <x v="0"/>
    <x v="0"/>
    <s v="42386348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SERATA1F"/>
    <s v="2024-04-05 18:15:37"/>
    <s v="2024-04-09 19:52:55"/>
    <s v="117305"/>
    <x v="0"/>
    <x v="0"/>
    <x v="1"/>
    <x v="0"/>
    <n v="4"/>
    <x v="0"/>
    <x v="4"/>
  </r>
  <r>
    <d v="2024-04-09T00:00:00"/>
    <d v="2024-04-05T00:00:00"/>
    <x v="1"/>
    <x v="6"/>
    <d v="2024-04-02T00:00:00"/>
    <x v="1"/>
    <x v="0"/>
    <x v="0"/>
    <s v="4148677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1MOCHDI1F"/>
    <s v="2024-04-06 13:46:18"/>
    <s v="2024-04-09 19:53:27"/>
    <s v="117678"/>
    <x v="0"/>
    <x v="0"/>
    <x v="1"/>
    <x v="0"/>
    <n v="4"/>
    <x v="0"/>
    <x v="2"/>
  </r>
  <r>
    <d v="2024-04-08T00:00:00"/>
    <d v="2024-04-06T00:00:00"/>
    <x v="1"/>
    <x v="6"/>
    <d v="2024-04-03T00:00:00"/>
    <x v="0"/>
    <x v="0"/>
    <x v="0"/>
    <s v="035055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COCORO1F"/>
    <s v="2024-04-07 11:50:39"/>
    <s v="2024-04-08 18:50:47"/>
    <s v="117790"/>
    <x v="4"/>
    <x v="5"/>
    <x v="1"/>
    <x v="6"/>
    <n v="2"/>
    <x v="2"/>
    <x v="2"/>
  </r>
  <r>
    <d v="2024-04-08T00:00:00"/>
    <d v="2024-04-06T00:00:00"/>
    <x v="1"/>
    <x v="6"/>
    <d v="2024-04-01T00:00:00"/>
    <x v="0"/>
    <x v="0"/>
    <x v="0"/>
    <s v="7884386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2CLLALO1F"/>
    <s v="2024-04-07 11:52:07"/>
    <s v="2024-04-08 18:51:13"/>
    <s v="117791"/>
    <x v="1"/>
    <x v="1"/>
    <x v="1"/>
    <x v="6"/>
    <n v="2"/>
    <x v="2"/>
    <x v="4"/>
  </r>
  <r>
    <d v="2024-04-08T00:00:00"/>
    <d v="2024-04-06T00:00:00"/>
    <x v="1"/>
    <x v="6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0"/>
    <x v="1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07 11:53:05"/>
    <s v="2024-04-08 18:52:48"/>
    <s v="117792"/>
    <x v="0"/>
    <x v="7"/>
    <x v="1"/>
    <x v="6"/>
    <n v="2"/>
    <x v="2"/>
    <x v="0"/>
  </r>
  <r>
    <d v="2024-04-08T00:00:00"/>
    <d v="2024-04-07T00:00:00"/>
    <x v="1"/>
    <x v="2"/>
    <d v="2024-04-03T00:00:00"/>
    <x v="0"/>
    <x v="0"/>
    <x v="0"/>
    <s v="4231329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0MARUKA1F"/>
    <s v="2024-04-08 12:26:47"/>
    <s v="2024-04-08 18:56:30"/>
    <s v="118071"/>
    <x v="0"/>
    <x v="0"/>
    <x v="1"/>
    <x v="2"/>
    <n v="1"/>
    <x v="1"/>
    <x v="0"/>
  </r>
  <r>
    <d v="2024-04-05T00:00:00"/>
    <d v="2024-04-05T00:00:00"/>
    <x v="1"/>
    <x v="6"/>
    <d v="2024-04-01T00:00:00"/>
    <x v="0"/>
    <x v="0"/>
    <x v="0"/>
    <s v="91180132"/>
    <x v="0"/>
    <n v="5"/>
    <x v="0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HMUMI1F"/>
    <s v="2024-04-09 15:21:03"/>
    <m/>
    <s v="118915"/>
    <x v="5"/>
    <x v="8"/>
    <x v="1"/>
    <x v="0"/>
    <n v="1"/>
    <x v="1"/>
    <x v="0"/>
  </r>
  <r>
    <d v="2024-04-09T00:00:00"/>
    <d v="2024-04-05T00:00:00"/>
    <x v="1"/>
    <x v="6"/>
    <d v="2024-04-01T00:00:00"/>
    <x v="0"/>
    <x v="0"/>
    <x v="0"/>
    <s v="61303174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6FLATCA1F"/>
    <s v="2024-04-09 16:04:45"/>
    <m/>
    <s v="118954"/>
    <x v="3"/>
    <x v="3"/>
    <x v="1"/>
    <x v="0"/>
    <n v="4"/>
    <x v="0"/>
    <x v="0"/>
  </r>
  <r>
    <d v="2024-04-09T00:00:00"/>
    <d v="2024-04-05T00:00:00"/>
    <x v="1"/>
    <x v="6"/>
    <d v="2024-04-01T00:00:00"/>
    <x v="0"/>
    <x v="0"/>
    <x v="0"/>
    <s v="62633879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3LOOLFA1M"/>
    <s v="2024-04-09 16:06:03"/>
    <m/>
    <s v="118955"/>
    <x v="6"/>
    <x v="9"/>
    <x v="1"/>
    <x v="0"/>
    <n v="4"/>
    <x v="0"/>
    <x v="0"/>
  </r>
  <r>
    <d v="2024-04-09T00:00:00"/>
    <d v="2024-04-05T00:00:00"/>
    <x v="1"/>
    <x v="6"/>
    <d v="2024-04-01T00:00:00"/>
    <x v="0"/>
    <x v="0"/>
    <x v="0"/>
    <s v="62568349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RECAXI1F"/>
    <s v="2024-04-09 16:07:10"/>
    <m/>
    <s v="118957"/>
    <x v="6"/>
    <x v="9"/>
    <x v="1"/>
    <x v="0"/>
    <n v="4"/>
    <x v="0"/>
    <x v="0"/>
  </r>
  <r>
    <d v="2024-04-09T00:00:00"/>
    <d v="2024-04-05T00:00:00"/>
    <x v="1"/>
    <x v="6"/>
    <d v="2024-03-30T00:00:00"/>
    <x v="0"/>
    <x v="0"/>
    <x v="0"/>
    <s v="44288902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IMCOXI1F"/>
    <s v="2024-04-09 16:08:26"/>
    <m/>
    <s v="118961"/>
    <x v="2"/>
    <x v="2"/>
    <x v="1"/>
    <x v="0"/>
    <n v="2"/>
    <x v="2"/>
    <x v="5"/>
  </r>
  <r>
    <d v="2024-04-09T00:00:00"/>
    <d v="2024-04-07T00:00:00"/>
    <x v="1"/>
    <x v="2"/>
    <d v="2024-04-06T00:00:00"/>
    <x v="0"/>
    <x v="0"/>
    <x v="0"/>
    <s v="0350610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7MOENCR1F"/>
    <s v="2024-04-09 16:09:52"/>
    <m/>
    <s v="118963"/>
    <x v="0"/>
    <x v="7"/>
    <x v="1"/>
    <x v="2"/>
    <n v="2"/>
    <x v="2"/>
    <x v="7"/>
  </r>
  <r>
    <d v="2024-04-09T00:00:00"/>
    <d v="2024-04-06T00:00:00"/>
    <x v="1"/>
    <x v="6"/>
    <d v="2024-04-05T00:00:00"/>
    <x v="0"/>
    <x v="0"/>
    <x v="0"/>
    <s v="03500492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50SURIJA1F"/>
    <s v="2024-04-09 16:11:22"/>
    <m/>
    <s v="118966"/>
    <x v="4"/>
    <x v="5"/>
    <x v="1"/>
    <x v="6"/>
    <n v="1"/>
    <x v="1"/>
    <x v="7"/>
  </r>
  <r>
    <d v="2024-04-09T00:00:00"/>
    <d v="2024-04-06T00:00:00"/>
    <x v="1"/>
    <x v="6"/>
    <d v="2024-04-03T00:00:00"/>
    <x v="1"/>
    <x v="0"/>
    <x v="0"/>
    <s v="73749024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1PUOYEL1M"/>
    <s v="2024-04-09 16:16:28"/>
    <m/>
    <s v="118969"/>
    <x v="2"/>
    <x v="4"/>
    <x v="1"/>
    <x v="6"/>
    <n v="3"/>
    <x v="4"/>
    <x v="2"/>
  </r>
  <r>
    <d v="2024-04-09T00:00:00"/>
    <d v="2024-04-07T00:00:00"/>
    <x v="1"/>
    <x v="2"/>
    <d v="2024-04-04T00:00:00"/>
    <x v="0"/>
    <x v="0"/>
    <x v="0"/>
    <s v="61836521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VICAJH1M"/>
    <s v="2024-04-09 16:18:55"/>
    <m/>
    <s v="118970"/>
    <x v="6"/>
    <x v="9"/>
    <x v="1"/>
    <x v="2"/>
    <n v="2"/>
    <x v="2"/>
    <x v="2"/>
  </r>
  <r>
    <d v="2024-04-09T00:00:00"/>
    <d v="2024-04-07T00:00:00"/>
    <x v="1"/>
    <x v="2"/>
    <d v="2024-04-04T00:00:00"/>
    <x v="0"/>
    <x v="0"/>
    <x v="0"/>
    <s v="42060963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AOLVE1M"/>
    <s v="2024-04-09 16:20:19"/>
    <m/>
    <s v="118972"/>
    <x v="0"/>
    <x v="0"/>
    <x v="1"/>
    <x v="2"/>
    <n v="1"/>
    <x v="1"/>
    <x v="2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2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3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4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RETIRO VOLUNTARIO"/>
    <x v="0"/>
    <s v="202413200114A310A97.060PAPAMA1F"/>
    <s v="2024-04-03 17:37:38"/>
    <s v="2024-04-06 08:19:19"/>
    <s v="116118"/>
    <x v="9"/>
    <x v="14"/>
    <x v="1"/>
    <x v="3"/>
    <n v="3"/>
    <x v="4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5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3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3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6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38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s v="2024-04-07 09:52:11"/>
    <s v="116639"/>
    <x v="9"/>
    <x v="15"/>
    <x v="4"/>
    <x v="2"/>
    <n v="6"/>
    <x v="3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6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s v="2024-04-08 15:36:36"/>
    <s v="116728"/>
    <x v="2"/>
    <x v="2"/>
    <x v="1"/>
    <x v="5"/>
    <n v="3"/>
    <x v="4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4-09T00:00:00"/>
    <d v="2024-04-06T00:00:00"/>
    <x v="1"/>
    <x v="6"/>
    <d v="2024-04-02T00:00:00"/>
    <x v="0"/>
    <x v="1"/>
    <x v="0"/>
    <s v="61019877"/>
    <x v="0"/>
    <n v="17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"/>
    <x v="0"/>
    <s v="202414200501A101A97.117ABTAEM1F"/>
    <s v="2024-04-07 11:55:41"/>
    <s v="2024-04-09 09:16:41"/>
    <s v="117794"/>
    <x v="3"/>
    <x v="3"/>
    <x v="1"/>
    <x v="6"/>
    <m/>
    <x v="5"/>
    <x v="0"/>
  </r>
  <r>
    <d v="2024-04-01T00:00:00"/>
    <d v="2024-03-30T00:00:00"/>
    <x v="1"/>
    <x v="7"/>
    <d v="2024-03-25T00:00:00"/>
    <x v="0"/>
    <x v="1"/>
    <x v="0"/>
    <s v="628758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MIENTO"/>
    <x v="1"/>
    <s v="E.S I-1 MONTE REDONDO (unid.notif)"/>
    <s v=""/>
    <x v="0"/>
    <s v="202413200110A302A97.113PRCRBR1M"/>
    <s v="2024-04-08 08:20:04"/>
    <m/>
    <s v="117856"/>
    <x v="6"/>
    <x v="9"/>
    <x v="4"/>
    <x v="6"/>
    <n v="4"/>
    <x v="0"/>
    <x v="4"/>
  </r>
  <r>
    <d v="2024-04-02T00:00:00"/>
    <d v="2024-03-30T00:00:00"/>
    <x v="1"/>
    <x v="7"/>
    <d v="2024-03-28T00:00:00"/>
    <x v="1"/>
    <x v="1"/>
    <x v="0"/>
    <s v="81381844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VACHMA1M"/>
    <s v="2024-04-08 08:35:19"/>
    <m/>
    <s v="117863"/>
    <x v="5"/>
    <x v="8"/>
    <x v="4"/>
    <x v="6"/>
    <n v="4"/>
    <x v="0"/>
    <x v="1"/>
  </r>
  <r>
    <d v="2024-04-03T00:00:00"/>
    <d v="2024-04-02T00:00:00"/>
    <x v="1"/>
    <x v="6"/>
    <d v="2024-03-30T00:00:00"/>
    <x v="1"/>
    <x v="1"/>
    <x v="0"/>
    <s v="76517885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8PANIAN1F"/>
    <s v="2024-04-08 08:37:01"/>
    <m/>
    <s v="117864"/>
    <x v="3"/>
    <x v="3"/>
    <x v="1"/>
    <x v="3"/>
    <n v="1"/>
    <x v="1"/>
    <x v="2"/>
  </r>
  <r>
    <d v="2024-04-01T00:00:00"/>
    <d v="2024-03-30T00:00:00"/>
    <x v="1"/>
    <x v="7"/>
    <d v="2024-03-29T00:00:00"/>
    <x v="1"/>
    <x v="1"/>
    <x v="0"/>
    <s v="76687068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28IPCHME1F"/>
    <s v="2024-04-08 09:39:34"/>
    <m/>
    <s v="117889"/>
    <x v="1"/>
    <x v="6"/>
    <x v="4"/>
    <x v="6"/>
    <n v="1"/>
    <x v="1"/>
    <x v="7"/>
  </r>
  <r>
    <d v="2024-04-05T00:00:00"/>
    <d v="2024-04-04T00:00:00"/>
    <x v="1"/>
    <x v="6"/>
    <d v="2024-03-28T00:00:00"/>
    <x v="1"/>
    <x v="1"/>
    <x v="0"/>
    <s v="42980676"/>
    <x v="0"/>
    <n v="3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39GOIPMA1F"/>
    <s v="2024-04-08 09:42:04"/>
    <m/>
    <s v="117890"/>
    <x v="2"/>
    <x v="2"/>
    <x v="1"/>
    <x v="5"/>
    <n v="3"/>
    <x v="4"/>
    <x v="3"/>
  </r>
  <r>
    <d v="2024-04-05T00:00:00"/>
    <d v="2024-04-04T00:00:00"/>
    <x v="1"/>
    <x v="6"/>
    <d v="2024-04-03T00:00:00"/>
    <x v="1"/>
    <x v="1"/>
    <x v="0"/>
    <s v="02863412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48CAPUED1F"/>
    <s v="2024-04-08 09:44:22"/>
    <m/>
    <s v="117892"/>
    <x v="0"/>
    <x v="7"/>
    <x v="1"/>
    <x v="5"/>
    <n v="2"/>
    <x v="2"/>
    <x v="7"/>
  </r>
  <r>
    <d v="2024-04-05T00:00:00"/>
    <d v="2024-04-04T00:00:00"/>
    <x v="1"/>
    <x v="6"/>
    <d v="2024-04-03T00:00:00"/>
    <x v="1"/>
    <x v="1"/>
    <x v="0"/>
    <s v="44115405"/>
    <x v="0"/>
    <n v="37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438"/>
    <x v="0"/>
    <x v="1"/>
    <x v="0"/>
    <x v="0"/>
    <x v="0"/>
    <x v="0"/>
    <x v="0"/>
    <x v="0"/>
    <x v="0"/>
    <x v="0"/>
    <x v="0"/>
    <x v="0"/>
    <x v="2"/>
    <s v="INTERNAMIENTO"/>
    <x v="1"/>
    <s v="E.S I-2 LETIRA"/>
    <s v=""/>
    <x v="0"/>
    <s v="202414200805A302A97.037FIANLU1F"/>
    <s v="2024-04-08 09:46:08"/>
    <m/>
    <s v="117894"/>
    <x v="2"/>
    <x v="2"/>
    <x v="1"/>
    <x v="5"/>
    <n v="2"/>
    <x v="2"/>
    <x v="7"/>
  </r>
  <r>
    <d v="2024-04-09T00:00:00"/>
    <d v="2024-04-06T00:00:00"/>
    <x v="1"/>
    <x v="6"/>
    <d v="2024-04-02T00:00:00"/>
    <x v="0"/>
    <x v="1"/>
    <x v="0"/>
    <s v="60787338"/>
    <x v="0"/>
    <n v="1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14200114A303A97.117DEPOCA1F"/>
    <s v="2024-04-08 10:40:40"/>
    <s v="2024-04-09 08:33:23"/>
    <s v="117958"/>
    <x v="3"/>
    <x v="3"/>
    <x v="1"/>
    <x v="6"/>
    <m/>
    <x v="5"/>
    <x v="0"/>
  </r>
  <r>
    <d v="2023-06-22T00:00:00"/>
    <d v="2023-06-22T00:00:00"/>
    <x v="0"/>
    <x v="0"/>
    <d v="2023-06-21T00:00:00"/>
    <x v="0"/>
    <x v="1"/>
    <x v="0"/>
    <s v="73582793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5200110A201A97.121MOMAMA1F"/>
    <s v="2024-04-08 12:00:02"/>
    <s v="2024-04-08 15:14:24"/>
    <s v="118038"/>
    <x v="1"/>
    <x v="1"/>
    <x v="0"/>
    <x v="5"/>
    <n v="7"/>
    <x v="3"/>
    <x v="7"/>
  </r>
  <r>
    <d v="2023-05-26T00:00:00"/>
    <d v="2023-05-25T00:00:00"/>
    <x v="0"/>
    <x v="24"/>
    <d v="2023-05-20T00:00:00"/>
    <x v="0"/>
    <x v="1"/>
    <x v="0"/>
    <s v="80474867"/>
    <x v="0"/>
    <n v="5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150DUHUMA1F"/>
    <s v="2024-04-08 12:12:39"/>
    <s v="2024-04-08 15:06:57"/>
    <s v="118049"/>
    <x v="4"/>
    <x v="5"/>
    <x v="5"/>
    <x v="5"/>
    <n v="4"/>
    <x v="0"/>
    <x v="4"/>
  </r>
  <r>
    <d v="2024-04-08T00:00:00"/>
    <d v="2024-04-08T00:00:00"/>
    <x v="1"/>
    <x v="2"/>
    <d v="2024-04-05T00:00:00"/>
    <x v="0"/>
    <x v="1"/>
    <x v="0"/>
    <s v="62493317"/>
    <x v="0"/>
    <n v="13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EMERGENCIA PEDIATRIA "/>
    <x v="0"/>
    <s v="HOSP. APOYO II SULLANA"/>
    <s v=""/>
    <x v="0"/>
    <s v="202414200601A101A97.113CUJAAN1M"/>
    <s v="2024-04-08 15:21:03"/>
    <m/>
    <s v="118239"/>
    <x v="6"/>
    <x v="9"/>
    <x v="1"/>
    <x v="1"/>
    <m/>
    <x v="5"/>
    <x v="2"/>
  </r>
  <r>
    <d v="2024-04-09T00:00:00"/>
    <d v="2024-04-08T00:00:00"/>
    <x v="1"/>
    <x v="2"/>
    <d v="2024-04-05T00:00:00"/>
    <x v="1"/>
    <x v="1"/>
    <x v="0"/>
    <s v="73011006"/>
    <x v="0"/>
    <n v="22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HOSPITALIZACION GINECO OBSTETRICIA "/>
    <x v="0"/>
    <s v="HOSPITAL LAS MERCEDES-PAITA"/>
    <s v=""/>
    <x v="0"/>
    <s v="202414200501A101A97.022VIABER1F"/>
    <s v="2024-04-09 09:22:57"/>
    <m/>
    <s v="118550"/>
    <x v="1"/>
    <x v="1"/>
    <x v="1"/>
    <x v="1"/>
    <m/>
    <x v="5"/>
    <x v="2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4-05T00:00:00"/>
    <d v="2024-03-29T00:00:00"/>
    <x v="1"/>
    <x v="7"/>
    <d v="2024-03-27T00:00:00"/>
    <x v="0"/>
    <x v="1"/>
    <x v="0"/>
    <s v="406316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G"/>
    <x v="0"/>
    <s v="202413200101X202A97.143ATROJE1F"/>
    <s v="2024-04-05 18:24:43"/>
    <s v="2024-04-05 18:26:51"/>
    <s v="117307"/>
    <x v="0"/>
    <x v="0"/>
    <x v="4"/>
    <x v="0"/>
    <n v="7"/>
    <x v="3"/>
    <x v="1"/>
  </r>
  <r>
    <d v="2024-04-05T00:00:00"/>
    <d v="2024-04-04T00:00:00"/>
    <x v="1"/>
    <x v="6"/>
    <d v="2024-03-29T00:00:00"/>
    <x v="0"/>
    <x v="1"/>
    <x v="0"/>
    <s v="02858184"/>
    <x v="0"/>
    <n v="5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14"/>
    <x v="1"/>
    <x v="0"/>
    <x v="0"/>
    <x v="0"/>
    <x v="1"/>
    <x v="1"/>
    <x v="2"/>
    <s v="HOSPITALIZACION"/>
    <x v="1"/>
    <s v="SANNA CLINICA BELEN"/>
    <s v=""/>
    <x v="0"/>
    <s v="202413200101X202A97.151CHFIED1M"/>
    <s v="2024-04-05 18:47:56"/>
    <m/>
    <s v="117319"/>
    <x v="4"/>
    <x v="5"/>
    <x v="1"/>
    <x v="5"/>
    <m/>
    <x v="5"/>
    <x v="5"/>
  </r>
  <r>
    <d v="2024-04-08T00:00:00"/>
    <d v="2024-04-03T00:00:00"/>
    <x v="1"/>
    <x v="6"/>
    <d v="2024-04-01T00:00:00"/>
    <x v="0"/>
    <x v="1"/>
    <x v="0"/>
    <s v="18171128"/>
    <x v="0"/>
    <n v="47"/>
    <x v="1"/>
    <x v="1"/>
    <s v="0"/>
    <x v="1"/>
    <x v="25"/>
    <x v="3"/>
    <x v="0"/>
    <x v="1"/>
    <x v="4"/>
    <x v="1"/>
    <x v="4"/>
    <x v="1"/>
    <x v="0"/>
    <x v="1"/>
    <x v="16"/>
    <s v=""/>
    <m/>
    <x v="0"/>
    <x v="0"/>
    <m/>
    <x v="43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47HUREAL1M"/>
    <s v="2024-04-08 18:36:11"/>
    <m/>
    <s v="118381"/>
    <x v="0"/>
    <x v="7"/>
    <x v="1"/>
    <x v="4"/>
    <n v="2"/>
    <x v="2"/>
    <x v="1"/>
  </r>
  <r>
    <d v="2024-04-08T00:00:00"/>
    <d v="2024-03-30T00:00:00"/>
    <x v="1"/>
    <x v="7"/>
    <d v="2024-03-27T00:00:00"/>
    <x v="0"/>
    <x v="1"/>
    <x v="0"/>
    <s v="45068421"/>
    <x v="0"/>
    <n v="35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ANTIGENO"/>
    <x v="0"/>
    <s v="202413200101X202A97.135VIJURO1M"/>
    <s v="2024-04-08 18:44:17"/>
    <m/>
    <s v="118384"/>
    <x v="2"/>
    <x v="2"/>
    <x v="4"/>
    <x v="6"/>
    <n v="4"/>
    <x v="0"/>
    <x v="2"/>
  </r>
  <r>
    <d v="2024-04-08T00:00:00"/>
    <d v="2024-03-31T00:00:00"/>
    <x v="1"/>
    <x v="6"/>
    <d v="2024-03-29T00:00:00"/>
    <x v="0"/>
    <x v="1"/>
    <x v="0"/>
    <s v="45952847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3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3200101X202A97.134SACREL1F"/>
    <s v="2024-04-08 18:56:00"/>
    <m/>
    <s v="118394"/>
    <x v="2"/>
    <x v="4"/>
    <x v="4"/>
    <x v="2"/>
    <n v="2"/>
    <x v="2"/>
    <x v="1"/>
  </r>
  <r>
    <d v="2024-04-08T00:00:00"/>
    <d v="2024-04-05T00:00:00"/>
    <x v="1"/>
    <x v="6"/>
    <d v="2024-04-01T00:00:00"/>
    <x v="0"/>
    <x v="1"/>
    <x v="0"/>
    <s v="44046268"/>
    <x v="0"/>
    <n v="37"/>
    <x v="1"/>
    <x v="1"/>
    <s v="0"/>
    <x v="1"/>
    <x v="25"/>
    <x v="3"/>
    <x v="0"/>
    <x v="1"/>
    <x v="4"/>
    <x v="1"/>
    <x v="4"/>
    <x v="1"/>
    <x v="0"/>
    <x v="3"/>
    <x v="11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39PATUJA1M"/>
    <s v="2024-04-08 19:31:29"/>
    <m/>
    <s v="118437"/>
    <x v="2"/>
    <x v="2"/>
    <x v="1"/>
    <x v="0"/>
    <m/>
    <x v="5"/>
    <x v="0"/>
  </r>
  <r>
    <d v="2024-04-08T00:00:00"/>
    <d v="2024-04-06T00:00:00"/>
    <x v="1"/>
    <x v="6"/>
    <d v="2024-04-02T00:00:00"/>
    <x v="0"/>
    <x v="1"/>
    <x v="0"/>
    <s v="02885533"/>
    <x v="0"/>
    <n v="47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4200101X202A97.147GUNOCA1M"/>
    <s v="2024-04-08 19:35:58"/>
    <m/>
    <s v="118438"/>
    <x v="0"/>
    <x v="7"/>
    <x v="1"/>
    <x v="6"/>
    <m/>
    <x v="5"/>
    <x v="0"/>
  </r>
  <r>
    <d v="2024-04-08T00:00:00"/>
    <d v="2024-04-07T00:00:00"/>
    <x v="1"/>
    <x v="2"/>
    <d v="2024-04-03T00:00:00"/>
    <x v="0"/>
    <x v="1"/>
    <x v="0"/>
    <s v="77122410"/>
    <x v="0"/>
    <n v="12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12ARLACE10M"/>
    <s v="2024-04-08 19:39:32"/>
    <m/>
    <s v="118439"/>
    <x v="6"/>
    <x v="9"/>
    <x v="1"/>
    <x v="2"/>
    <m/>
    <x v="5"/>
    <x v="0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5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s v="2024-04-06 10:57:02"/>
    <s v="114955"/>
    <x v="0"/>
    <x v="7"/>
    <x v="4"/>
    <x v="4"/>
    <n v="9"/>
    <x v="3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04 11:01:51"/>
    <s v="116416"/>
    <x v="1"/>
    <x v="1"/>
    <x v="1"/>
    <x v="4"/>
    <m/>
    <x v="5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8 10:59:08"/>
    <s v="116420"/>
    <x v="2"/>
    <x v="4"/>
    <x v="1"/>
    <x v="3"/>
    <n v="4"/>
    <x v="0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s v="2024-04-09 12:48:53"/>
    <s v="116423"/>
    <x v="9"/>
    <x v="15"/>
    <x v="1"/>
    <x v="3"/>
    <n v="6"/>
    <x v="3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m/>
    <s v="117026"/>
    <x v="1"/>
    <x v="6"/>
    <x v="1"/>
    <x v="5"/>
    <m/>
    <x v="5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s v="2024-04-09 12:51:25"/>
    <s v="117030"/>
    <x v="1"/>
    <x v="1"/>
    <x v="1"/>
    <x v="5"/>
    <n v="4"/>
    <x v="0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38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NS1 IGM POSITIVO"/>
    <x v="0"/>
    <s v="202413200101A101A97.128OLGOAN0F"/>
    <s v="2024-04-05 11:53:46"/>
    <s v="2024-04-08 11:02:30"/>
    <s v="117046"/>
    <x v="1"/>
    <x v="6"/>
    <x v="1"/>
    <x v="5"/>
    <n v="2"/>
    <x v="2"/>
    <x v="3"/>
  </r>
  <r>
    <d v="2024-04-06T00:00:00"/>
    <d v="2024-04-05T00:00:00"/>
    <x v="1"/>
    <x v="6"/>
    <d v="2024-03-30T00:00:00"/>
    <x v="1"/>
    <x v="1"/>
    <x v="0"/>
    <s v="71559469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413200104A201A97.026CACHGA1F"/>
    <s v="2024-04-06 10:45:43"/>
    <s v="2024-04-08 11:04:30"/>
    <s v="117468"/>
    <x v="1"/>
    <x v="6"/>
    <x v="1"/>
    <x v="0"/>
    <n v="2"/>
    <x v="2"/>
    <x v="5"/>
  </r>
  <r>
    <d v="2024-04-06T00:00:00"/>
    <d v="2024-04-05T00:00:00"/>
    <x v="1"/>
    <x v="6"/>
    <d v="2024-03-31T00:00:00"/>
    <x v="0"/>
    <x v="1"/>
    <x v="0"/>
    <s v="73652962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OAGYU1F"/>
    <s v="2024-04-06 10:51:02"/>
    <m/>
    <s v="117477"/>
    <x v="3"/>
    <x v="3"/>
    <x v="1"/>
    <x v="0"/>
    <m/>
    <x v="5"/>
    <x v="4"/>
  </r>
  <r>
    <d v="2024-04-08T00:00:00"/>
    <d v="2024-04-07T00:00:00"/>
    <x v="1"/>
    <x v="2"/>
    <d v="2024-03-25T00:00:00"/>
    <x v="1"/>
    <x v="1"/>
    <x v="0"/>
    <s v="42780795"/>
    <x v="0"/>
    <n v="3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039CHMORA0M"/>
    <s v="2024-04-08 10:38:36"/>
    <m/>
    <s v="117946"/>
    <x v="2"/>
    <x v="2"/>
    <x v="1"/>
    <x v="2"/>
    <m/>
    <x v="5"/>
    <x v="48"/>
  </r>
  <r>
    <d v="2024-04-08T00:00:00"/>
    <d v="2024-04-06T00:00:00"/>
    <x v="1"/>
    <x v="6"/>
    <d v="2024-04-05T00:00:00"/>
    <x v="0"/>
    <x v="1"/>
    <x v="0"/>
    <s v="77200652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4PAPAER0F"/>
    <s v="2024-04-08 10:41:28"/>
    <s v="2024-04-09 12:52:20"/>
    <s v="117960"/>
    <x v="1"/>
    <x v="1"/>
    <x v="1"/>
    <x v="6"/>
    <n v="2"/>
    <x v="2"/>
    <x v="7"/>
  </r>
  <r>
    <d v="2024-04-08T00:00:00"/>
    <d v="2024-04-06T00:00:00"/>
    <x v="1"/>
    <x v="6"/>
    <d v="2024-03-31T00:00:00"/>
    <x v="1"/>
    <x v="1"/>
    <x v="0"/>
    <s v="46345098"/>
    <x v="0"/>
    <n v="4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2 MONTE SULLON"/>
    <s v=""/>
    <x v="0"/>
    <s v="202414200105A304A97.040SUPADU1F"/>
    <s v="2024-04-08 10:44:05"/>
    <m/>
    <s v="117963"/>
    <x v="0"/>
    <x v="0"/>
    <x v="1"/>
    <x v="6"/>
    <m/>
    <x v="5"/>
    <x v="5"/>
  </r>
  <r>
    <d v="2024-04-09T00:00:00"/>
    <d v="2024-04-09T00:00:00"/>
    <x v="1"/>
    <x v="2"/>
    <d v="2024-04-08T00:00:00"/>
    <x v="0"/>
    <x v="1"/>
    <x v="0"/>
    <s v="47956503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4MOMILU0F"/>
    <s v="2024-04-09 12:19:28"/>
    <m/>
    <s v="118738"/>
    <x v="2"/>
    <x v="4"/>
    <x v="1"/>
    <x v="3"/>
    <m/>
    <x v="5"/>
    <x v="7"/>
  </r>
  <r>
    <d v="2024-04-05T00:00:00"/>
    <d v="2024-03-11T00:00:00"/>
    <x v="1"/>
    <x v="11"/>
    <d v="2024-03-07T00:00:00"/>
    <x v="1"/>
    <x v="1"/>
    <x v="0"/>
    <s v="00251245"/>
    <x v="0"/>
    <n v="55"/>
    <x v="0"/>
    <x v="0"/>
    <s v="0"/>
    <x v="1"/>
    <x v="12"/>
    <x v="0"/>
    <x v="0"/>
    <x v="1"/>
    <x v="9"/>
    <x v="1"/>
    <x v="3"/>
    <x v="0"/>
    <x v="2"/>
    <x v="9"/>
    <x v="40"/>
    <s v=""/>
    <m/>
    <x v="0"/>
    <x v="0"/>
    <m/>
    <x v="404"/>
    <x v="2"/>
    <x v="1"/>
    <x v="0"/>
    <x v="0"/>
    <x v="0"/>
    <x v="11"/>
    <x v="0"/>
    <x v="0"/>
    <x v="0"/>
    <x v="1"/>
    <x v="1"/>
    <x v="1"/>
    <x v="1"/>
    <s v=""/>
    <x v="3"/>
    <s v="HOSPITAL I CARLOS ALBERTO CORTEZ JIMENEZ"/>
    <s v="PR +"/>
    <x v="0"/>
    <s v="202410240101C201A97.055ALQUNE1F"/>
    <s v="2024-04-05 17:05:10"/>
    <m/>
    <s v="117297"/>
    <x v="4"/>
    <x v="12"/>
    <x v="4"/>
    <x v="1"/>
    <n v="2"/>
    <x v="2"/>
    <x v="0"/>
  </r>
  <r>
    <d v="2024-04-08T00:00:00"/>
    <d v="2024-03-13T00:00:00"/>
    <x v="1"/>
    <x v="11"/>
    <d v="2024-03-11T00:00:00"/>
    <x v="1"/>
    <x v="1"/>
    <x v="0"/>
    <s v="46672382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1C101A97.033PACRCL1F"/>
    <s v="2024-04-08 16:45:33"/>
    <m/>
    <s v="118317"/>
    <x v="2"/>
    <x v="4"/>
    <x v="4"/>
    <x v="4"/>
    <n v="3"/>
    <x v="4"/>
    <x v="1"/>
  </r>
  <r>
    <d v="2024-04-09T00:00:00"/>
    <d v="2024-03-16T00:00:00"/>
    <x v="1"/>
    <x v="11"/>
    <d v="2024-03-10T00:00:00"/>
    <x v="1"/>
    <x v="1"/>
    <x v="0"/>
    <s v="02696357"/>
    <x v="0"/>
    <n v="6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1200105C301A97.065OLIPMA0F"/>
    <s v="2024-04-09 10:27:31"/>
    <m/>
    <s v="118614"/>
    <x v="9"/>
    <x v="11"/>
    <x v="4"/>
    <x v="6"/>
    <n v="3"/>
    <x v="4"/>
    <x v="5"/>
  </r>
  <r>
    <d v="2024-04-09T00:00:00"/>
    <d v="2024-03-17T00:00:00"/>
    <x v="1"/>
    <x v="5"/>
    <d v="2024-03-14T00:00:00"/>
    <x v="0"/>
    <x v="1"/>
    <x v="0"/>
    <s v="62317053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14FEVIMA0F"/>
    <s v="2024-04-09 11:32:59"/>
    <m/>
    <s v="118687"/>
    <x v="6"/>
    <x v="9"/>
    <x v="4"/>
    <x v="2"/>
    <n v="2"/>
    <x v="2"/>
    <x v="2"/>
  </r>
  <r>
    <d v="2024-04-09T00:00:00"/>
    <d v="2024-03-17T00:00:00"/>
    <x v="1"/>
    <x v="5"/>
    <d v="2024-03-10T00:00:00"/>
    <x v="1"/>
    <x v="1"/>
    <x v="0"/>
    <s v="60830849"/>
    <x v="0"/>
    <n v="1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1"/>
    <s v="202411200101C101A97.017SIARRE1M"/>
    <s v="2024-04-09 14:30:53"/>
    <m/>
    <s v="118874"/>
    <x v="3"/>
    <x v="3"/>
    <x v="4"/>
    <x v="2"/>
    <n v="3"/>
    <x v="4"/>
    <x v="3"/>
  </r>
  <r>
    <d v="2024-04-09T00:00:00"/>
    <d v="2024-03-17T00:00:00"/>
    <x v="1"/>
    <x v="5"/>
    <d v="2024-03-11T00:00:00"/>
    <x v="1"/>
    <x v="1"/>
    <x v="0"/>
    <s v="73744358"/>
    <x v="0"/>
    <n v="26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23"/>
    <x v="0"/>
    <x v="3"/>
    <x v="3"/>
    <x v="4"/>
    <x v="0"/>
    <x v="0"/>
    <x v="0"/>
    <x v="0"/>
    <x v="0"/>
    <x v="0"/>
    <x v="0"/>
    <x v="0"/>
    <x v="1"/>
    <s v=""/>
    <x v="1"/>
    <s v="E.S I-3 MICAELA BASTIDAS"/>
    <s v=""/>
    <x v="0"/>
    <s v="202411200101A204A97.026YASAGE1M"/>
    <s v="2024-04-09 14:33:40"/>
    <m/>
    <s v="118882"/>
    <x v="1"/>
    <x v="6"/>
    <x v="4"/>
    <x v="2"/>
    <n v="3"/>
    <x v="4"/>
    <x v="5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s v="2024-04-07 10:01:25"/>
    <s v="114156"/>
    <x v="1"/>
    <x v="6"/>
    <x v="4"/>
    <x v="5"/>
    <n v="8"/>
    <x v="3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7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INFECTOLOGO DE TURNO LE DA ALTA EPIDEMIOLOGICA"/>
    <x v="0"/>
    <s v="202413200501A101A97.054FIMARO1F"/>
    <s v="2024-04-01 13:57:18"/>
    <s v="2024-04-07 18:36:22"/>
    <s v="114864"/>
    <x v="4"/>
    <x v="5"/>
    <x v="4"/>
    <x v="2"/>
    <n v="7"/>
    <x v="3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s v="2024-04-07 09:54:42"/>
    <s v="115150"/>
    <x v="0"/>
    <x v="7"/>
    <x v="1"/>
    <x v="1"/>
    <n v="5"/>
    <x v="3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m/>
    <s v="115443"/>
    <x v="5"/>
    <x v="8"/>
    <x v="1"/>
    <x v="1"/>
    <m/>
    <x v="5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5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6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7 10:12:26"/>
    <s v="116078"/>
    <x v="1"/>
    <x v="1"/>
    <x v="1"/>
    <x v="3"/>
    <n v="4"/>
    <x v="0"/>
    <x v="0"/>
  </r>
  <r>
    <d v="2024-04-05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5 16:39:17"/>
    <s v="116462"/>
    <x v="3"/>
    <x v="3"/>
    <x v="1"/>
    <x v="4"/>
    <n v="2"/>
    <x v="2"/>
    <x v="2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m/>
    <s v="116572"/>
    <x v="4"/>
    <x v="5"/>
    <x v="1"/>
    <x v="5"/>
    <m/>
    <x v="5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s v="2024-04-07 09:51:39"/>
    <s v="116576"/>
    <x v="9"/>
    <x v="11"/>
    <x v="1"/>
    <x v="5"/>
    <n v="2"/>
    <x v="2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s v="2024-04-09 18:31:19"/>
    <s v="116614"/>
    <x v="5"/>
    <x v="8"/>
    <x v="1"/>
    <x v="4"/>
    <n v="6"/>
    <x v="3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8 18:21:27"/>
    <s v="116629"/>
    <x v="5"/>
    <x v="8"/>
    <x v="1"/>
    <x v="4"/>
    <n v="5"/>
    <x v="3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s v="2024-04-06 09:11:10"/>
    <s v="116641"/>
    <x v="2"/>
    <x v="2"/>
    <x v="1"/>
    <x v="3"/>
    <n v="3"/>
    <x v="4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s v="2024-04-07 15:18:40"/>
    <s v="116662"/>
    <x v="3"/>
    <x v="3"/>
    <x v="1"/>
    <x v="4"/>
    <n v="3"/>
    <x v="4"/>
    <x v="2"/>
  </r>
  <r>
    <d v="2024-04-09T00:00:00"/>
    <d v="2024-04-04T00:00:00"/>
    <x v="1"/>
    <x v="6"/>
    <d v="2024-04-02T00:00:00"/>
    <x v="1"/>
    <x v="1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VISALE1F"/>
    <s v="2024-04-04 19:15:19"/>
    <s v="2024-04-09 09:13:20"/>
    <s v="116759"/>
    <x v="1"/>
    <x v="1"/>
    <x v="1"/>
    <x v="5"/>
    <m/>
    <x v="5"/>
    <x v="1"/>
  </r>
  <r>
    <d v="2024-04-05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s v="2024-04-06 08:15:17"/>
    <s v="116797"/>
    <x v="0"/>
    <x v="7"/>
    <x v="1"/>
    <x v="5"/>
    <n v="1"/>
    <x v="1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s v="2024-04-06 08:15:42"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s v="2024-04-07 15:18:58"/>
    <s v="116870"/>
    <x v="3"/>
    <x v="3"/>
    <x v="1"/>
    <x v="4"/>
    <n v="3"/>
    <x v="4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s v="2024-04-07 15:19:15"/>
    <s v="116871"/>
    <x v="2"/>
    <x v="4"/>
    <x v="1"/>
    <x v="4"/>
    <n v="3"/>
    <x v="4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s v="2024-04-07 15:19:27"/>
    <s v="116873"/>
    <x v="6"/>
    <x v="9"/>
    <x v="1"/>
    <x v="4"/>
    <n v="3"/>
    <x v="4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s v="2024-04-07 15:19:43"/>
    <s v="116876"/>
    <x v="2"/>
    <x v="2"/>
    <x v="1"/>
    <x v="5"/>
    <n v="2"/>
    <x v="2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s v="2024-04-06 09:00:47"/>
    <s v="116882"/>
    <x v="6"/>
    <x v="9"/>
    <x v="1"/>
    <x v="5"/>
    <n v="1"/>
    <x v="1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s v="2024-04-07 15:20:18"/>
    <s v="116883"/>
    <x v="1"/>
    <x v="1"/>
    <x v="1"/>
    <x v="5"/>
    <n v="2"/>
    <x v="2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s v="2024-04-07 15:19:55"/>
    <s v="116980"/>
    <x v="9"/>
    <x v="11"/>
    <x v="1"/>
    <x v="5"/>
    <n v="2"/>
    <x v="2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m/>
    <s v="116984"/>
    <x v="6"/>
    <x v="9"/>
    <x v="1"/>
    <x v="5"/>
    <m/>
    <x v="5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s v="2024-04-06 09:00:11"/>
    <s v="116990"/>
    <x v="3"/>
    <x v="3"/>
    <x v="1"/>
    <x v="5"/>
    <n v="1"/>
    <x v="1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s v="2024-04-06 08:59:54"/>
    <s v="116994"/>
    <x v="4"/>
    <x v="5"/>
    <x v="1"/>
    <x v="5"/>
    <n v="1"/>
    <x v="1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s v="2024-04-06 08:59:17"/>
    <s v="116999"/>
    <x v="5"/>
    <x v="8"/>
    <x v="1"/>
    <x v="5"/>
    <n v="1"/>
    <x v="1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s v="2024-04-07 15:20:06"/>
    <s v="117001"/>
    <x v="1"/>
    <x v="1"/>
    <x v="1"/>
    <x v="5"/>
    <n v="2"/>
    <x v="2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30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s v="2024-04-09 12:42:10"/>
    <s v="117149"/>
    <x v="2"/>
    <x v="4"/>
    <x v="1"/>
    <x v="3"/>
    <n v="0"/>
    <x v="7"/>
    <x v="7"/>
  </r>
  <r>
    <d v="2024-04-05T00:00:00"/>
    <d v="2024-04-05T00:00:00"/>
    <x v="1"/>
    <x v="6"/>
    <d v="2024-04-01T00:00:00"/>
    <x v="1"/>
    <x v="1"/>
    <x v="0"/>
    <s v="63786460"/>
    <x v="0"/>
    <n v="1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4200114A303A97.111ESGAKE0M"/>
    <s v="2024-04-05 19:04:08"/>
    <m/>
    <s v="117323"/>
    <x v="6"/>
    <x v="9"/>
    <x v="1"/>
    <x v="0"/>
    <m/>
    <x v="5"/>
    <x v="0"/>
  </r>
  <r>
    <d v="2024-04-06T00:00:00"/>
    <d v="2024-04-05T00:00:00"/>
    <x v="1"/>
    <x v="6"/>
    <d v="2024-03-31T00:00:00"/>
    <x v="0"/>
    <x v="1"/>
    <x v="0"/>
    <s v="03890161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4GUMOIR1F"/>
    <s v="2024-04-06 10:04:25"/>
    <s v="2024-04-07 15:20:34"/>
    <s v="117432"/>
    <x v="4"/>
    <x v="5"/>
    <x v="1"/>
    <x v="0"/>
    <n v="1"/>
    <x v="1"/>
    <x v="4"/>
  </r>
  <r>
    <d v="2024-04-06T00:00:00"/>
    <d v="2024-04-05T00:00:00"/>
    <x v="1"/>
    <x v="6"/>
    <d v="2024-03-31T00:00:00"/>
    <x v="0"/>
    <x v="1"/>
    <x v="0"/>
    <s v="78301401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3FEMOER1M"/>
    <s v="2024-04-06 10:06:25"/>
    <s v="2024-04-07 15:20:48"/>
    <s v="117437"/>
    <x v="6"/>
    <x v="9"/>
    <x v="1"/>
    <x v="0"/>
    <n v="1"/>
    <x v="1"/>
    <x v="4"/>
  </r>
  <r>
    <d v="2024-04-06T00:00:00"/>
    <d v="2024-04-05T00:00:00"/>
    <x v="1"/>
    <x v="6"/>
    <d v="2024-04-04T00:00:00"/>
    <x v="0"/>
    <x v="1"/>
    <x v="0"/>
    <s v="9089468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AGOAB1M"/>
    <s v="2024-04-06 10:09:12"/>
    <s v="2024-04-07 15:20:59"/>
    <s v="117442"/>
    <x v="5"/>
    <x v="8"/>
    <x v="1"/>
    <x v="0"/>
    <n v="1"/>
    <x v="1"/>
    <x v="7"/>
  </r>
  <r>
    <d v="2024-04-06T00:00:00"/>
    <d v="2024-04-05T00:00:00"/>
    <x v="1"/>
    <x v="6"/>
    <d v="2024-04-01T00:00:00"/>
    <x v="0"/>
    <x v="1"/>
    <x v="0"/>
    <s v="76261977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3GORURO1F"/>
    <s v="2024-04-06 10:11:27"/>
    <s v="2024-04-07 15:21:11"/>
    <s v="117447"/>
    <x v="1"/>
    <x v="1"/>
    <x v="1"/>
    <x v="0"/>
    <n v="1"/>
    <x v="1"/>
    <x v="0"/>
  </r>
  <r>
    <d v="2024-04-06T00:00:00"/>
    <d v="2024-04-05T00:00:00"/>
    <x v="1"/>
    <x v="6"/>
    <d v="2024-03-31T00:00:00"/>
    <x v="0"/>
    <x v="1"/>
    <x v="0"/>
    <s v="92785753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2GUROOR1M"/>
    <s v="2024-04-06 10:13:39"/>
    <s v="2024-04-07 15:21:29"/>
    <s v="117452"/>
    <x v="7"/>
    <x v="10"/>
    <x v="1"/>
    <x v="0"/>
    <n v="1"/>
    <x v="1"/>
    <x v="4"/>
  </r>
  <r>
    <d v="2024-04-06T00:00:00"/>
    <d v="2024-04-05T00:00:00"/>
    <x v="1"/>
    <x v="6"/>
    <d v="2024-04-01T00:00:00"/>
    <x v="0"/>
    <x v="1"/>
    <x v="0"/>
    <s v="475854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OARFL1F"/>
    <s v="2024-04-06 10:15:46"/>
    <s v="2024-04-07 15:21:56"/>
    <s v="117457"/>
    <x v="2"/>
    <x v="4"/>
    <x v="1"/>
    <x v="0"/>
    <n v="1"/>
    <x v="1"/>
    <x v="0"/>
  </r>
  <r>
    <d v="2024-04-06T00:00:00"/>
    <d v="2024-04-05T00:00:00"/>
    <x v="1"/>
    <x v="6"/>
    <d v="2024-04-03T00:00:00"/>
    <x v="0"/>
    <x v="1"/>
    <x v="0"/>
    <s v="48248118"/>
    <x v="0"/>
    <n v="31"/>
    <x v="0"/>
    <x v="3"/>
    <s v="7"/>
    <x v="0"/>
    <x v="5"/>
    <x v="1"/>
    <x v="0"/>
    <x v="3"/>
    <x v="3"/>
    <x v="0"/>
    <x v="0"/>
    <x v="3"/>
    <x v="0"/>
    <x v="3"/>
    <x v="4"/>
    <s v=""/>
    <m/>
    <x v="0"/>
    <x v="0"/>
    <m/>
    <x v="43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UESKA1F"/>
    <s v="2024-04-06 10:28:50"/>
    <s v="2024-04-07 15:21:44"/>
    <s v="117462"/>
    <x v="2"/>
    <x v="4"/>
    <x v="1"/>
    <x v="0"/>
    <n v="1"/>
    <x v="1"/>
    <x v="1"/>
  </r>
  <r>
    <d v="2024-04-06T00:00:00"/>
    <d v="2024-04-03T00:00:00"/>
    <x v="1"/>
    <x v="6"/>
    <d v="2024-03-29T00:00:00"/>
    <x v="0"/>
    <x v="1"/>
    <x v="0"/>
    <s v="6019677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17SEJIAN1M"/>
    <s v="2024-04-06 10:52:25"/>
    <s v="2024-04-07 10:12:51"/>
    <s v="117478"/>
    <x v="3"/>
    <x v="3"/>
    <x v="1"/>
    <x v="4"/>
    <n v="3"/>
    <x v="4"/>
    <x v="4"/>
  </r>
  <r>
    <d v="2024-04-09T00:00:00"/>
    <d v="2024-04-05T00:00:00"/>
    <x v="1"/>
    <x v="6"/>
    <d v="2024-03-27T00:00:00"/>
    <x v="0"/>
    <x v="1"/>
    <x v="0"/>
    <s v="03355830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57GAMAMA1F"/>
    <s v="2024-04-06 10:53:13"/>
    <s v="2024-04-09 11:02:34"/>
    <s v="117484"/>
    <x v="4"/>
    <x v="12"/>
    <x v="1"/>
    <x v="0"/>
    <m/>
    <x v="5"/>
    <x v="12"/>
  </r>
  <r>
    <d v="2024-04-09T00:00:00"/>
    <d v="2024-04-05T00:00:00"/>
    <x v="1"/>
    <x v="6"/>
    <d v="2024-04-01T00:00:00"/>
    <x v="0"/>
    <x v="1"/>
    <x v="0"/>
    <s v="4725268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3VECHAD1F"/>
    <s v="2024-04-06 10:54:09"/>
    <s v="2024-04-09 11:02:55"/>
    <s v="117488"/>
    <x v="2"/>
    <x v="4"/>
    <x v="1"/>
    <x v="0"/>
    <m/>
    <x v="5"/>
    <x v="0"/>
  </r>
  <r>
    <d v="2024-04-06T00:00:00"/>
    <d v="2024-04-06T00:00:00"/>
    <x v="1"/>
    <x v="6"/>
    <d v="2024-04-02T00:00:00"/>
    <x v="0"/>
    <x v="1"/>
    <x v="0"/>
    <s v="60427913"/>
    <x v="0"/>
    <n v="17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RODIKI1F"/>
    <s v="2024-04-06 12:26:03"/>
    <s v="2024-04-08 16:13:01"/>
    <s v="117608"/>
    <x v="3"/>
    <x v="3"/>
    <x v="1"/>
    <x v="6"/>
    <n v="2"/>
    <x v="2"/>
    <x v="0"/>
  </r>
  <r>
    <d v="2024-04-09T00:00:00"/>
    <d v="2024-04-05T00:00:00"/>
    <x v="1"/>
    <x v="6"/>
    <d v="2024-04-04T00:00:00"/>
    <x v="0"/>
    <x v="1"/>
    <x v="0"/>
    <s v="0946332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0"/>
    <s v="HOSPITAL LAS MERCEDES-PAITA"/>
    <s v=""/>
    <x v="0"/>
    <s v="202414200501A101A97.151PEAVFA1F"/>
    <s v="2024-04-06 13:44:35"/>
    <s v="2024-04-09 09:16:05"/>
    <s v="117675"/>
    <x v="4"/>
    <x v="5"/>
    <x v="1"/>
    <x v="0"/>
    <m/>
    <x v="5"/>
    <x v="7"/>
  </r>
  <r>
    <d v="2024-04-09T00:00:00"/>
    <d v="2024-04-06T00:00:00"/>
    <x v="1"/>
    <x v="6"/>
    <d v="2024-04-02T00:00:00"/>
    <x v="1"/>
    <x v="1"/>
    <x v="0"/>
    <s v="7435140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4200401A201A97.018ESCAAL1M"/>
    <s v="2024-04-07 10:09:11"/>
    <s v="2024-04-09 11:03:37"/>
    <s v="117766"/>
    <x v="3"/>
    <x v="3"/>
    <x v="1"/>
    <x v="6"/>
    <m/>
    <x v="5"/>
    <x v="0"/>
  </r>
  <r>
    <d v="2024-04-09T00:00:00"/>
    <d v="2024-04-06T00:00:00"/>
    <x v="1"/>
    <x v="6"/>
    <d v="2024-04-04T00:00:00"/>
    <x v="0"/>
    <x v="1"/>
    <x v="0"/>
    <s v="7579036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3SARODA1F"/>
    <s v="2024-04-07 11:49:36"/>
    <s v="2024-04-09 09:16:22"/>
    <s v="117788"/>
    <x v="1"/>
    <x v="1"/>
    <x v="1"/>
    <x v="6"/>
    <m/>
    <x v="5"/>
    <x v="1"/>
  </r>
  <r>
    <d v="2024-04-07T00:00:00"/>
    <d v="2024-04-06T00:00:00"/>
    <x v="1"/>
    <x v="6"/>
    <d v="2024-04-03T00:00:00"/>
    <x v="0"/>
    <x v="1"/>
    <x v="0"/>
    <s v="80421317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70GAMAAU1F"/>
    <s v="2024-04-07 15:22:59"/>
    <s v="2024-04-09 09:50:29"/>
    <s v="117805"/>
    <x v="9"/>
    <x v="15"/>
    <x v="1"/>
    <x v="6"/>
    <n v="2"/>
    <x v="2"/>
    <x v="2"/>
  </r>
  <r>
    <d v="2024-04-07T00:00:00"/>
    <d v="2024-04-06T00:00:00"/>
    <x v="1"/>
    <x v="6"/>
    <d v="2024-04-03T00:00:00"/>
    <x v="0"/>
    <x v="1"/>
    <x v="0"/>
    <s v="7500732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5COSIAN1F"/>
    <s v="2024-04-07 15:35:22"/>
    <s v="2024-04-08 10:35:17"/>
    <s v="117807"/>
    <x v="1"/>
    <x v="6"/>
    <x v="1"/>
    <x v="6"/>
    <n v="2"/>
    <x v="2"/>
    <x v="2"/>
  </r>
  <r>
    <d v="2024-04-07T00:00:00"/>
    <d v="2024-04-06T00:00:00"/>
    <x v="1"/>
    <x v="6"/>
    <d v="2024-04-01T00:00:00"/>
    <x v="0"/>
    <x v="1"/>
    <x v="0"/>
    <s v="7974585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ESSOLE1F"/>
    <s v="2024-04-07 15:36:07"/>
    <s v="2024-04-09 09:50:44"/>
    <s v="117808"/>
    <x v="5"/>
    <x v="8"/>
    <x v="1"/>
    <x v="6"/>
    <n v="2"/>
    <x v="2"/>
    <x v="4"/>
  </r>
  <r>
    <d v="2024-04-07T00:00:00"/>
    <d v="2024-04-06T00:00:00"/>
    <x v="1"/>
    <x v="6"/>
    <d v="2024-04-03T00:00:00"/>
    <x v="0"/>
    <x v="1"/>
    <x v="0"/>
    <s v="727862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JICAPR1F"/>
    <s v="2024-04-07 15:36:43"/>
    <s v="2024-04-09 09:50:59"/>
    <s v="117811"/>
    <x v="1"/>
    <x v="1"/>
    <x v="1"/>
    <x v="6"/>
    <n v="2"/>
    <x v="2"/>
    <x v="2"/>
  </r>
  <r>
    <d v="2024-04-07T00:00:00"/>
    <d v="2024-04-06T00:00:00"/>
    <x v="1"/>
    <x v="6"/>
    <d v="2024-04-01T00:00:00"/>
    <x v="0"/>
    <x v="1"/>
    <x v="0"/>
    <s v="73798866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ESMOCL1F"/>
    <s v="2024-04-07 15:37:29"/>
    <s v="2024-04-08 10:35:32"/>
    <s v="117813"/>
    <x v="1"/>
    <x v="6"/>
    <x v="1"/>
    <x v="6"/>
    <n v="2"/>
    <x v="2"/>
    <x v="4"/>
  </r>
  <r>
    <d v="2024-04-07T00:00:00"/>
    <d v="2024-04-06T00:00:00"/>
    <x v="1"/>
    <x v="6"/>
    <d v="2024-04-03T00:00:00"/>
    <x v="0"/>
    <x v="1"/>
    <x v="0"/>
    <s v="4062008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43TAAMRO1F"/>
    <s v="2024-04-07 15:38:04"/>
    <s v="2024-04-09 09:51:14"/>
    <s v="117814"/>
    <x v="0"/>
    <x v="0"/>
    <x v="1"/>
    <x v="6"/>
    <n v="2"/>
    <x v="2"/>
    <x v="2"/>
  </r>
  <r>
    <d v="2024-04-07T00:00:00"/>
    <d v="2024-04-06T00:00:00"/>
    <x v="1"/>
    <x v="6"/>
    <d v="2024-04-02T00:00:00"/>
    <x v="0"/>
    <x v="1"/>
    <x v="0"/>
    <s v="71494645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9ALMOFE1F"/>
    <s v="2024-04-07 15:38:40"/>
    <m/>
    <s v="117815"/>
    <x v="1"/>
    <x v="6"/>
    <x v="1"/>
    <x v="6"/>
    <m/>
    <x v="5"/>
    <x v="0"/>
  </r>
  <r>
    <d v="2024-04-07T00:00:00"/>
    <d v="2024-04-06T00:00:00"/>
    <x v="1"/>
    <x v="6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07 15:39:20"/>
    <m/>
    <s v="117818"/>
    <x v="5"/>
    <x v="8"/>
    <x v="1"/>
    <x v="6"/>
    <m/>
    <x v="5"/>
    <x v="7"/>
  </r>
  <r>
    <d v="2024-04-07T00:00:00"/>
    <d v="2024-04-06T00:00:00"/>
    <x v="1"/>
    <x v="6"/>
    <d v="2024-04-04T00:00:00"/>
    <x v="1"/>
    <x v="1"/>
    <x v="0"/>
    <s v="76724894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9COBOJA1F"/>
    <s v="2024-04-07 15:40:01"/>
    <s v="2024-04-08 10:35:49"/>
    <s v="117820"/>
    <x v="1"/>
    <x v="6"/>
    <x v="1"/>
    <x v="6"/>
    <n v="2"/>
    <x v="2"/>
    <x v="1"/>
  </r>
  <r>
    <d v="2024-04-07T00:00:00"/>
    <d v="2024-04-06T00:00:00"/>
    <x v="1"/>
    <x v="6"/>
    <d v="2024-04-04T00:00:00"/>
    <x v="0"/>
    <x v="1"/>
    <x v="0"/>
    <s v="75892193"/>
    <x v="0"/>
    <n v="19"/>
    <x v="0"/>
    <x v="3"/>
    <s v="5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NATAME1F"/>
    <s v="2024-04-07 15:40:39"/>
    <s v="2024-04-09 09:51:27"/>
    <s v="117822"/>
    <x v="3"/>
    <x v="3"/>
    <x v="1"/>
    <x v="6"/>
    <n v="2"/>
    <x v="2"/>
    <x v="1"/>
  </r>
  <r>
    <d v="2024-04-07T00:00:00"/>
    <d v="2024-04-06T00:00:00"/>
    <x v="1"/>
    <x v="6"/>
    <d v="2024-04-05T00:00:00"/>
    <x v="0"/>
    <x v="1"/>
    <x v="0"/>
    <s v="62027342"/>
    <x v="0"/>
    <n v="19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CHGAMA1F"/>
    <s v="2024-04-07 15:41:34"/>
    <m/>
    <s v="117824"/>
    <x v="3"/>
    <x v="3"/>
    <x v="1"/>
    <x v="6"/>
    <m/>
    <x v="5"/>
    <x v="7"/>
  </r>
  <r>
    <d v="2024-04-09T00:00:00"/>
    <d v="2024-04-07T00:00:00"/>
    <x v="1"/>
    <x v="2"/>
    <d v="2024-04-07T00:00:00"/>
    <x v="0"/>
    <x v="1"/>
    <x v="0"/>
    <s v="03464904"/>
    <x v="0"/>
    <n v="6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69RODEMA1F"/>
    <s v="2024-04-07 18:41:04"/>
    <s v="2024-04-09 09:17:06"/>
    <s v="117832"/>
    <x v="9"/>
    <x v="11"/>
    <x v="1"/>
    <x v="2"/>
    <m/>
    <x v="5"/>
    <x v="9"/>
  </r>
  <r>
    <d v="2024-04-08T00:00:00"/>
    <d v="2024-04-07T00:00:00"/>
    <x v="1"/>
    <x v="2"/>
    <d v="2024-04-01T00:00:00"/>
    <x v="0"/>
    <x v="1"/>
    <x v="0"/>
    <s v="63155219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2JUROSH1F"/>
    <s v="2024-04-08 10:04:03"/>
    <m/>
    <s v="117907"/>
    <x v="6"/>
    <x v="9"/>
    <x v="1"/>
    <x v="2"/>
    <m/>
    <x v="5"/>
    <x v="5"/>
  </r>
  <r>
    <d v="2024-04-08T00:00:00"/>
    <d v="2024-04-07T00:00:00"/>
    <x v="1"/>
    <x v="2"/>
    <d v="2024-04-05T00:00:00"/>
    <x v="0"/>
    <x v="1"/>
    <x v="0"/>
    <s v="60455790"/>
    <x v="0"/>
    <n v="17"/>
    <x v="0"/>
    <x v="0"/>
    <s v="0"/>
    <x v="0"/>
    <x v="4"/>
    <x v="1"/>
    <x v="0"/>
    <x v="2"/>
    <x v="2"/>
    <x v="0"/>
    <x v="0"/>
    <x v="2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LAYNTR1F"/>
    <s v="2024-04-08 10:10:16"/>
    <s v="2024-04-09 18:40:44"/>
    <s v="117912"/>
    <x v="3"/>
    <x v="3"/>
    <x v="1"/>
    <x v="2"/>
    <m/>
    <x v="5"/>
    <x v="1"/>
  </r>
  <r>
    <d v="2024-04-08T00:00:00"/>
    <d v="2024-04-07T00:00:00"/>
    <x v="1"/>
    <x v="2"/>
    <d v="2024-04-02T00:00:00"/>
    <x v="0"/>
    <x v="1"/>
    <x v="0"/>
    <s v="75458277"/>
    <x v="0"/>
    <n v="27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27ABVECR1M"/>
    <s v="2024-04-08 10:17:23"/>
    <s v="2024-04-09 18:34:00"/>
    <s v="117924"/>
    <x v="1"/>
    <x v="6"/>
    <x v="1"/>
    <x v="2"/>
    <n v="2"/>
    <x v="2"/>
    <x v="4"/>
  </r>
  <r>
    <d v="2024-04-08T00:00:00"/>
    <d v="2024-04-07T00:00:00"/>
    <x v="1"/>
    <x v="2"/>
    <d v="2024-04-03T00:00:00"/>
    <x v="0"/>
    <x v="1"/>
    <x v="0"/>
    <s v="61404286"/>
    <x v="0"/>
    <n v="15"/>
    <x v="0"/>
    <x v="3"/>
    <s v="17"/>
    <x v="0"/>
    <x v="5"/>
    <x v="1"/>
    <x v="0"/>
    <x v="3"/>
    <x v="3"/>
    <x v="0"/>
    <x v="0"/>
    <x v="3"/>
    <x v="0"/>
    <x v="3"/>
    <x v="1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5SAMOMA1F"/>
    <s v="2024-04-08 10:31:14"/>
    <m/>
    <s v="117934"/>
    <x v="3"/>
    <x v="3"/>
    <x v="1"/>
    <x v="2"/>
    <m/>
    <x v="5"/>
    <x v="0"/>
  </r>
  <r>
    <d v="2024-04-08T00:00:00"/>
    <d v="2024-04-07T00:00:00"/>
    <x v="1"/>
    <x v="2"/>
    <d v="2024-04-06T00:00:00"/>
    <x v="0"/>
    <x v="1"/>
    <x v="0"/>
    <s v="03882438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AYMOKA1F"/>
    <s v="2024-04-08 10:32:40"/>
    <m/>
    <s v="117936"/>
    <x v="4"/>
    <x v="5"/>
    <x v="1"/>
    <x v="2"/>
    <m/>
    <x v="5"/>
    <x v="7"/>
  </r>
  <r>
    <d v="2024-04-08T00:00:00"/>
    <d v="2024-04-07T00:00:00"/>
    <x v="1"/>
    <x v="2"/>
    <d v="2024-04-02T00:00:00"/>
    <x v="0"/>
    <x v="1"/>
    <x v="0"/>
    <s v="48163844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VASIKA1F"/>
    <s v="2024-04-08 10:34:10"/>
    <m/>
    <s v="117938"/>
    <x v="2"/>
    <x v="4"/>
    <x v="1"/>
    <x v="2"/>
    <m/>
    <x v="5"/>
    <x v="4"/>
  </r>
  <r>
    <d v="2024-04-08T00:00:00"/>
    <d v="2024-04-07T00:00:00"/>
    <x v="1"/>
    <x v="2"/>
    <d v="2024-04-02T00:00:00"/>
    <x v="0"/>
    <x v="1"/>
    <x v="0"/>
    <s v="43857342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8SAPAJU1M"/>
    <s v="2024-04-08 10:34:59"/>
    <m/>
    <s v="117941"/>
    <x v="2"/>
    <x v="2"/>
    <x v="1"/>
    <x v="2"/>
    <m/>
    <x v="5"/>
    <x v="4"/>
  </r>
  <r>
    <d v="2024-04-09T00:00:00"/>
    <d v="2024-04-07T00:00:00"/>
    <x v="1"/>
    <x v="2"/>
    <d v="2024-04-02T00:00:00"/>
    <x v="0"/>
    <x v="1"/>
    <x v="0"/>
    <s v="928161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QUVADA1M"/>
    <s v="2024-04-08 12:10:00"/>
    <s v="2024-04-09 09:18:34"/>
    <s v="118044"/>
    <x v="3"/>
    <x v="3"/>
    <x v="1"/>
    <x v="2"/>
    <m/>
    <x v="5"/>
    <x v="4"/>
  </r>
  <r>
    <d v="2024-04-09T00:00:00"/>
    <d v="2024-04-07T00:00:00"/>
    <x v="1"/>
    <x v="2"/>
    <d v="2024-04-03T00:00:00"/>
    <x v="1"/>
    <x v="1"/>
    <x v="0"/>
    <s v="71909103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FUROAR1F"/>
    <s v="2024-04-08 12:22:57"/>
    <s v="2024-04-09 09:18:50"/>
    <s v="118061"/>
    <x v="1"/>
    <x v="1"/>
    <x v="1"/>
    <x v="2"/>
    <m/>
    <x v="5"/>
    <x v="0"/>
  </r>
  <r>
    <d v="2024-04-09T00:00:00"/>
    <d v="2024-04-07T00:00:00"/>
    <x v="1"/>
    <x v="2"/>
    <d v="2024-04-03T00:00:00"/>
    <x v="0"/>
    <x v="1"/>
    <x v="0"/>
    <s v="75560402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4ABREVI1M"/>
    <s v="2024-04-08 12:24:02"/>
    <s v="2024-04-09 09:19:21"/>
    <s v="118062"/>
    <x v="1"/>
    <x v="1"/>
    <x v="1"/>
    <x v="2"/>
    <m/>
    <x v="5"/>
    <x v="0"/>
  </r>
  <r>
    <d v="2024-04-09T00:00:00"/>
    <d v="2024-04-07T00:00:00"/>
    <x v="1"/>
    <x v="2"/>
    <d v="2024-04-01T00:00:00"/>
    <x v="0"/>
    <x v="1"/>
    <x v="0"/>
    <s v="75994096"/>
    <x v="0"/>
    <n v="18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8VIPEAN1M"/>
    <s v="2024-04-08 12:25:39"/>
    <s v="2024-04-09 09:19:42"/>
    <s v="118067"/>
    <x v="3"/>
    <x v="3"/>
    <x v="1"/>
    <x v="2"/>
    <m/>
    <x v="5"/>
    <x v="5"/>
  </r>
  <r>
    <d v="2024-04-09T00:00:00"/>
    <d v="2024-04-07T00:00:00"/>
    <x v="1"/>
    <x v="2"/>
    <d v="2024-04-06T00:00:00"/>
    <x v="0"/>
    <x v="1"/>
    <x v="0"/>
    <s v="3326025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1DIQURU1F"/>
    <s v="2024-04-08 12:28:39"/>
    <s v="2024-04-09 09:20:04"/>
    <s v="118074"/>
    <x v="4"/>
    <x v="5"/>
    <x v="1"/>
    <x v="2"/>
    <m/>
    <x v="5"/>
    <x v="7"/>
  </r>
  <r>
    <d v="2024-04-08T00:00:00"/>
    <d v="2024-04-08T00:00:00"/>
    <x v="1"/>
    <x v="2"/>
    <d v="2024-04-04T00:00:00"/>
    <x v="0"/>
    <x v="1"/>
    <x v="0"/>
    <s v="75442052"/>
    <x v="0"/>
    <n v="22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122PEPRNA1F"/>
    <s v="2024-04-08 16:49:18"/>
    <s v="2024-04-09 18:40:05"/>
    <s v="118320"/>
    <x v="1"/>
    <x v="1"/>
    <x v="1"/>
    <x v="1"/>
    <m/>
    <x v="5"/>
    <x v="0"/>
  </r>
  <r>
    <d v="2024-04-08T00:00:00"/>
    <d v="2024-04-08T00:00:00"/>
    <x v="1"/>
    <x v="2"/>
    <d v="2024-04-04T00:00:00"/>
    <x v="0"/>
    <x v="1"/>
    <x v="0"/>
    <s v="75458489"/>
    <x v="0"/>
    <n v="23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SANTA CRUZ"/>
    <s v=""/>
    <x v="0"/>
    <s v="202414200607A306A97.023YACOMI1F"/>
    <s v="2024-04-08 16:50:46"/>
    <s v="2024-04-09 18:40:22"/>
    <s v="118323"/>
    <x v="1"/>
    <x v="1"/>
    <x v="1"/>
    <x v="1"/>
    <m/>
    <x v="5"/>
    <x v="0"/>
  </r>
  <r>
    <d v="2024-04-09T00:00:00"/>
    <d v="2024-04-08T00:00:00"/>
    <x v="1"/>
    <x v="2"/>
    <d v="2024-04-03T00:00:00"/>
    <x v="0"/>
    <x v="1"/>
    <x v="0"/>
    <s v="75249146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7LAYAME1F"/>
    <s v="2024-04-08 18:58:18"/>
    <s v="2024-04-09 09:20:48"/>
    <s v="118401"/>
    <x v="1"/>
    <x v="6"/>
    <x v="1"/>
    <x v="1"/>
    <m/>
    <x v="5"/>
    <x v="4"/>
  </r>
  <r>
    <d v="2024-04-09T00:00:00"/>
    <d v="2024-04-08T00:00:00"/>
    <x v="1"/>
    <x v="2"/>
    <d v="2024-04-05T00:00:00"/>
    <x v="1"/>
    <x v="1"/>
    <x v="0"/>
    <s v="03508269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5GAABMA1F"/>
    <s v="2024-04-08 18:59:12"/>
    <s v="2024-04-09 09:21:05"/>
    <s v="118403"/>
    <x v="0"/>
    <x v="7"/>
    <x v="1"/>
    <x v="1"/>
    <m/>
    <x v="5"/>
    <x v="2"/>
  </r>
  <r>
    <d v="2024-04-09T00:00:00"/>
    <d v="2024-04-08T00:00:00"/>
    <x v="1"/>
    <x v="2"/>
    <d v="2024-04-05T00:00:00"/>
    <x v="0"/>
    <x v="1"/>
    <x v="0"/>
    <s v="40266162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4VITACL1F"/>
    <s v="2024-04-09 09:59:15"/>
    <m/>
    <s v="118599"/>
    <x v="0"/>
    <x v="0"/>
    <x v="1"/>
    <x v="1"/>
    <m/>
    <x v="5"/>
    <x v="2"/>
  </r>
  <r>
    <d v="2024-04-09T00:00:00"/>
    <d v="2024-04-08T00:00:00"/>
    <x v="1"/>
    <x v="2"/>
    <d v="2024-04-04T00:00:00"/>
    <x v="1"/>
    <x v="1"/>
    <x v="0"/>
    <s v="45353374"/>
    <x v="0"/>
    <n v="35"/>
    <x v="0"/>
    <x v="3"/>
    <s v="9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5NOSAVE1F"/>
    <s v="2024-04-09 10:00:17"/>
    <s v="2024-04-09 10:00:50"/>
    <s v="118600"/>
    <x v="2"/>
    <x v="2"/>
    <x v="1"/>
    <x v="1"/>
    <m/>
    <x v="5"/>
    <x v="0"/>
  </r>
  <r>
    <d v="2024-04-09T00:00:00"/>
    <d v="2024-04-08T00:00:00"/>
    <x v="1"/>
    <x v="2"/>
    <d v="2024-04-05T00:00:00"/>
    <x v="0"/>
    <x v="1"/>
    <x v="0"/>
    <s v="6088887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LEGULE1M"/>
    <s v="2024-04-09 10:15:43"/>
    <m/>
    <s v="118607"/>
    <x v="3"/>
    <x v="3"/>
    <x v="1"/>
    <x v="1"/>
    <m/>
    <x v="5"/>
    <x v="2"/>
  </r>
  <r>
    <d v="2024-04-09T00:00:00"/>
    <d v="2024-04-08T00:00:00"/>
    <x v="1"/>
    <x v="2"/>
    <d v="2024-04-05T00:00:00"/>
    <x v="0"/>
    <x v="1"/>
    <x v="0"/>
    <s v="72110619"/>
    <x v="0"/>
    <n v="2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MEPRNE1M"/>
    <s v="2024-04-09 10:16:48"/>
    <m/>
    <s v="118610"/>
    <x v="1"/>
    <x v="6"/>
    <x v="1"/>
    <x v="1"/>
    <m/>
    <x v="5"/>
    <x v="2"/>
  </r>
  <r>
    <d v="2024-04-02T00:00:00"/>
    <d v="2024-04-02T00:00:00"/>
    <x v="1"/>
    <x v="6"/>
    <d v="2024-04-02T00:00:00"/>
    <x v="0"/>
    <x v="1"/>
    <x v="0"/>
    <s v="77277303"/>
    <x v="0"/>
    <n v="28"/>
    <x v="0"/>
    <x v="3"/>
    <s v="18"/>
    <x v="0"/>
    <x v="27"/>
    <x v="1"/>
    <x v="0"/>
    <x v="1"/>
    <x v="14"/>
    <x v="1"/>
    <x v="1"/>
    <x v="10"/>
    <x v="0"/>
    <x v="1"/>
    <x v="28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DOLORO1F"/>
    <s v="2024-04-09 13:31:53"/>
    <m/>
    <s v="118826"/>
    <x v="1"/>
    <x v="6"/>
    <x v="1"/>
    <x v="3"/>
    <n v="0"/>
    <x v="7"/>
    <x v="9"/>
  </r>
  <r>
    <d v="2024-04-02T00:00:00"/>
    <d v="2024-04-02T00:00:00"/>
    <x v="1"/>
    <x v="6"/>
    <d v="2024-03-22T00:00:00"/>
    <x v="0"/>
    <x v="1"/>
    <x v="0"/>
    <s v="73336053"/>
    <x v="0"/>
    <n v="22"/>
    <x v="0"/>
    <x v="3"/>
    <s v="18"/>
    <x v="1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SECASA1F"/>
    <s v="2024-04-09 13:34:01"/>
    <m/>
    <s v="118829"/>
    <x v="1"/>
    <x v="1"/>
    <x v="1"/>
    <x v="3"/>
    <m/>
    <x v="5"/>
    <x v="16"/>
  </r>
  <r>
    <d v="2024-04-03T00:00:00"/>
    <d v="2024-04-03T00:00:00"/>
    <x v="1"/>
    <x v="6"/>
    <d v="2024-04-03T00:00:00"/>
    <x v="0"/>
    <x v="1"/>
    <x v="0"/>
    <s v="46709147"/>
    <x v="0"/>
    <n v="33"/>
    <x v="0"/>
    <x v="3"/>
    <s v="17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3PARAKA1F"/>
    <s v="2024-04-09 13:42:51"/>
    <m/>
    <s v="118840"/>
    <x v="2"/>
    <x v="4"/>
    <x v="1"/>
    <x v="4"/>
    <n v="0"/>
    <x v="7"/>
    <x v="9"/>
  </r>
  <r>
    <d v="2024-04-03T00:00:00"/>
    <d v="2024-04-03T00:00:00"/>
    <x v="1"/>
    <x v="6"/>
    <d v="2024-03-31T00:00:00"/>
    <x v="0"/>
    <x v="1"/>
    <x v="0"/>
    <s v="42593397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FLYOJU1F"/>
    <s v="2024-04-09 13:44:22"/>
    <m/>
    <s v="118842"/>
    <x v="2"/>
    <x v="2"/>
    <x v="1"/>
    <x v="4"/>
    <n v="0"/>
    <x v="7"/>
    <x v="2"/>
  </r>
  <r>
    <d v="2024-04-03T00:00:00"/>
    <d v="2024-04-03T00:00:00"/>
    <x v="1"/>
    <x v="6"/>
    <d v="2024-04-03T00:00:00"/>
    <x v="0"/>
    <x v="1"/>
    <x v="0"/>
    <s v="46709147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414200105A201A97.133PARAKA1F"/>
    <s v="2024-04-09 13:47:18"/>
    <m/>
    <s v="118848"/>
    <x v="2"/>
    <x v="4"/>
    <x v="1"/>
    <x v="4"/>
    <n v="0"/>
    <x v="7"/>
    <x v="9"/>
  </r>
  <r>
    <d v="2024-04-03T00:00:00"/>
    <d v="2024-04-03T00:00:00"/>
    <x v="1"/>
    <x v="6"/>
    <d v="2024-04-03T00:00:00"/>
    <x v="0"/>
    <x v="1"/>
    <x v="0"/>
    <s v="02885606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50SEVIDA1M"/>
    <s v="2024-04-09 13:50:45"/>
    <m/>
    <s v="118853"/>
    <x v="4"/>
    <x v="5"/>
    <x v="1"/>
    <x v="4"/>
    <m/>
    <x v="5"/>
    <x v="9"/>
  </r>
  <r>
    <d v="2024-04-03T00:00:00"/>
    <d v="2024-04-03T00:00:00"/>
    <x v="1"/>
    <x v="6"/>
    <d v="2024-03-31T00:00:00"/>
    <x v="1"/>
    <x v="1"/>
    <x v="0"/>
    <s v="46345098"/>
    <x v="0"/>
    <n v="40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2 MONTE SULLON"/>
    <s v=""/>
    <x v="0"/>
    <s v="202414200105A304A97.040SUPADU1F"/>
    <s v="2024-04-09 13:52:04"/>
    <m/>
    <s v="118854"/>
    <x v="0"/>
    <x v="0"/>
    <x v="1"/>
    <x v="4"/>
    <m/>
    <x v="5"/>
    <x v="2"/>
  </r>
  <r>
    <d v="2024-04-03T00:00:00"/>
    <d v="2024-04-03T00:00:00"/>
    <x v="1"/>
    <x v="6"/>
    <d v="2024-04-03T00:00:00"/>
    <x v="0"/>
    <x v="1"/>
    <x v="0"/>
    <s v="48663331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MOSEJE1F"/>
    <s v="2024-04-09 13:54:52"/>
    <m/>
    <s v="118856"/>
    <x v="1"/>
    <x v="6"/>
    <x v="1"/>
    <x v="4"/>
    <n v="0"/>
    <x v="7"/>
    <x v="9"/>
  </r>
  <r>
    <d v="2024-04-09T00:00:00"/>
    <d v="2024-03-19T00:00:00"/>
    <x v="1"/>
    <x v="5"/>
    <d v="2024-03-17T00:00:00"/>
    <x v="1"/>
    <x v="1"/>
    <x v="0"/>
    <s v="48419212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00"/>
    <x v="0"/>
    <x v="3"/>
    <x v="3"/>
    <x v="0"/>
    <x v="0"/>
    <x v="0"/>
    <x v="0"/>
    <x v="0"/>
    <x v="0"/>
    <x v="0"/>
    <x v="0"/>
    <x v="0"/>
    <x v="6"/>
    <s v=""/>
    <x v="1"/>
    <s v="HOSPITAL III JOSE CAYETANO HEREDIA"/>
    <s v=""/>
    <x v="0"/>
    <s v="202412200104C101A97.030CAOJKA0F"/>
    <s v="2024-04-09 16:48:33"/>
    <m/>
    <s v="118973"/>
    <x v="2"/>
    <x v="4"/>
    <x v="4"/>
    <x v="3"/>
    <n v="3"/>
    <x v="4"/>
    <x v="1"/>
  </r>
  <r>
    <d v="2024-04-09T00:00:00"/>
    <d v="2024-04-09T00:00:00"/>
    <x v="1"/>
    <x v="2"/>
    <d v="2024-04-05T00:00:00"/>
    <x v="0"/>
    <x v="1"/>
    <x v="0"/>
    <s v="03579713"/>
    <x v="0"/>
    <n v="6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414200601A101A97.167PAHEVI1M"/>
    <s v="2024-04-09 18:39:41"/>
    <m/>
    <s v="118999"/>
    <x v="9"/>
    <x v="11"/>
    <x v="1"/>
    <x v="3"/>
    <m/>
    <x v="5"/>
    <x v="0"/>
  </r>
  <r>
    <d v="2024-04-08T00:00:00"/>
    <d v="2024-04-08T00:00:00"/>
    <x v="1"/>
    <x v="2"/>
    <d v="2024-04-04T00:00:00"/>
    <x v="5"/>
    <x v="2"/>
    <x v="0"/>
    <s v="45208493"/>
    <x v="0"/>
    <n v="35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4-04-08T00:00:00"/>
    <x v="9"/>
    <x v="0"/>
    <x v="0"/>
    <x v="0"/>
    <x v="0"/>
    <x v="0"/>
    <x v="2"/>
    <x v="0"/>
    <x v="0"/>
    <x v="0"/>
    <x v="0"/>
    <x v="1"/>
    <x v="1"/>
    <x v="2"/>
    <s v="TRAUMA SHOCK"/>
    <x v="0"/>
    <s v="C.S. PAIMAS"/>
    <s v=""/>
    <x v="0"/>
    <s v="202414200207A201A97.035MAMAMA1F"/>
    <s v="2024-04-08 16:34:45"/>
    <s v="2024-04-09 13:10:44"/>
    <s v="118310"/>
    <x v="2"/>
    <x v="2"/>
    <x v="1"/>
    <x v="1"/>
    <m/>
    <x v="5"/>
    <x v="0"/>
  </r>
  <r>
    <d v="2024-04-09T00:00:00"/>
    <d v="2024-04-08T00:00:00"/>
    <x v="1"/>
    <x v="2"/>
    <d v="2024-04-06T00:00:00"/>
    <x v="5"/>
    <x v="2"/>
    <x v="0"/>
    <s v="93333308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1"/>
    <x v="0"/>
    <x v="1"/>
    <x v="0"/>
    <x v="0"/>
    <x v="0"/>
    <x v="0"/>
    <x v="0"/>
    <x v="0"/>
    <x v="0"/>
    <x v="0"/>
    <x v="2"/>
    <s v="EMERGENCIA PEDIATRÍA"/>
    <x v="0"/>
    <s v="HOSP. APOYO II SULLANA"/>
    <s v=""/>
    <x v="0"/>
    <s v="202414200601A101A97.201ROCHAL1F"/>
    <s v="2024-04-09 13:34:12"/>
    <m/>
    <s v="118830"/>
    <x v="7"/>
    <x v="10"/>
    <x v="1"/>
    <x v="1"/>
    <m/>
    <x v="5"/>
    <x v="1"/>
  </r>
  <r>
    <d v="2024-04-08T00:00:00"/>
    <d v="2024-04-07T00:00:00"/>
    <x v="1"/>
    <x v="2"/>
    <d v="2024-04-02T00:00:00"/>
    <x v="14"/>
    <x v="2"/>
    <x v="0"/>
    <s v="47694381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230RISOAR0F"/>
    <s v="2024-04-08 10:39:54"/>
    <m/>
    <s v="117953"/>
    <x v="2"/>
    <x v="4"/>
    <x v="1"/>
    <x v="2"/>
    <m/>
    <x v="5"/>
    <x v="4"/>
  </r>
  <r>
    <d v="2024-04-08T00:00:00"/>
    <d v="2024-03-16T00:00:00"/>
    <x v="1"/>
    <x v="11"/>
    <d v="2024-03-12T00:00:00"/>
    <x v="5"/>
    <x v="2"/>
    <x v="0"/>
    <s v="41505682"/>
    <x v="0"/>
    <n v="41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241BEQUMI10F"/>
    <s v="2024-04-08 16:59:21"/>
    <m/>
    <s v="118344"/>
    <x v="0"/>
    <x v="0"/>
    <x v="4"/>
    <x v="6"/>
    <n v="3"/>
    <x v="4"/>
    <x v="0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  <r>
    <d v="2024-04-06T00:00:00"/>
    <d v="2024-04-06T00:00:00"/>
    <x v="1"/>
    <x v="6"/>
    <d v="2024-04-03T00:00:00"/>
    <x v="5"/>
    <x v="2"/>
    <x v="0"/>
    <s v="03640315"/>
    <x v="0"/>
    <n v="5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7"/>
    <x v="0"/>
    <x v="1"/>
    <x v="0"/>
    <x v="0"/>
    <x v="0"/>
    <x v="1"/>
    <x v="1"/>
    <s v=""/>
    <x v="0"/>
    <s v="HOSP. APOYO II SULLANA"/>
    <s v=""/>
    <x v="0"/>
    <s v="202414200601A101A97.257SOALMA1F"/>
    <s v="2024-04-07 10:26:31"/>
    <s v="2024-04-09 18:42:02"/>
    <s v="117773"/>
    <x v="4"/>
    <x v="12"/>
    <x v="1"/>
    <x v="6"/>
    <m/>
    <x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19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C271:R280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ortType="descending">
      <items count="38">
        <item x="18"/>
        <item h="1" x="15"/>
        <item h="1" x="21"/>
        <item h="1" x="29"/>
        <item h="1" x="5"/>
        <item h="1" x="2"/>
        <item h="1" x="7"/>
        <item h="1" x="32"/>
        <item x="22"/>
        <item h="1" x="27"/>
        <item x="17"/>
        <item h="1" x="26"/>
        <item x="6"/>
        <item x="16"/>
        <item h="1" x="13"/>
        <item h="1" x="28"/>
        <item x="24"/>
        <item h="1" x="4"/>
        <item h="1" x="9"/>
        <item h="1" m="1" x="36"/>
        <item h="1" x="3"/>
        <item h="1" x="8"/>
        <item h="1" x="0"/>
        <item h="1" x="14"/>
        <item x="12"/>
        <item h="1" x="1"/>
        <item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 v="24"/>
    </i>
    <i>
      <x v="8"/>
    </i>
    <i>
      <x/>
    </i>
    <i>
      <x v="10"/>
    </i>
    <i>
      <x v="16"/>
    </i>
    <i>
      <x v="26"/>
    </i>
    <i>
      <x v="13"/>
    </i>
    <i>
      <x v="12"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16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15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14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13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12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11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10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9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7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7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41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9"/>
        <item x="433"/>
        <item x="439"/>
        <item x="430"/>
        <item x="431"/>
        <item x="434"/>
        <item x="435"/>
        <item x="432"/>
        <item x="436"/>
        <item x="438"/>
        <item x="428"/>
        <item x="4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3"/>
        <item m="1" x="160"/>
        <item x="119"/>
        <item m="1" x="165"/>
        <item m="1" x="168"/>
        <item m="1" x="161"/>
        <item x="114"/>
        <item x="106"/>
        <item x="120"/>
        <item x="126"/>
        <item m="1" x="159"/>
        <item m="1" x="164"/>
        <item x="107"/>
        <item m="1" x="158"/>
        <item x="116"/>
        <item m="1" x="167"/>
        <item m="1" x="166"/>
        <item x="121"/>
        <item m="1" x="162"/>
        <item x="108"/>
        <item x="112"/>
        <item x="127"/>
        <item m="1" x="157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0"/>
        <item h="1" x="151"/>
        <item h="1" x="146"/>
        <item h="1" x="149"/>
        <item h="1" x="152"/>
        <item h="1" x="147"/>
        <item h="1" x="148"/>
        <item h="1" x="153"/>
        <item h="1" x="154"/>
        <item h="1" x="156"/>
        <item h="1" x="155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9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1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8"/>
        <item x="185"/>
        <item x="187"/>
        <item x="174"/>
        <item x="183"/>
        <item x="190"/>
        <item x="193"/>
        <item x="197"/>
        <item x="192"/>
        <item x="205"/>
        <item x="198"/>
        <item x="184"/>
        <item x="194"/>
        <item x="195"/>
        <item x="196"/>
        <item x="186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9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1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9"/>
        <item x="433"/>
        <item x="439"/>
        <item x="430"/>
        <item x="431"/>
        <item x="434"/>
        <item x="435"/>
        <item x="432"/>
        <item x="436"/>
        <item x="438"/>
        <item x="428"/>
        <item x="4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4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23"/>
    </i>
    <i>
      <x v="5"/>
    </i>
    <i>
      <x v="4"/>
    </i>
    <i>
      <x v="6"/>
    </i>
    <i>
      <x v="24"/>
    </i>
    <i>
      <x v="21"/>
    </i>
    <i>
      <x v="14"/>
    </i>
    <i>
      <x v="33"/>
    </i>
    <i>
      <x v="30"/>
    </i>
    <i>
      <x v="32"/>
    </i>
    <i>
      <x v="1"/>
    </i>
    <i>
      <x v="8"/>
    </i>
    <i>
      <x/>
    </i>
    <i>
      <x v="28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9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42"/>
    </i>
    <i>
      <x v="61"/>
    </i>
    <i>
      <x v="57"/>
    </i>
    <i>
      <x v="14"/>
    </i>
    <i>
      <x v="64"/>
    </i>
    <i>
      <x v="44"/>
    </i>
    <i>
      <x v="58"/>
    </i>
    <i>
      <x v="10"/>
    </i>
    <i>
      <x v="5"/>
    </i>
    <i>
      <x v="3"/>
    </i>
    <i>
      <x v="23"/>
    </i>
    <i>
      <x v="49"/>
    </i>
    <i>
      <x v="36"/>
    </i>
    <i>
      <x v="24"/>
    </i>
    <i>
      <x v="65"/>
    </i>
    <i>
      <x v="25"/>
    </i>
    <i>
      <x v="4"/>
    </i>
    <i>
      <x v="17"/>
    </i>
    <i>
      <x v="60"/>
    </i>
    <i>
      <x v="28"/>
    </i>
    <i>
      <x v="15"/>
    </i>
    <i>
      <x v="46"/>
    </i>
    <i>
      <x v="31"/>
    </i>
    <i>
      <x v="18"/>
    </i>
    <i>
      <x v="27"/>
    </i>
    <i>
      <x v="35"/>
    </i>
    <i>
      <x v="63"/>
    </i>
    <i>
      <x v="47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1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3"/>
        <item h="1" x="408"/>
        <item h="1" x="400"/>
        <item h="1" x="422"/>
        <item h="1" x="403"/>
        <item h="1" x="427"/>
        <item h="1" x="426"/>
        <item h="1" x="399"/>
        <item h="1" x="425"/>
        <item h="1" x="429"/>
        <item h="1" x="433"/>
        <item h="1" x="439"/>
        <item h="1" x="430"/>
        <item h="1" x="431"/>
        <item h="1" x="434"/>
        <item h="1" x="435"/>
        <item h="1" x="432"/>
        <item h="1" x="436"/>
        <item h="1" x="438"/>
        <item h="1" x="428"/>
        <item h="1" x="43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9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81"/>
  <sheetViews>
    <sheetView showGridLines="0" topLeftCell="A127" zoomScale="87" zoomScaleNormal="87" workbookViewId="0">
      <selection activeCell="G153" sqref="G153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15.2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4.625" customWidth="1"/>
    <col min="11" max="14" width="6.25" customWidth="1"/>
    <col min="15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61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119</v>
      </c>
    </row>
    <row r="8" spans="3:13" x14ac:dyDescent="0.25">
      <c r="C8" s="2" t="s">
        <v>13</v>
      </c>
      <c r="D8">
        <v>173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265</v>
      </c>
      <c r="H9">
        <v>1944</v>
      </c>
      <c r="J9" s="26">
        <f>+GETPIVOTDATA("id",$H$8)</f>
        <v>1944</v>
      </c>
      <c r="L9" s="2">
        <v>0</v>
      </c>
      <c r="M9">
        <v>137</v>
      </c>
    </row>
    <row r="10" spans="3:13" x14ac:dyDescent="0.25">
      <c r="C10" s="2" t="s">
        <v>15</v>
      </c>
      <c r="D10">
        <v>292</v>
      </c>
      <c r="H10" s="9" t="s">
        <v>32</v>
      </c>
      <c r="I10" s="8"/>
      <c r="J10" s="8"/>
      <c r="L10" s="2">
        <v>1</v>
      </c>
      <c r="M10">
        <v>263</v>
      </c>
    </row>
    <row r="11" spans="3:13" x14ac:dyDescent="0.25">
      <c r="C11" s="2" t="s">
        <v>16</v>
      </c>
      <c r="D11">
        <v>416</v>
      </c>
      <c r="L11" s="2">
        <v>2</v>
      </c>
      <c r="M11">
        <v>376</v>
      </c>
    </row>
    <row r="12" spans="3:13" x14ac:dyDescent="0.25">
      <c r="C12" s="2" t="s">
        <v>17</v>
      </c>
      <c r="D12">
        <v>341</v>
      </c>
      <c r="L12" s="2">
        <v>3</v>
      </c>
      <c r="M12">
        <v>405</v>
      </c>
    </row>
    <row r="13" spans="3:13" x14ac:dyDescent="0.25">
      <c r="C13" s="2" t="s">
        <v>18</v>
      </c>
      <c r="D13">
        <v>221</v>
      </c>
      <c r="H13" s="1" t="s">
        <v>0</v>
      </c>
      <c r="I13" t="s">
        <v>24</v>
      </c>
      <c r="L13" s="2">
        <v>4</v>
      </c>
      <c r="M13">
        <v>417</v>
      </c>
    </row>
    <row r="14" spans="3:13" x14ac:dyDescent="0.25">
      <c r="C14" s="2" t="s">
        <v>19</v>
      </c>
      <c r="D14">
        <v>165</v>
      </c>
      <c r="H14" s="1" t="s">
        <v>111</v>
      </c>
      <c r="I14" t="s">
        <v>113</v>
      </c>
      <c r="L14" s="2">
        <v>5</v>
      </c>
      <c r="M14">
        <v>251</v>
      </c>
    </row>
    <row r="15" spans="3:13" x14ac:dyDescent="0.25">
      <c r="C15" s="2" t="s">
        <v>20</v>
      </c>
      <c r="D15">
        <v>200</v>
      </c>
      <c r="L15" s="2">
        <v>6</v>
      </c>
      <c r="M15">
        <v>179</v>
      </c>
    </row>
    <row r="16" spans="3:13" x14ac:dyDescent="0.25">
      <c r="C16" s="2" t="s">
        <v>22</v>
      </c>
      <c r="D16">
        <v>2253</v>
      </c>
      <c r="H16" t="s">
        <v>38</v>
      </c>
      <c r="L16" s="2">
        <v>7</v>
      </c>
      <c r="M16">
        <v>104</v>
      </c>
    </row>
    <row r="17" spans="1:13" ht="26.25" x14ac:dyDescent="0.25">
      <c r="H17">
        <v>19</v>
      </c>
      <c r="J17" s="13">
        <f>+GETPIVOTDATA("id",$H$16)</f>
        <v>19</v>
      </c>
      <c r="L17" s="2">
        <v>8</v>
      </c>
      <c r="M17">
        <v>58</v>
      </c>
    </row>
    <row r="18" spans="1:13" x14ac:dyDescent="0.25">
      <c r="L18" s="2">
        <v>9</v>
      </c>
      <c r="M18">
        <v>16</v>
      </c>
    </row>
    <row r="19" spans="1:13" x14ac:dyDescent="0.25">
      <c r="L19" s="2">
        <v>10</v>
      </c>
      <c r="M19">
        <v>5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9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5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1470</v>
      </c>
      <c r="F25" s="15">
        <f>(GETPIVOTDATA("id",$C$24,"sexo","Femenino")/GETPIVOTDATA("id",$C$24))</f>
        <v>0.65246338215712385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783</v>
      </c>
      <c r="F26" s="15">
        <f>(GETPIVOTDATA("id",$C$24,"sexo","Masculino")/GETPIVOTDATA("id",$C$24))</f>
        <v>0.34753661784287615</v>
      </c>
      <c r="H26">
        <v>54</v>
      </c>
      <c r="L26" s="2">
        <v>17</v>
      </c>
      <c r="M26">
        <v>2</v>
      </c>
    </row>
    <row r="27" spans="1:13" x14ac:dyDescent="0.25">
      <c r="C27" s="2" t="s">
        <v>22</v>
      </c>
      <c r="D27">
        <v>2253</v>
      </c>
      <c r="L27" s="2">
        <v>18</v>
      </c>
      <c r="M27">
        <v>1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1</v>
      </c>
    </row>
    <row r="30" spans="1:13" x14ac:dyDescent="0.25">
      <c r="H30" s="1" t="s">
        <v>39</v>
      </c>
      <c r="I30" t="s">
        <v>30</v>
      </c>
      <c r="L30" s="2">
        <v>22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26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27</v>
      </c>
      <c r="M33">
        <v>1</v>
      </c>
    </row>
    <row r="34" spans="3:13" x14ac:dyDescent="0.25">
      <c r="H34" t="s">
        <v>38</v>
      </c>
      <c r="L34" s="2">
        <v>28</v>
      </c>
      <c r="M34">
        <v>1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2253</v>
      </c>
      <c r="I35" s="1"/>
      <c r="J35" s="31">
        <f>+GETPIVOTDATA("id",$H$34)</f>
        <v>2253</v>
      </c>
      <c r="L35" s="2">
        <v>29</v>
      </c>
      <c r="M35">
        <v>1</v>
      </c>
    </row>
    <row r="36" spans="3:13" x14ac:dyDescent="0.25">
      <c r="C36" s="2">
        <v>2024</v>
      </c>
      <c r="D36">
        <v>2253</v>
      </c>
      <c r="L36" s="2" t="s">
        <v>22</v>
      </c>
      <c r="M36">
        <v>2253</v>
      </c>
    </row>
    <row r="37" spans="3:13" x14ac:dyDescent="0.25">
      <c r="C37" s="2" t="s">
        <v>22</v>
      </c>
      <c r="D37">
        <v>2253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1018</v>
      </c>
      <c r="J45" s="26">
        <f>J35-J9-J17</f>
        <v>290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534</v>
      </c>
      <c r="F51" s="15">
        <f>+GETPIVOTDATA("id",$C$50,"diagnostic_evo_nom","DENGUE SIN SIGNOS DE ALARMA")/GETPIVOTDATA("id",$C$50)</f>
        <v>0.23701731025299599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1662</v>
      </c>
      <c r="F52" s="15">
        <f>+GETPIVOTDATA("id",$C$50,"diagnostic_evo_nom","DENGUE CON SIGNOS DE ALARMA")/GETPIVOTDATA("id",$C$50)</f>
        <v>0.73768308921438086</v>
      </c>
    </row>
    <row r="53" spans="3:13" ht="26.25" x14ac:dyDescent="0.25">
      <c r="C53" s="2" t="s">
        <v>10</v>
      </c>
      <c r="D53">
        <v>57</v>
      </c>
      <c r="F53" s="15">
        <f>+GETPIVOTDATA("id",$C$50,"diagnostic_evo_nom","DENGUE GRAVE")/GETPIVOTDATA("id",$C$50)</f>
        <v>2.529960053262317E-2</v>
      </c>
    </row>
    <row r="54" spans="3:13" x14ac:dyDescent="0.25">
      <c r="C54" s="2" t="s">
        <v>22</v>
      </c>
      <c r="D54">
        <v>2253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267</v>
      </c>
      <c r="L57" s="2" t="s">
        <v>50</v>
      </c>
      <c r="M57">
        <v>675</v>
      </c>
    </row>
    <row r="58" spans="3:13" x14ac:dyDescent="0.25">
      <c r="H58" s="2" t="s">
        <v>41</v>
      </c>
      <c r="I58">
        <v>292</v>
      </c>
      <c r="L58" s="2" t="s">
        <v>49</v>
      </c>
      <c r="M58">
        <v>584</v>
      </c>
    </row>
    <row r="59" spans="3:13" x14ac:dyDescent="0.25">
      <c r="H59" s="2" t="s">
        <v>42</v>
      </c>
      <c r="I59">
        <v>396</v>
      </c>
      <c r="L59" s="2" t="s">
        <v>51</v>
      </c>
      <c r="M59">
        <v>359</v>
      </c>
    </row>
    <row r="60" spans="3:13" x14ac:dyDescent="0.25">
      <c r="H60" s="2" t="s">
        <v>43</v>
      </c>
      <c r="I60">
        <v>351</v>
      </c>
      <c r="L60" s="2" t="s">
        <v>48</v>
      </c>
      <c r="M60">
        <v>315</v>
      </c>
    </row>
    <row r="61" spans="3:13" x14ac:dyDescent="0.25">
      <c r="H61" s="2" t="s">
        <v>44</v>
      </c>
      <c r="I61">
        <v>255</v>
      </c>
      <c r="L61" s="2" t="s">
        <v>52</v>
      </c>
      <c r="M61">
        <v>207</v>
      </c>
    </row>
    <row r="62" spans="3:13" x14ac:dyDescent="0.25">
      <c r="G62" s="1"/>
      <c r="H62" s="2" t="s">
        <v>40</v>
      </c>
      <c r="I62">
        <v>341</v>
      </c>
      <c r="J62" s="1"/>
      <c r="L62" s="2" t="s">
        <v>53</v>
      </c>
      <c r="M62">
        <v>82</v>
      </c>
    </row>
    <row r="63" spans="3:13" x14ac:dyDescent="0.25">
      <c r="H63" s="2" t="s">
        <v>97</v>
      </c>
      <c r="I63">
        <v>42</v>
      </c>
      <c r="L63" s="2" t="s">
        <v>86</v>
      </c>
      <c r="M63">
        <v>21</v>
      </c>
    </row>
    <row r="64" spans="3:13" x14ac:dyDescent="0.25">
      <c r="H64" s="2" t="s">
        <v>22</v>
      </c>
      <c r="I64">
        <v>1944</v>
      </c>
      <c r="L64" s="2" t="s">
        <v>108</v>
      </c>
      <c r="M64">
        <v>10</v>
      </c>
    </row>
    <row r="65" spans="3:13" x14ac:dyDescent="0.25">
      <c r="C65" s="11" t="s">
        <v>107</v>
      </c>
      <c r="L65" s="2" t="s">
        <v>22</v>
      </c>
      <c r="M65">
        <v>2253</v>
      </c>
    </row>
    <row r="67" spans="3:13" ht="39" customHeight="1" x14ac:dyDescent="0.25">
      <c r="C67" s="32">
        <f ca="1">NOW()</f>
        <v>45392.376653703701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64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74</v>
      </c>
    </row>
    <row r="76" spans="3:13" x14ac:dyDescent="0.25">
      <c r="C76" s="1" t="s">
        <v>39</v>
      </c>
      <c r="D76" t="s">
        <v>24</v>
      </c>
      <c r="H76" s="2">
        <v>3</v>
      </c>
      <c r="I76">
        <v>19</v>
      </c>
      <c r="L76" s="2" t="s">
        <v>66</v>
      </c>
      <c r="M76">
        <v>34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6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178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443</v>
      </c>
      <c r="H80" s="2">
        <v>7</v>
      </c>
      <c r="I80">
        <v>132</v>
      </c>
    </row>
    <row r="81" spans="3:19" x14ac:dyDescent="0.25">
      <c r="C81" s="2" t="s">
        <v>87</v>
      </c>
      <c r="D81">
        <v>284</v>
      </c>
      <c r="H81" s="2">
        <v>8</v>
      </c>
      <c r="I81">
        <v>185</v>
      </c>
    </row>
    <row r="82" spans="3:19" x14ac:dyDescent="0.25">
      <c r="C82" s="2" t="s">
        <v>6</v>
      </c>
      <c r="D82">
        <v>247</v>
      </c>
      <c r="H82" s="2">
        <v>9</v>
      </c>
      <c r="I82">
        <v>222</v>
      </c>
    </row>
    <row r="83" spans="3:19" x14ac:dyDescent="0.25">
      <c r="C83" s="2" t="s">
        <v>91</v>
      </c>
      <c r="D83">
        <v>216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199</v>
      </c>
      <c r="H84" s="2">
        <v>11</v>
      </c>
      <c r="I84">
        <v>291</v>
      </c>
      <c r="L84" s="1" t="s">
        <v>85</v>
      </c>
      <c r="M84" s="2">
        <v>2024</v>
      </c>
    </row>
    <row r="85" spans="3:19" x14ac:dyDescent="0.25">
      <c r="C85" s="2" t="s">
        <v>101</v>
      </c>
      <c r="D85">
        <v>152</v>
      </c>
      <c r="H85" s="2">
        <v>12</v>
      </c>
      <c r="I85">
        <v>328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121</v>
      </c>
      <c r="H86" s="2">
        <v>13</v>
      </c>
      <c r="I86">
        <v>266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102</v>
      </c>
      <c r="D87">
        <v>98</v>
      </c>
      <c r="H87" s="2">
        <v>14</v>
      </c>
      <c r="I87">
        <v>258</v>
      </c>
      <c r="L87" s="1" t="s">
        <v>1</v>
      </c>
      <c r="M87" t="s">
        <v>30</v>
      </c>
    </row>
    <row r="88" spans="3:19" x14ac:dyDescent="0.25">
      <c r="C88" s="2" t="s">
        <v>129</v>
      </c>
      <c r="D88">
        <v>74</v>
      </c>
      <c r="H88" s="2">
        <v>15</v>
      </c>
      <c r="I88">
        <v>58</v>
      </c>
    </row>
    <row r="89" spans="3:19" ht="168.75" x14ac:dyDescent="0.25">
      <c r="C89" s="2" t="s">
        <v>8</v>
      </c>
      <c r="D89">
        <v>73</v>
      </c>
      <c r="H89" s="2" t="s">
        <v>22</v>
      </c>
      <c r="I89">
        <v>2253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123</v>
      </c>
      <c r="D90">
        <v>66</v>
      </c>
      <c r="L90" s="2" t="s">
        <v>73</v>
      </c>
      <c r="M90">
        <v>613</v>
      </c>
      <c r="P90" s="23" t="str">
        <f t="shared" ref="P90:Q90" si="0">+L90</f>
        <v>PAITA</v>
      </c>
      <c r="Q90" s="24">
        <f t="shared" si="0"/>
        <v>613</v>
      </c>
      <c r="R90" s="25">
        <f>(Q90/$Q$209)</f>
        <v>0.27637511271415688</v>
      </c>
      <c r="S90" s="20">
        <f>+R90</f>
        <v>0.27637511271415688</v>
      </c>
    </row>
    <row r="91" spans="3:19" x14ac:dyDescent="0.25">
      <c r="C91" s="2" t="s">
        <v>96</v>
      </c>
      <c r="D91">
        <v>57</v>
      </c>
      <c r="L91" s="2" t="s">
        <v>88</v>
      </c>
      <c r="M91">
        <v>355</v>
      </c>
      <c r="P91" s="23" t="str">
        <f t="shared" ref="P91:P154" si="1">+L91</f>
        <v>CATACAOS</v>
      </c>
      <c r="Q91" s="24">
        <f t="shared" ref="Q91:Q154" si="2">+M91</f>
        <v>355</v>
      </c>
      <c r="R91" s="25">
        <f t="shared" ref="R91:R154" si="3">(Q91/$Q$209)</f>
        <v>0.1600541027953111</v>
      </c>
      <c r="S91" s="20">
        <f>+S90+R91</f>
        <v>0.436429215509468</v>
      </c>
    </row>
    <row r="92" spans="3:19" x14ac:dyDescent="0.25">
      <c r="C92" s="2" t="s">
        <v>115</v>
      </c>
      <c r="D92">
        <v>39</v>
      </c>
      <c r="L92" s="2" t="s">
        <v>95</v>
      </c>
      <c r="M92">
        <v>155</v>
      </c>
      <c r="P92" s="23" t="str">
        <f t="shared" si="1"/>
        <v>LA UNION</v>
      </c>
      <c r="Q92" s="24">
        <f t="shared" si="2"/>
        <v>155</v>
      </c>
      <c r="R92" s="25">
        <f t="shared" si="3"/>
        <v>6.9882777276825972E-2</v>
      </c>
      <c r="S92" s="20">
        <f t="shared" ref="S92:S155" si="4">+S91+R92</f>
        <v>0.50631199278629402</v>
      </c>
    </row>
    <row r="93" spans="3:19" x14ac:dyDescent="0.25">
      <c r="C93" s="2" t="s">
        <v>109</v>
      </c>
      <c r="D93">
        <v>34</v>
      </c>
      <c r="L93" s="2" t="s">
        <v>138</v>
      </c>
      <c r="M93">
        <v>126</v>
      </c>
      <c r="P93" s="23" t="str">
        <f t="shared" si="1"/>
        <v>PARIÑAS</v>
      </c>
      <c r="Q93" s="24">
        <f t="shared" si="2"/>
        <v>126</v>
      </c>
      <c r="R93" s="25">
        <f t="shared" si="3"/>
        <v>5.6807935076645624E-2</v>
      </c>
      <c r="S93" s="20">
        <f t="shared" si="4"/>
        <v>0.56311992786293963</v>
      </c>
    </row>
    <row r="94" spans="3:19" x14ac:dyDescent="0.25">
      <c r="C94" s="2" t="s">
        <v>106</v>
      </c>
      <c r="D94">
        <v>33</v>
      </c>
      <c r="L94" s="2" t="s">
        <v>76</v>
      </c>
      <c r="M94">
        <v>115</v>
      </c>
      <c r="P94" s="23" t="str">
        <f t="shared" si="1"/>
        <v>TAMBO GRANDE</v>
      </c>
      <c r="Q94" s="24">
        <f t="shared" si="2"/>
        <v>115</v>
      </c>
      <c r="R94" s="25">
        <f t="shared" si="3"/>
        <v>5.1848512173128948E-2</v>
      </c>
      <c r="S94" s="20">
        <f t="shared" si="4"/>
        <v>0.61496844003606854</v>
      </c>
    </row>
    <row r="95" spans="3:19" x14ac:dyDescent="0.25">
      <c r="C95" s="2" t="s">
        <v>116</v>
      </c>
      <c r="D95">
        <v>32</v>
      </c>
      <c r="L95" s="2" t="s">
        <v>74</v>
      </c>
      <c r="M95">
        <v>114</v>
      </c>
      <c r="P95" s="23" t="str">
        <f t="shared" si="1"/>
        <v>SECHURA</v>
      </c>
      <c r="Q95" s="24">
        <f t="shared" si="2"/>
        <v>114</v>
      </c>
      <c r="R95" s="25">
        <f t="shared" si="3"/>
        <v>5.1397655545536519E-2</v>
      </c>
      <c r="S95" s="20">
        <f t="shared" si="4"/>
        <v>0.66636609558160509</v>
      </c>
    </row>
    <row r="96" spans="3:19" x14ac:dyDescent="0.25">
      <c r="C96" s="2" t="s">
        <v>103</v>
      </c>
      <c r="D96">
        <v>21</v>
      </c>
      <c r="L96" s="2" t="s">
        <v>71</v>
      </c>
      <c r="M96">
        <v>101</v>
      </c>
      <c r="P96" s="23" t="str">
        <f t="shared" si="1"/>
        <v>CHULUCANAS</v>
      </c>
      <c r="Q96" s="24">
        <f t="shared" si="2"/>
        <v>101</v>
      </c>
      <c r="R96" s="25">
        <f t="shared" si="3"/>
        <v>4.5536519386834985E-2</v>
      </c>
      <c r="S96" s="20">
        <f t="shared" si="4"/>
        <v>0.7119026149684401</v>
      </c>
    </row>
    <row r="97" spans="3:19" x14ac:dyDescent="0.25">
      <c r="C97" s="2" t="s">
        <v>99</v>
      </c>
      <c r="D97">
        <v>19</v>
      </c>
      <c r="L97" s="2" t="s">
        <v>100</v>
      </c>
      <c r="M97">
        <v>91</v>
      </c>
      <c r="P97" s="23" t="str">
        <f t="shared" si="1"/>
        <v>VEINTISEIS DE OCTUBRE</v>
      </c>
      <c r="Q97" s="24">
        <f t="shared" si="2"/>
        <v>91</v>
      </c>
      <c r="R97" s="25">
        <f t="shared" si="3"/>
        <v>4.1027953110910731E-2</v>
      </c>
      <c r="S97" s="20">
        <f t="shared" si="4"/>
        <v>0.75293056807935077</v>
      </c>
    </row>
    <row r="98" spans="3:19" x14ac:dyDescent="0.25">
      <c r="C98" s="2" t="s">
        <v>114</v>
      </c>
      <c r="D98">
        <v>15</v>
      </c>
      <c r="L98" s="2" t="s">
        <v>112</v>
      </c>
      <c r="M98">
        <v>88</v>
      </c>
      <c r="P98" s="23" t="str">
        <f t="shared" si="1"/>
        <v>PIURA</v>
      </c>
      <c r="Q98" s="24">
        <f t="shared" si="2"/>
        <v>88</v>
      </c>
      <c r="R98" s="25">
        <f t="shared" si="3"/>
        <v>3.9675383228133451E-2</v>
      </c>
      <c r="S98" s="20">
        <f t="shared" si="4"/>
        <v>0.79260595130748424</v>
      </c>
    </row>
    <row r="99" spans="3:19" x14ac:dyDescent="0.25">
      <c r="C99" s="2" t="s">
        <v>110</v>
      </c>
      <c r="D99">
        <v>15</v>
      </c>
      <c r="F99" s="1"/>
      <c r="G99" s="1"/>
      <c r="J99" s="1"/>
      <c r="K99" s="1"/>
      <c r="L99" s="2" t="s">
        <v>75</v>
      </c>
      <c r="M99">
        <v>84</v>
      </c>
      <c r="N99" s="1"/>
      <c r="O99" s="1"/>
      <c r="P99" s="27" t="str">
        <f t="shared" si="1"/>
        <v>SULLANA</v>
      </c>
      <c r="Q99" s="28">
        <f t="shared" si="2"/>
        <v>84</v>
      </c>
      <c r="R99" s="29">
        <f t="shared" si="3"/>
        <v>3.787195671776375E-2</v>
      </c>
      <c r="S99" s="30">
        <f t="shared" si="4"/>
        <v>0.83047790802524801</v>
      </c>
    </row>
    <row r="100" spans="3:19" x14ac:dyDescent="0.25">
      <c r="C100" s="2" t="s">
        <v>117</v>
      </c>
      <c r="D100">
        <v>6</v>
      </c>
      <c r="L100" s="2" t="s">
        <v>105</v>
      </c>
      <c r="M100">
        <v>53</v>
      </c>
      <c r="P100" s="23" t="str">
        <f t="shared" si="1"/>
        <v>CASTILLA</v>
      </c>
      <c r="Q100" s="24">
        <f t="shared" si="2"/>
        <v>53</v>
      </c>
      <c r="R100" s="25">
        <f t="shared" si="3"/>
        <v>2.3895401262398558E-2</v>
      </c>
      <c r="S100" s="20">
        <f t="shared" si="4"/>
        <v>0.85437330928764654</v>
      </c>
    </row>
    <row r="101" spans="3:19" x14ac:dyDescent="0.25">
      <c r="C101" s="2" t="s">
        <v>134</v>
      </c>
      <c r="D101">
        <v>4</v>
      </c>
      <c r="L101" s="2" t="s">
        <v>89</v>
      </c>
      <c r="M101">
        <v>45</v>
      </c>
      <c r="P101" s="23" t="str">
        <f t="shared" si="1"/>
        <v>BERNAL</v>
      </c>
      <c r="Q101" s="24">
        <f t="shared" si="2"/>
        <v>45</v>
      </c>
      <c r="R101" s="25">
        <f t="shared" si="3"/>
        <v>2.0288548241659151E-2</v>
      </c>
      <c r="S101" s="20">
        <f t="shared" si="4"/>
        <v>0.8746618575293057</v>
      </c>
    </row>
    <row r="102" spans="3:19" x14ac:dyDescent="0.25">
      <c r="C102" s="2" t="s">
        <v>104</v>
      </c>
      <c r="D102">
        <v>3</v>
      </c>
      <c r="L102" s="2" t="s">
        <v>94</v>
      </c>
      <c r="M102">
        <v>38</v>
      </c>
      <c r="P102" s="23" t="str">
        <f t="shared" si="1"/>
        <v>BELLAVISTA</v>
      </c>
      <c r="Q102" s="24">
        <f t="shared" si="2"/>
        <v>38</v>
      </c>
      <c r="R102" s="25">
        <f t="shared" si="3"/>
        <v>1.7132551848512173E-2</v>
      </c>
      <c r="S102" s="20">
        <f t="shared" si="4"/>
        <v>0.89179440937781784</v>
      </c>
    </row>
    <row r="103" spans="3:19" x14ac:dyDescent="0.25">
      <c r="C103" s="2" t="s">
        <v>22</v>
      </c>
      <c r="D103">
        <v>2251</v>
      </c>
      <c r="L103" s="2" t="s">
        <v>93</v>
      </c>
      <c r="M103">
        <v>26</v>
      </c>
      <c r="P103" s="23" t="str">
        <f t="shared" si="1"/>
        <v>IGNACIO ESCUDERO</v>
      </c>
      <c r="Q103" s="24">
        <f t="shared" si="2"/>
        <v>26</v>
      </c>
      <c r="R103" s="25">
        <f t="shared" si="3"/>
        <v>1.1722272317403066E-2</v>
      </c>
      <c r="S103" s="20">
        <f>+S102+R103</f>
        <v>0.90351668169522092</v>
      </c>
    </row>
    <row r="104" spans="3:19" x14ac:dyDescent="0.25">
      <c r="L104" s="2" t="s">
        <v>99</v>
      </c>
      <c r="M104">
        <v>24</v>
      </c>
      <c r="P104" s="23" t="str">
        <f t="shared" si="1"/>
        <v>SALITRAL</v>
      </c>
      <c r="Q104" s="24">
        <f t="shared" si="2"/>
        <v>24</v>
      </c>
      <c r="R104" s="25">
        <f t="shared" si="3"/>
        <v>1.0820559062218215E-2</v>
      </c>
      <c r="S104" s="20">
        <f t="shared" si="4"/>
        <v>0.91433724075743916</v>
      </c>
    </row>
    <row r="105" spans="3:19" x14ac:dyDescent="0.25">
      <c r="L105" s="2" t="s">
        <v>72</v>
      </c>
      <c r="M105">
        <v>24</v>
      </c>
      <c r="P105" s="23" t="str">
        <f t="shared" si="1"/>
        <v>MARCAVELICA</v>
      </c>
      <c r="Q105" s="24">
        <f t="shared" si="2"/>
        <v>24</v>
      </c>
      <c r="R105" s="25">
        <f t="shared" si="3"/>
        <v>1.0820559062218215E-2</v>
      </c>
      <c r="S105" s="20">
        <f t="shared" si="4"/>
        <v>0.9251577998196574</v>
      </c>
    </row>
    <row r="106" spans="3:19" x14ac:dyDescent="0.25">
      <c r="L106" s="2" t="s">
        <v>127</v>
      </c>
      <c r="M106">
        <v>18</v>
      </c>
      <c r="P106" s="23" t="str">
        <f t="shared" si="1"/>
        <v>LA ARENA</v>
      </c>
      <c r="Q106" s="24">
        <f t="shared" si="2"/>
        <v>18</v>
      </c>
      <c r="R106" s="25">
        <f t="shared" si="3"/>
        <v>8.1154192966636611E-3</v>
      </c>
      <c r="S106" s="20">
        <f t="shared" si="4"/>
        <v>0.93327321911632111</v>
      </c>
    </row>
    <row r="107" spans="3:19" x14ac:dyDescent="0.25">
      <c r="L107" s="2" t="s">
        <v>77</v>
      </c>
      <c r="M107">
        <v>18</v>
      </c>
      <c r="P107" s="23" t="str">
        <f t="shared" si="1"/>
        <v>VICE</v>
      </c>
      <c r="Q107" s="24">
        <f t="shared" si="2"/>
        <v>18</v>
      </c>
      <c r="R107" s="25">
        <f t="shared" si="3"/>
        <v>8.1154192966636611E-3</v>
      </c>
      <c r="S107" s="20">
        <f t="shared" si="4"/>
        <v>0.94138863841298481</v>
      </c>
    </row>
    <row r="108" spans="3:19" x14ac:dyDescent="0.25">
      <c r="L108" s="2" t="s">
        <v>90</v>
      </c>
      <c r="M108">
        <v>16</v>
      </c>
      <c r="P108" s="16" t="str">
        <f t="shared" si="1"/>
        <v>LA BREA</v>
      </c>
      <c r="Q108" s="18">
        <f t="shared" si="2"/>
        <v>16</v>
      </c>
      <c r="R108" s="19">
        <f t="shared" si="3"/>
        <v>7.2137060414788094E-3</v>
      </c>
      <c r="S108" s="20">
        <f t="shared" si="4"/>
        <v>0.94860234445446368</v>
      </c>
    </row>
    <row r="109" spans="3:19" x14ac:dyDescent="0.25">
      <c r="L109" s="2" t="s">
        <v>124</v>
      </c>
      <c r="M109">
        <v>14</v>
      </c>
      <c r="P109" s="16" t="str">
        <f t="shared" si="1"/>
        <v>BELLAVISTA DE LA UNION</v>
      </c>
      <c r="Q109" s="18">
        <f t="shared" si="2"/>
        <v>14</v>
      </c>
      <c r="R109" s="19">
        <f t="shared" si="3"/>
        <v>6.3119927862939585E-3</v>
      </c>
      <c r="S109" s="20">
        <f t="shared" si="4"/>
        <v>0.95491433724075758</v>
      </c>
    </row>
    <row r="110" spans="3:19" x14ac:dyDescent="0.25">
      <c r="L110" s="2" t="s">
        <v>98</v>
      </c>
      <c r="M110">
        <v>12</v>
      </c>
      <c r="P110" s="16" t="str">
        <f t="shared" si="1"/>
        <v>CRISTO NOS VALGA</v>
      </c>
      <c r="Q110" s="18">
        <f t="shared" si="2"/>
        <v>12</v>
      </c>
      <c r="R110" s="19">
        <f t="shared" si="3"/>
        <v>5.4102795311091077E-3</v>
      </c>
      <c r="S110" s="20">
        <f t="shared" si="4"/>
        <v>0.96032461677186665</v>
      </c>
    </row>
    <row r="111" spans="3:19" x14ac:dyDescent="0.25">
      <c r="L111" s="2" t="s">
        <v>135</v>
      </c>
      <c r="M111">
        <v>11</v>
      </c>
      <c r="P111" s="16" t="str">
        <f t="shared" si="1"/>
        <v>TAMARINDO</v>
      </c>
      <c r="Q111" s="18">
        <f t="shared" si="2"/>
        <v>11</v>
      </c>
      <c r="R111" s="19">
        <f t="shared" si="3"/>
        <v>4.9594229035166814E-3</v>
      </c>
      <c r="S111" s="20">
        <f t="shared" si="4"/>
        <v>0.96528403967538334</v>
      </c>
    </row>
    <row r="112" spans="3:19" x14ac:dyDescent="0.25">
      <c r="L112" s="2" t="s">
        <v>84</v>
      </c>
      <c r="M112">
        <v>11</v>
      </c>
      <c r="P112" s="16" t="str">
        <f t="shared" si="1"/>
        <v>LA MATANZA</v>
      </c>
      <c r="Q112" s="18">
        <f t="shared" si="2"/>
        <v>11</v>
      </c>
      <c r="R112" s="19">
        <f t="shared" si="3"/>
        <v>4.9594229035166814E-3</v>
      </c>
      <c r="S112" s="20">
        <f>+S111+R112</f>
        <v>0.97024346257890004</v>
      </c>
    </row>
    <row r="113" spans="3:19" x14ac:dyDescent="0.25">
      <c r="L113" s="2" t="s">
        <v>130</v>
      </c>
      <c r="M113">
        <v>10</v>
      </c>
      <c r="P113" s="16" t="str">
        <f t="shared" si="1"/>
        <v>COLAN</v>
      </c>
      <c r="Q113" s="18">
        <f t="shared" si="2"/>
        <v>10</v>
      </c>
      <c r="R113" s="19">
        <f t="shared" si="3"/>
        <v>4.508566275924256E-3</v>
      </c>
      <c r="S113" s="20">
        <f t="shared" si="4"/>
        <v>0.97475202885482426</v>
      </c>
    </row>
    <row r="114" spans="3:19" x14ac:dyDescent="0.25">
      <c r="L114" s="2" t="s">
        <v>92</v>
      </c>
      <c r="M114">
        <v>10</v>
      </c>
      <c r="P114" s="16" t="str">
        <f t="shared" si="1"/>
        <v>QUERECOTILLO</v>
      </c>
      <c r="Q114" s="18">
        <f t="shared" si="2"/>
        <v>10</v>
      </c>
      <c r="R114" s="19">
        <f t="shared" si="3"/>
        <v>4.508566275924256E-3</v>
      </c>
      <c r="S114" s="20">
        <f t="shared" si="4"/>
        <v>0.97926059513074848</v>
      </c>
    </row>
    <row r="115" spans="3:19" x14ac:dyDescent="0.25">
      <c r="L115" s="2" t="s">
        <v>126</v>
      </c>
      <c r="M115">
        <v>9</v>
      </c>
      <c r="P115" s="16" t="str">
        <f t="shared" si="1"/>
        <v>LAS LOMAS</v>
      </c>
      <c r="Q115" s="18">
        <f t="shared" si="2"/>
        <v>9</v>
      </c>
      <c r="R115" s="19">
        <f t="shared" si="3"/>
        <v>4.0577096483318306E-3</v>
      </c>
      <c r="S115" s="20">
        <f t="shared" si="4"/>
        <v>0.98331830477908033</v>
      </c>
    </row>
    <row r="116" spans="3:19" x14ac:dyDescent="0.25">
      <c r="L116" s="2" t="s">
        <v>133</v>
      </c>
      <c r="M116">
        <v>8</v>
      </c>
      <c r="P116" s="16" t="str">
        <f t="shared" si="1"/>
        <v>CURA MORI</v>
      </c>
      <c r="Q116" s="18">
        <f t="shared" si="2"/>
        <v>8</v>
      </c>
      <c r="R116" s="19">
        <f t="shared" si="3"/>
        <v>3.6068530207394047E-3</v>
      </c>
      <c r="S116" s="20">
        <f t="shared" si="4"/>
        <v>0.98692515779981971</v>
      </c>
    </row>
    <row r="117" spans="3:19" x14ac:dyDescent="0.25">
      <c r="L117" s="2" t="s">
        <v>131</v>
      </c>
      <c r="M117">
        <v>8</v>
      </c>
      <c r="P117" s="16" t="str">
        <f t="shared" si="1"/>
        <v>LA HUACA</v>
      </c>
      <c r="Q117" s="18">
        <f t="shared" si="2"/>
        <v>8</v>
      </c>
      <c r="R117" s="19">
        <f t="shared" si="3"/>
        <v>3.6068530207394047E-3</v>
      </c>
      <c r="S117" s="20">
        <f t="shared" si="4"/>
        <v>0.99053201082055908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3.1559963931469793E-3</v>
      </c>
      <c r="S118" s="20">
        <f t="shared" si="4"/>
        <v>0.99368800721370609</v>
      </c>
    </row>
    <row r="119" spans="3:19" x14ac:dyDescent="0.25">
      <c r="L119" s="2" t="s">
        <v>125</v>
      </c>
      <c r="M119">
        <v>5</v>
      </c>
      <c r="P119" s="16" t="str">
        <f t="shared" si="1"/>
        <v>TUMBES</v>
      </c>
      <c r="Q119" s="18">
        <f t="shared" si="2"/>
        <v>5</v>
      </c>
      <c r="R119" s="19">
        <f t="shared" si="3"/>
        <v>2.254283137962128E-3</v>
      </c>
      <c r="S119" s="20">
        <f t="shared" si="4"/>
        <v>0.99594229035166826</v>
      </c>
    </row>
    <row r="120" spans="3:19" x14ac:dyDescent="0.25">
      <c r="L120" s="2" t="s">
        <v>128</v>
      </c>
      <c r="M120">
        <v>5</v>
      </c>
      <c r="P120" s="16" t="str">
        <f t="shared" si="1"/>
        <v>RINCONADA-LLICUAR</v>
      </c>
      <c r="Q120" s="18">
        <f t="shared" si="2"/>
        <v>5</v>
      </c>
      <c r="R120" s="19">
        <f t="shared" si="3"/>
        <v>2.254283137962128E-3</v>
      </c>
      <c r="S120" s="20">
        <f t="shared" si="4"/>
        <v>0.99819657348963042</v>
      </c>
    </row>
    <row r="121" spans="3:19" x14ac:dyDescent="0.25">
      <c r="L121" s="2" t="s">
        <v>137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1.8034265103697023E-3</v>
      </c>
      <c r="S121" s="20">
        <f t="shared" si="4"/>
        <v>1.0000000000000002</v>
      </c>
    </row>
    <row r="122" spans="3:19" x14ac:dyDescent="0.25">
      <c r="L122" s="2" t="s">
        <v>22</v>
      </c>
      <c r="M122">
        <v>2218</v>
      </c>
      <c r="P122" s="16" t="str">
        <f t="shared" si="1"/>
        <v>Total general</v>
      </c>
      <c r="Q122" s="18">
        <f t="shared" si="2"/>
        <v>2218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19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132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-0.30215827338129497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291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328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80</v>
      </c>
      <c r="E145">
        <v>266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>
        <v>14</v>
      </c>
      <c r="D146">
        <v>81</v>
      </c>
      <c r="E146">
        <v>258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C147" s="2" t="s">
        <v>22</v>
      </c>
      <c r="D147">
        <v>417</v>
      </c>
      <c r="E147">
        <v>2195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129</v>
      </c>
      <c r="I190" t="s">
        <v>115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</v>
      </c>
      <c r="I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42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42</v>
      </c>
      <c r="E204">
        <v>10</v>
      </c>
      <c r="F204">
        <v>29</v>
      </c>
      <c r="G204">
        <v>35</v>
      </c>
      <c r="H204">
        <v>20</v>
      </c>
      <c r="I204">
        <v>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>
        <v>15</v>
      </c>
      <c r="D205">
        <v>12</v>
      </c>
      <c r="E205">
        <v>0</v>
      </c>
      <c r="F205">
        <v>15</v>
      </c>
      <c r="G205">
        <v>3</v>
      </c>
      <c r="H205">
        <v>9</v>
      </c>
      <c r="I205">
        <v>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C206" s="2" t="s">
        <v>22</v>
      </c>
      <c r="D206">
        <v>443</v>
      </c>
      <c r="E206">
        <v>284</v>
      </c>
      <c r="F206">
        <v>247</v>
      </c>
      <c r="G206">
        <v>199</v>
      </c>
      <c r="H206">
        <v>74</v>
      </c>
      <c r="I206">
        <v>39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2218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  <row r="264" spans="3:18" ht="21" x14ac:dyDescent="0.35">
      <c r="C264" s="42" t="s">
        <v>145</v>
      </c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3:18" ht="21" x14ac:dyDescent="0.35">
      <c r="C265" s="42" t="s">
        <v>146</v>
      </c>
    </row>
    <row r="267" spans="3:18" x14ac:dyDescent="0.25">
      <c r="C267" s="1" t="s">
        <v>0</v>
      </c>
      <c r="D267" t="s">
        <v>24</v>
      </c>
    </row>
    <row r="268" spans="3:18" x14ac:dyDescent="0.25">
      <c r="C268" s="1" t="s">
        <v>39</v>
      </c>
      <c r="D268" t="s">
        <v>24</v>
      </c>
    </row>
    <row r="269" spans="3:18" x14ac:dyDescent="0.25">
      <c r="C269" s="1" t="s">
        <v>1</v>
      </c>
      <c r="D269" t="s">
        <v>30</v>
      </c>
    </row>
    <row r="271" spans="3:18" x14ac:dyDescent="0.25">
      <c r="C271" s="1" t="s">
        <v>38</v>
      </c>
      <c r="D271" s="1" t="s">
        <v>120</v>
      </c>
    </row>
    <row r="272" spans="3:18" x14ac:dyDescent="0.25">
      <c r="C272" s="1" t="s">
        <v>21</v>
      </c>
      <c r="D272">
        <v>1</v>
      </c>
      <c r="E272">
        <v>2</v>
      </c>
      <c r="F272">
        <v>3</v>
      </c>
      <c r="G272">
        <v>4</v>
      </c>
      <c r="H272">
        <v>5</v>
      </c>
      <c r="I272">
        <v>6</v>
      </c>
      <c r="J272">
        <v>7</v>
      </c>
      <c r="K272">
        <v>8</v>
      </c>
      <c r="L272">
        <v>9</v>
      </c>
      <c r="M272">
        <v>10</v>
      </c>
      <c r="N272">
        <v>11</v>
      </c>
      <c r="O272">
        <v>12</v>
      </c>
      <c r="P272">
        <v>13</v>
      </c>
      <c r="Q272">
        <v>14</v>
      </c>
      <c r="R272" t="s">
        <v>22</v>
      </c>
    </row>
    <row r="273" spans="3:18" x14ac:dyDescent="0.25">
      <c r="C273" s="2" t="s">
        <v>115</v>
      </c>
      <c r="D273">
        <v>0</v>
      </c>
      <c r="E273">
        <v>0</v>
      </c>
      <c r="F273">
        <v>0</v>
      </c>
      <c r="G273">
        <v>0</v>
      </c>
      <c r="H273">
        <v>2</v>
      </c>
      <c r="I273">
        <v>3</v>
      </c>
      <c r="J273">
        <v>9</v>
      </c>
      <c r="K273">
        <v>4</v>
      </c>
      <c r="L273">
        <v>0</v>
      </c>
      <c r="M273">
        <v>2</v>
      </c>
      <c r="N273">
        <v>12</v>
      </c>
      <c r="O273" s="40">
        <v>7</v>
      </c>
      <c r="P273" s="40">
        <v>0</v>
      </c>
      <c r="Q273" s="40">
        <v>0</v>
      </c>
      <c r="R273">
        <v>39</v>
      </c>
    </row>
    <row r="274" spans="3:18" x14ac:dyDescent="0.25">
      <c r="C274" s="2" t="s">
        <v>110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4</v>
      </c>
      <c r="J274">
        <v>3</v>
      </c>
      <c r="K274">
        <v>4</v>
      </c>
      <c r="L274">
        <v>1</v>
      </c>
      <c r="M274">
        <v>2</v>
      </c>
      <c r="N274">
        <v>0</v>
      </c>
      <c r="O274">
        <v>1</v>
      </c>
      <c r="P274" s="40">
        <v>0</v>
      </c>
      <c r="Q274" s="40">
        <v>0</v>
      </c>
      <c r="R274">
        <v>15</v>
      </c>
    </row>
    <row r="275" spans="3:18" x14ac:dyDescent="0.25">
      <c r="C275" s="2" t="s">
        <v>117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2</v>
      </c>
      <c r="K275">
        <v>0</v>
      </c>
      <c r="L275">
        <v>0</v>
      </c>
      <c r="M275">
        <v>4</v>
      </c>
      <c r="N275" s="40">
        <v>0</v>
      </c>
      <c r="O275" s="40">
        <v>0</v>
      </c>
      <c r="P275" s="40">
        <v>0</v>
      </c>
      <c r="Q275" s="40">
        <v>0</v>
      </c>
      <c r="R275">
        <v>6</v>
      </c>
    </row>
    <row r="276" spans="3:18" x14ac:dyDescent="0.25">
      <c r="C276" s="2" t="s">
        <v>141</v>
      </c>
      <c r="D276" s="40">
        <v>0</v>
      </c>
      <c r="E276" s="40">
        <v>0</v>
      </c>
      <c r="F276" s="40">
        <v>0</v>
      </c>
      <c r="G276" s="40">
        <v>0</v>
      </c>
      <c r="H276" s="40">
        <v>0</v>
      </c>
      <c r="I276" s="40">
        <v>0</v>
      </c>
      <c r="J276" s="40">
        <v>0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>
        <v>0</v>
      </c>
    </row>
    <row r="277" spans="3:18" x14ac:dyDescent="0.25">
      <c r="C277" s="2" t="s">
        <v>140</v>
      </c>
      <c r="D277" s="40">
        <v>0</v>
      </c>
      <c r="E277" s="40">
        <v>0</v>
      </c>
      <c r="F277" s="40">
        <v>0</v>
      </c>
      <c r="G277" s="40">
        <v>0</v>
      </c>
      <c r="H277" s="40">
        <v>0</v>
      </c>
      <c r="I277" s="40">
        <v>0</v>
      </c>
      <c r="J277" s="40">
        <v>0</v>
      </c>
      <c r="K277" s="40">
        <v>0</v>
      </c>
      <c r="L277" s="40">
        <v>0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>
        <v>0</v>
      </c>
    </row>
    <row r="278" spans="3:18" x14ac:dyDescent="0.25">
      <c r="C278" s="2" t="s">
        <v>139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>
        <v>0</v>
      </c>
    </row>
    <row r="279" spans="3:18" x14ac:dyDescent="0.25">
      <c r="C279" s="2" t="s">
        <v>142</v>
      </c>
      <c r="D279" s="40">
        <v>0</v>
      </c>
      <c r="E279" s="40">
        <v>0</v>
      </c>
      <c r="F279" s="40">
        <v>0</v>
      </c>
      <c r="G279" s="40">
        <v>0</v>
      </c>
      <c r="H279" s="40">
        <v>0</v>
      </c>
      <c r="I279" s="40">
        <v>0</v>
      </c>
      <c r="J279" s="40">
        <v>0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>
        <v>0</v>
      </c>
    </row>
    <row r="280" spans="3:18" x14ac:dyDescent="0.25">
      <c r="C280" s="2" t="s">
        <v>143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</v>
      </c>
      <c r="J280" s="40">
        <v>0</v>
      </c>
      <c r="K280" s="40">
        <v>0</v>
      </c>
      <c r="L280" s="40">
        <v>0</v>
      </c>
      <c r="M280" s="40">
        <v>0</v>
      </c>
      <c r="N280" s="40">
        <v>0</v>
      </c>
      <c r="O280" s="40">
        <v>0</v>
      </c>
      <c r="P280" s="40">
        <v>0</v>
      </c>
      <c r="Q280" s="40">
        <v>0</v>
      </c>
      <c r="R280">
        <v>0</v>
      </c>
    </row>
    <row r="281" spans="3:18" x14ac:dyDescent="0.25">
      <c r="C281" s="2" t="s">
        <v>144</v>
      </c>
      <c r="D281" s="41">
        <v>0</v>
      </c>
      <c r="E281" s="41">
        <v>0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39">
        <v>0</v>
      </c>
    </row>
  </sheetData>
  <pageMargins left="0.7" right="0.7" top="0.75" bottom="0.75" header="0.3" footer="0.3"/>
  <pageSetup paperSize="9" orientation="landscape" horizontalDpi="360" verticalDpi="360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workbookViewId="0">
      <selection activeCell="J19" sqref="J19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O 0 i K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O 0 i K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t I i l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O 0 i K W J R y d O q n A A A A + Q A A A B I A A A A A A A A A A A A A A A A A A A A A A E N v b m Z p Z y 9 Q Y W N r Y W d l L n h t b F B L A Q I t A B Q A A g A I A D t I i l g P y u m r p A A A A O k A A A A T A A A A A A A A A A A A A A A A A P M A A A B b Q 2 9 u d G V u d F 9 U e X B l c 1 0 u e G 1 s U E s B A i 0 A F A A C A A g A O 0 i K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T B U M T Q 6 M D E 6 N T Q u N j E x N T E 5 O F o i I C 8 + P E V u d H J 5 I F R 5 c G U 9 I k Z p b G x F c n J v c k N v d W 5 0 I i B W Y W x 1 Z T 0 i b D Y w O T U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x M j Q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C b 1 9 f 2 m B j s y a q d 3 l V q g 5 x L 0 I V T W / p I 1 a B a m I T S p V 1 + + Q A A A A A O g A A A A A I A A C A A A A A t Q o a g q M / 9 6 Z d X v 5 Z B Q X m g w 6 X + X T e 7 C n s 3 W c 5 i Y J D f O l A A A A D z 9 2 l D N j m Z c L I V m a p C 0 6 p s 3 y 0 6 j q z d U C J D x G O N k c M Z d C A x B v D J 7 c C o M z R 7 i p R r 7 B 4 b p S N e / j R + n t M U f Z 9 f Z c u E V m 4 j 8 U V v Q H z 5 J + f v W X K R M E A A A A B 8 G g K s P a L x B s y e 4 L j u M F e J x G Z 3 h W v / O 1 c o f G P p E G r f G J 6 O s j F k i 0 Y Z e 7 g I A 0 a / Y w J M e a U 6 / A V J u O s o 3 t I v q M f n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Analisis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2024-04-10T14:03:24Z</dcterms:modified>
</cp:coreProperties>
</file>